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autoCompressPictures="0"/>
  <mc:AlternateContent xmlns:mc="http://schemas.openxmlformats.org/markup-compatibility/2006">
    <mc:Choice Requires="x15">
      <x15ac:absPath xmlns:x15ac="http://schemas.microsoft.com/office/spreadsheetml/2010/11/ac" url="C:\Users\MiguelDelgado\Documents\ALL\Panama\"/>
    </mc:Choice>
  </mc:AlternateContent>
  <xr:revisionPtr revIDLastSave="0" documentId="13_ncr:1_{0FEACE5F-659E-4CB8-A533-C869CFC380C5}" xr6:coauthVersionLast="47" xr6:coauthVersionMax="47" xr10:uidLastSave="{00000000-0000-0000-0000-000000000000}"/>
  <workbookProtection workbookAlgorithmName="SHA-512" workbookHashValue="/K+bAbjTsh8sjzA0edRLpMssCA9oSZJz2m/ZQc2OBw4Ej5eCpyngCDeK2VqjlNjAlITNtJ47P6dGZWdylCjfyg==" workbookSaltValue="bBS/tXQKCAA0GRsifpWQ0w==" workbookSpinCount="100000" lockStructure="1"/>
  <bookViews>
    <workbookView xWindow="28680" yWindow="-120" windowWidth="29040" windowHeight="15720" xr2:uid="{00000000-000D-0000-FFFF-FFFF00000000}"/>
  </bookViews>
  <sheets>
    <sheet name="Instrucciones" sheetId="19" r:id="rId1"/>
    <sheet name="Hoja De Calculo" sheetId="6" r:id="rId2"/>
    <sheet name="TSE" sheetId="17" state="hidden" r:id="rId3"/>
    <sheet name="Credit issuance TYA" sheetId="15" state="hidden" r:id="rId4"/>
    <sheet name="Reversible Credits" sheetId="18" state="hidden" r:id="rId5"/>
    <sheet name="Sheet3" sheetId="16" state="hidden" r:id="rId6"/>
    <sheet name="Fondo de Aseguramiento" sheetId="20" r:id="rId7"/>
    <sheet name="FA Dividendos" sheetId="21" state="hidden" r:id="rId8"/>
  </sheets>
  <externalReferences>
    <externalReference r:id="rId9"/>
    <externalReference r:id="rId10"/>
  </externalReferences>
  <definedNames>
    <definedName name="_xlnm.Print_Area" localSheetId="1">'Hoja De Calculo'!$A$8:$L$63</definedName>
    <definedName name="EF_DM">'[1]EF Summary'!$A$24:$V$28</definedName>
    <definedName name="EF_N2O">'[1]EF Summary'!$A$14:$V$18</definedName>
    <definedName name="EF_OC">'[1]EF Summary'!$A$8:$V$12</definedName>
    <definedName name="gwp_ch4">[1]Constants!$B$5</definedName>
    <definedName name="gwp_n2o">[1]Constants!$B$6</definedName>
    <definedName name="LCC">'[1]Baseline EFs'!$R$2:$T$1004</definedName>
    <definedName name="LS_categories">[1]Grazing!$A$19:$A$32</definedName>
    <definedName name="MLRA_Pick">[1]MLRAs!$A$2:$A$280</definedName>
    <definedName name="Prior_LU">[1]MLRAs!$H$2:$H$3</definedName>
    <definedName name="Soil_Texture">[1]MLRAs!$F$2:$F$4</definedName>
    <definedName name="States">[1]Grazing!$E$3:$E$50</definedName>
    <definedName name="temp_grazing">[1]Grazing!$A$4:$A$16</definedName>
    <definedName name="Version" localSheetId="0">Instrucciones!$B$3</definedName>
    <definedName name="Version">#REF!</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9" i="6" l="1"/>
  <c r="BS80" i="21"/>
  <c r="BT80" i="21" s="1"/>
  <c r="BU80" i="21" s="1"/>
  <c r="BV80" i="21" s="1"/>
  <c r="BW80" i="21" s="1"/>
  <c r="BX80" i="21" s="1"/>
  <c r="BY80" i="21" s="1"/>
  <c r="BZ80" i="21" s="1"/>
  <c r="CA80" i="21" s="1"/>
  <c r="CB80" i="21" s="1"/>
  <c r="CC80" i="21" s="1"/>
  <c r="CD80" i="21" s="1"/>
  <c r="CE80" i="21" s="1"/>
  <c r="CF80" i="21" s="1"/>
  <c r="CG80" i="21" s="1"/>
  <c r="CH80" i="21" s="1"/>
  <c r="CI80" i="21" s="1"/>
  <c r="CJ80" i="21" s="1"/>
  <c r="CK80" i="21" s="1"/>
  <c r="CL80" i="21" s="1"/>
  <c r="CM80" i="21" s="1"/>
  <c r="CN80" i="21" s="1"/>
  <c r="CO80" i="21" s="1"/>
  <c r="CP80" i="21" s="1"/>
  <c r="CQ80" i="21" s="1"/>
  <c r="CR80" i="21" s="1"/>
  <c r="CS80" i="21" s="1"/>
  <c r="CT80" i="21" s="1"/>
  <c r="CU80" i="21" s="1"/>
  <c r="CV80" i="21" s="1"/>
  <c r="CW80" i="21" s="1"/>
  <c r="BC63" i="21"/>
  <c r="BD63" i="21" s="1"/>
  <c r="BE63" i="21" s="1"/>
  <c r="BF63" i="21" s="1"/>
  <c r="BG63" i="21" s="1"/>
  <c r="BH63" i="21" s="1"/>
  <c r="BI63" i="21" s="1"/>
  <c r="BJ63" i="21" s="1"/>
  <c r="BK63" i="21" s="1"/>
  <c r="BL63" i="21" s="1"/>
  <c r="BM63" i="21" s="1"/>
  <c r="BN63" i="21" s="1"/>
  <c r="BO63" i="21" s="1"/>
  <c r="BP63" i="21" s="1"/>
  <c r="BQ63" i="21" s="1"/>
  <c r="BR63" i="21" s="1"/>
  <c r="BS63" i="21" s="1"/>
  <c r="BT63" i="21" s="1"/>
  <c r="BU63" i="21" s="1"/>
  <c r="BV63" i="21" s="1"/>
  <c r="BW63" i="21" s="1"/>
  <c r="BX63" i="21" s="1"/>
  <c r="BY63" i="21" s="1"/>
  <c r="BZ63" i="21" s="1"/>
  <c r="CA63" i="21" s="1"/>
  <c r="CB63" i="21" s="1"/>
  <c r="CC63" i="21" s="1"/>
  <c r="CD63" i="21" s="1"/>
  <c r="CE63" i="21" s="1"/>
  <c r="CF63" i="21" s="1"/>
  <c r="CG63" i="21" s="1"/>
  <c r="CH63" i="21" s="1"/>
  <c r="CI63" i="21" s="1"/>
  <c r="CJ63" i="21" s="1"/>
  <c r="CK63" i="21" s="1"/>
  <c r="CL63" i="21" s="1"/>
  <c r="CM63" i="21" s="1"/>
  <c r="CN63" i="21" s="1"/>
  <c r="CO63" i="21" s="1"/>
  <c r="CP63" i="21" s="1"/>
  <c r="CQ63" i="21" s="1"/>
  <c r="CR63" i="21" s="1"/>
  <c r="CS63" i="21" s="1"/>
  <c r="CT63" i="21" s="1"/>
  <c r="CU63" i="21" s="1"/>
  <c r="CV63" i="21" s="1"/>
  <c r="CW63" i="21" s="1"/>
  <c r="AS57" i="21"/>
  <c r="AT57" i="21" s="1"/>
  <c r="AU57" i="21" s="1"/>
  <c r="AV57" i="21" s="1"/>
  <c r="AW57" i="21" s="1"/>
  <c r="AX57" i="21" s="1"/>
  <c r="AY57" i="21" s="1"/>
  <c r="AZ57" i="21" s="1"/>
  <c r="BA57" i="21" s="1"/>
  <c r="BB57" i="21" s="1"/>
  <c r="BC57" i="21" s="1"/>
  <c r="BD57" i="21" s="1"/>
  <c r="BE57" i="21" s="1"/>
  <c r="BF57" i="21" s="1"/>
  <c r="BG57" i="21" s="1"/>
  <c r="BH57" i="21" s="1"/>
  <c r="BI57" i="21" s="1"/>
  <c r="BJ57" i="21" s="1"/>
  <c r="BK57" i="21" s="1"/>
  <c r="BL57" i="21" s="1"/>
  <c r="BM57" i="21" s="1"/>
  <c r="BN57" i="21" s="1"/>
  <c r="BO57" i="21" s="1"/>
  <c r="BP57" i="21" s="1"/>
  <c r="BQ57" i="21" s="1"/>
  <c r="BR57" i="21" s="1"/>
  <c r="BS57" i="21" s="1"/>
  <c r="BT57" i="21" s="1"/>
  <c r="BU57" i="21" s="1"/>
  <c r="BV57" i="21" s="1"/>
  <c r="BW57" i="21" s="1"/>
  <c r="BX57" i="21" s="1"/>
  <c r="BY57" i="21" s="1"/>
  <c r="BZ57" i="21" s="1"/>
  <c r="CA57" i="21" s="1"/>
  <c r="CB57" i="21" s="1"/>
  <c r="CC57" i="21" s="1"/>
  <c r="CD57" i="21" s="1"/>
  <c r="CE57" i="21" s="1"/>
  <c r="CF57" i="21" s="1"/>
  <c r="CG57" i="21" s="1"/>
  <c r="CH57" i="21" s="1"/>
  <c r="CI57" i="21" s="1"/>
  <c r="CJ57" i="21" s="1"/>
  <c r="CK57" i="21" s="1"/>
  <c r="CL57" i="21" s="1"/>
  <c r="CM57" i="21" s="1"/>
  <c r="CN57" i="21" s="1"/>
  <c r="CO57" i="21" s="1"/>
  <c r="CP57" i="21" s="1"/>
  <c r="CQ57" i="21" s="1"/>
  <c r="CR57" i="21" s="1"/>
  <c r="CS57" i="21" s="1"/>
  <c r="CT57" i="21" s="1"/>
  <c r="CU57" i="21" s="1"/>
  <c r="CV57" i="21" s="1"/>
  <c r="CW57" i="21" s="1"/>
  <c r="CH56" i="21"/>
  <c r="CI56" i="21" s="1"/>
  <c r="CJ56" i="21" s="1"/>
  <c r="CK56" i="21" s="1"/>
  <c r="CL56" i="21" s="1"/>
  <c r="CM56" i="21" s="1"/>
  <c r="CN56" i="21" s="1"/>
  <c r="CO56" i="21" s="1"/>
  <c r="CP56" i="21" s="1"/>
  <c r="CQ56" i="21" s="1"/>
  <c r="CR56" i="21" s="1"/>
  <c r="CS56" i="21" s="1"/>
  <c r="CT56" i="21" s="1"/>
  <c r="CU56" i="21" s="1"/>
  <c r="CV56" i="21" s="1"/>
  <c r="CW56" i="21" s="1"/>
  <c r="AP52" i="21"/>
  <c r="AQ52" i="21" s="1"/>
  <c r="AR52" i="21" s="1"/>
  <c r="AS52" i="21" s="1"/>
  <c r="AT52" i="21" s="1"/>
  <c r="AU52" i="21" s="1"/>
  <c r="AV52" i="21" s="1"/>
  <c r="AW52" i="21" s="1"/>
  <c r="AX52" i="21" s="1"/>
  <c r="AY52" i="21" s="1"/>
  <c r="AZ52" i="21" s="1"/>
  <c r="BA52" i="21" s="1"/>
  <c r="BB52" i="21" s="1"/>
  <c r="BC52" i="21" s="1"/>
  <c r="BD52" i="21" s="1"/>
  <c r="BE52" i="21" s="1"/>
  <c r="BF52" i="21" s="1"/>
  <c r="BG52" i="21" s="1"/>
  <c r="BH52" i="21" s="1"/>
  <c r="BI52" i="21" s="1"/>
  <c r="BJ52" i="21" s="1"/>
  <c r="BK52" i="21" s="1"/>
  <c r="BL52" i="21" s="1"/>
  <c r="BM52" i="21" s="1"/>
  <c r="BN52" i="21" s="1"/>
  <c r="BO52" i="21" s="1"/>
  <c r="BP52" i="21" s="1"/>
  <c r="BQ52" i="21" s="1"/>
  <c r="BR52" i="21" s="1"/>
  <c r="BS52" i="21" s="1"/>
  <c r="BT52" i="21" s="1"/>
  <c r="BU52" i="21" s="1"/>
  <c r="BV52" i="21" s="1"/>
  <c r="BW52" i="21" s="1"/>
  <c r="BX52" i="21" s="1"/>
  <c r="BY52" i="21" s="1"/>
  <c r="BZ52" i="21" s="1"/>
  <c r="CA52" i="21" s="1"/>
  <c r="CB52" i="21" s="1"/>
  <c r="CC52" i="21" s="1"/>
  <c r="CD52" i="21" s="1"/>
  <c r="CE52" i="21" s="1"/>
  <c r="CF52" i="21" s="1"/>
  <c r="CG52" i="21" s="1"/>
  <c r="CH52" i="21" s="1"/>
  <c r="CI52" i="21" s="1"/>
  <c r="CJ52" i="21" s="1"/>
  <c r="CK52" i="21" s="1"/>
  <c r="CL52" i="21" s="1"/>
  <c r="CM52" i="21" s="1"/>
  <c r="CN52" i="21" s="1"/>
  <c r="CO52" i="21" s="1"/>
  <c r="CP52" i="21" s="1"/>
  <c r="CQ52" i="21" s="1"/>
  <c r="CR52" i="21" s="1"/>
  <c r="CS52" i="21" s="1"/>
  <c r="CT52" i="21" s="1"/>
  <c r="CU52" i="21" s="1"/>
  <c r="CV52" i="21" s="1"/>
  <c r="CW52" i="21" s="1"/>
  <c r="BF50" i="21"/>
  <c r="BG50" i="21" s="1"/>
  <c r="BH50" i="21" s="1"/>
  <c r="BI50" i="21" s="1"/>
  <c r="BJ50" i="21" s="1"/>
  <c r="BK50" i="21" s="1"/>
  <c r="BL50" i="21" s="1"/>
  <c r="BM50" i="21" s="1"/>
  <c r="BN50" i="21" s="1"/>
  <c r="BO50" i="21" s="1"/>
  <c r="BP50" i="21" s="1"/>
  <c r="BQ50" i="21" s="1"/>
  <c r="BR50" i="21" s="1"/>
  <c r="BS50" i="21" s="1"/>
  <c r="BT50" i="21" s="1"/>
  <c r="BU50" i="21" s="1"/>
  <c r="BV50" i="21" s="1"/>
  <c r="BW50" i="21" s="1"/>
  <c r="BX50" i="21" s="1"/>
  <c r="BY50" i="21" s="1"/>
  <c r="BZ50" i="21" s="1"/>
  <c r="CA50" i="21" s="1"/>
  <c r="CB50" i="21" s="1"/>
  <c r="CC50" i="21" s="1"/>
  <c r="CD50" i="21" s="1"/>
  <c r="CE50" i="21" s="1"/>
  <c r="CF50" i="21" s="1"/>
  <c r="CG50" i="21" s="1"/>
  <c r="CH50" i="21" s="1"/>
  <c r="CI50" i="21" s="1"/>
  <c r="CJ50" i="21" s="1"/>
  <c r="CK50" i="21" s="1"/>
  <c r="CL50" i="21" s="1"/>
  <c r="CM50" i="21" s="1"/>
  <c r="CN50" i="21" s="1"/>
  <c r="CO50" i="21" s="1"/>
  <c r="CP50" i="21" s="1"/>
  <c r="CQ50" i="21" s="1"/>
  <c r="CR50" i="21" s="1"/>
  <c r="CS50" i="21" s="1"/>
  <c r="CT50" i="21" s="1"/>
  <c r="CU50" i="21" s="1"/>
  <c r="CV50" i="21" s="1"/>
  <c r="CW50" i="21" s="1"/>
  <c r="AZ50" i="21"/>
  <c r="BA50" i="21" s="1"/>
  <c r="BB50" i="21" s="1"/>
  <c r="BC50" i="21" s="1"/>
  <c r="BD50" i="21" s="1"/>
  <c r="BE50" i="21" s="1"/>
  <c r="AU46" i="21"/>
  <c r="AV46" i="21" s="1"/>
  <c r="AW46" i="21" s="1"/>
  <c r="AX46" i="21" s="1"/>
  <c r="AY46" i="21" s="1"/>
  <c r="AZ46" i="21" s="1"/>
  <c r="BA46" i="21" s="1"/>
  <c r="BB46" i="21" s="1"/>
  <c r="BC46" i="21" s="1"/>
  <c r="BD46" i="21" s="1"/>
  <c r="BE46" i="21" s="1"/>
  <c r="BF46" i="21" s="1"/>
  <c r="BG46" i="21" s="1"/>
  <c r="BH46" i="21" s="1"/>
  <c r="BI46" i="21" s="1"/>
  <c r="BJ46" i="21" s="1"/>
  <c r="BK46" i="21" s="1"/>
  <c r="BL46" i="21" s="1"/>
  <c r="BM46" i="21" s="1"/>
  <c r="BN46" i="21" s="1"/>
  <c r="BO46" i="21" s="1"/>
  <c r="BP46" i="21" s="1"/>
  <c r="BQ46" i="21" s="1"/>
  <c r="BR46" i="21" s="1"/>
  <c r="BS46" i="21" s="1"/>
  <c r="BT46" i="21" s="1"/>
  <c r="BU46" i="21" s="1"/>
  <c r="BV46" i="21" s="1"/>
  <c r="BW46" i="21" s="1"/>
  <c r="BX46" i="21" s="1"/>
  <c r="BY46" i="21" s="1"/>
  <c r="BZ46" i="21" s="1"/>
  <c r="CA46" i="21" s="1"/>
  <c r="CB46" i="21" s="1"/>
  <c r="CC46" i="21" s="1"/>
  <c r="CD46" i="21" s="1"/>
  <c r="CE46" i="21" s="1"/>
  <c r="CF46" i="21" s="1"/>
  <c r="CG46" i="21" s="1"/>
  <c r="CH46" i="21" s="1"/>
  <c r="CI46" i="21" s="1"/>
  <c r="CJ46" i="21" s="1"/>
  <c r="CK46" i="21" s="1"/>
  <c r="CL46" i="21" s="1"/>
  <c r="CM46" i="21" s="1"/>
  <c r="CN46" i="21" s="1"/>
  <c r="CO46" i="21" s="1"/>
  <c r="CP46" i="21" s="1"/>
  <c r="CQ46" i="21" s="1"/>
  <c r="CR46" i="21" s="1"/>
  <c r="CS46" i="21" s="1"/>
  <c r="CT46" i="21" s="1"/>
  <c r="CU46" i="21" s="1"/>
  <c r="CV46" i="21" s="1"/>
  <c r="CW46" i="21" s="1"/>
  <c r="AB44" i="21"/>
  <c r="AC44" i="21" s="1"/>
  <c r="AD44" i="21" s="1"/>
  <c r="AE44" i="21" s="1"/>
  <c r="AF44" i="21" s="1"/>
  <c r="AG44" i="21" s="1"/>
  <c r="AH44" i="21" s="1"/>
  <c r="AI44" i="21" s="1"/>
  <c r="AJ44" i="21" s="1"/>
  <c r="AK44" i="21" s="1"/>
  <c r="AL44" i="21" s="1"/>
  <c r="AM44" i="21" s="1"/>
  <c r="AN44" i="21" s="1"/>
  <c r="AO44" i="21" s="1"/>
  <c r="AP44" i="21" s="1"/>
  <c r="AQ44" i="21" s="1"/>
  <c r="AR44" i="21" s="1"/>
  <c r="AS44" i="21" s="1"/>
  <c r="AT44" i="21" s="1"/>
  <c r="AU44" i="21" s="1"/>
  <c r="AV44" i="21" s="1"/>
  <c r="AW44" i="21" s="1"/>
  <c r="AX44" i="21" s="1"/>
  <c r="AY44" i="21" s="1"/>
  <c r="AZ44" i="21" s="1"/>
  <c r="BA44" i="21" s="1"/>
  <c r="BB44" i="21" s="1"/>
  <c r="BC44" i="21" s="1"/>
  <c r="BD44" i="21" s="1"/>
  <c r="BE44" i="21" s="1"/>
  <c r="BF44" i="21" s="1"/>
  <c r="BG44" i="21" s="1"/>
  <c r="BH44" i="21" s="1"/>
  <c r="BI44" i="21" s="1"/>
  <c r="BJ44" i="21" s="1"/>
  <c r="BK44" i="21" s="1"/>
  <c r="BL44" i="21" s="1"/>
  <c r="BM44" i="21" s="1"/>
  <c r="BN44" i="21" s="1"/>
  <c r="BO44" i="21" s="1"/>
  <c r="BP44" i="21" s="1"/>
  <c r="BQ44" i="21" s="1"/>
  <c r="BR44" i="21" s="1"/>
  <c r="BS44" i="21" s="1"/>
  <c r="BT44" i="21" s="1"/>
  <c r="BU44" i="21" s="1"/>
  <c r="BV44" i="21" s="1"/>
  <c r="BW44" i="21" s="1"/>
  <c r="BX44" i="21" s="1"/>
  <c r="BY44" i="21" s="1"/>
  <c r="BZ44" i="21" s="1"/>
  <c r="CA44" i="21" s="1"/>
  <c r="CB44" i="21" s="1"/>
  <c r="CC44" i="21" s="1"/>
  <c r="CD44" i="21" s="1"/>
  <c r="CE44" i="21" s="1"/>
  <c r="CF44" i="21" s="1"/>
  <c r="CG44" i="21" s="1"/>
  <c r="CH44" i="21" s="1"/>
  <c r="CI44" i="21" s="1"/>
  <c r="CJ44" i="21" s="1"/>
  <c r="CK44" i="21" s="1"/>
  <c r="CL44" i="21" s="1"/>
  <c r="CM44" i="21" s="1"/>
  <c r="CN44" i="21" s="1"/>
  <c r="CO44" i="21" s="1"/>
  <c r="CP44" i="21" s="1"/>
  <c r="CQ44" i="21" s="1"/>
  <c r="CR44" i="21" s="1"/>
  <c r="CS44" i="21" s="1"/>
  <c r="CT44" i="21" s="1"/>
  <c r="CU44" i="21" s="1"/>
  <c r="CV44" i="21" s="1"/>
  <c r="CW44" i="21" s="1"/>
  <c r="AI41" i="21"/>
  <c r="AJ41" i="21" s="1"/>
  <c r="AK41" i="21" s="1"/>
  <c r="AL41" i="21" s="1"/>
  <c r="AM41" i="21" s="1"/>
  <c r="AN41" i="21" s="1"/>
  <c r="AO41" i="21" s="1"/>
  <c r="AP41" i="21" s="1"/>
  <c r="AQ41" i="21" s="1"/>
  <c r="AR41" i="21" s="1"/>
  <c r="AS41" i="21" s="1"/>
  <c r="AT41" i="21" s="1"/>
  <c r="AU41" i="21" s="1"/>
  <c r="AV41" i="21" s="1"/>
  <c r="AW41" i="21" s="1"/>
  <c r="AX41" i="21" s="1"/>
  <c r="AY41" i="21" s="1"/>
  <c r="AZ41" i="21" s="1"/>
  <c r="BA41" i="21" s="1"/>
  <c r="BB41" i="21" s="1"/>
  <c r="BC41" i="21" s="1"/>
  <c r="BD41" i="21" s="1"/>
  <c r="BE41" i="21" s="1"/>
  <c r="BF41" i="21" s="1"/>
  <c r="BG41" i="21" s="1"/>
  <c r="BH41" i="21" s="1"/>
  <c r="BI41" i="21" s="1"/>
  <c r="BJ41" i="21" s="1"/>
  <c r="BK41" i="21" s="1"/>
  <c r="BL41" i="21" s="1"/>
  <c r="BM41" i="21" s="1"/>
  <c r="BN41" i="21" s="1"/>
  <c r="BO41" i="21" s="1"/>
  <c r="BP41" i="21" s="1"/>
  <c r="BQ41" i="21" s="1"/>
  <c r="BR41" i="21" s="1"/>
  <c r="BS41" i="21" s="1"/>
  <c r="BT41" i="21" s="1"/>
  <c r="BU41" i="21" s="1"/>
  <c r="BV41" i="21" s="1"/>
  <c r="BW41" i="21" s="1"/>
  <c r="BX41" i="21" s="1"/>
  <c r="BY41" i="21" s="1"/>
  <c r="BZ41" i="21" s="1"/>
  <c r="CA41" i="21" s="1"/>
  <c r="CB41" i="21" s="1"/>
  <c r="CC41" i="21" s="1"/>
  <c r="CD41" i="21" s="1"/>
  <c r="CE41" i="21" s="1"/>
  <c r="CF41" i="21" s="1"/>
  <c r="CG41" i="21" s="1"/>
  <c r="CH41" i="21" s="1"/>
  <c r="CI41" i="21" s="1"/>
  <c r="CJ41" i="21" s="1"/>
  <c r="CK41" i="21" s="1"/>
  <c r="CL41" i="21" s="1"/>
  <c r="CM41" i="21" s="1"/>
  <c r="CN41" i="21" s="1"/>
  <c r="CO41" i="21" s="1"/>
  <c r="CP41" i="21" s="1"/>
  <c r="CQ41" i="21" s="1"/>
  <c r="CR41" i="21" s="1"/>
  <c r="CS41" i="21" s="1"/>
  <c r="CT41" i="21" s="1"/>
  <c r="CU41" i="21" s="1"/>
  <c r="CV41" i="21" s="1"/>
  <c r="CW41" i="21" s="1"/>
  <c r="X35" i="21"/>
  <c r="Y35" i="21" s="1"/>
  <c r="Z35" i="21" s="1"/>
  <c r="AA35" i="21" s="1"/>
  <c r="AB35" i="21" s="1"/>
  <c r="AC35" i="21" s="1"/>
  <c r="AD35" i="21" s="1"/>
  <c r="AE35" i="21" s="1"/>
  <c r="AF35" i="21" s="1"/>
  <c r="AG35" i="21" s="1"/>
  <c r="AH35" i="21" s="1"/>
  <c r="AI35" i="21" s="1"/>
  <c r="AJ35" i="21" s="1"/>
  <c r="AK35" i="21" s="1"/>
  <c r="AL35" i="21" s="1"/>
  <c r="AM35" i="21" s="1"/>
  <c r="AN35" i="21" s="1"/>
  <c r="AO35" i="21" s="1"/>
  <c r="AP35" i="21" s="1"/>
  <c r="AQ35" i="21" s="1"/>
  <c r="AR35" i="21" s="1"/>
  <c r="AS35" i="21" s="1"/>
  <c r="AT35" i="21" s="1"/>
  <c r="AU35" i="21" s="1"/>
  <c r="AV35" i="21" s="1"/>
  <c r="AW35" i="21" s="1"/>
  <c r="AX35" i="21" s="1"/>
  <c r="AY35" i="21" s="1"/>
  <c r="AZ35" i="21" s="1"/>
  <c r="BA35" i="21" s="1"/>
  <c r="BB35" i="21" s="1"/>
  <c r="BC35" i="21" s="1"/>
  <c r="BD35" i="21" s="1"/>
  <c r="BE35" i="21" s="1"/>
  <c r="BF35" i="21" s="1"/>
  <c r="BG35" i="21" s="1"/>
  <c r="BH35" i="21" s="1"/>
  <c r="BI35" i="21" s="1"/>
  <c r="BJ35" i="21" s="1"/>
  <c r="BK35" i="21" s="1"/>
  <c r="BL35" i="21" s="1"/>
  <c r="BM35" i="21" s="1"/>
  <c r="BN35" i="21" s="1"/>
  <c r="BO35" i="21" s="1"/>
  <c r="BP35" i="21" s="1"/>
  <c r="BQ35" i="21" s="1"/>
  <c r="BR35" i="21" s="1"/>
  <c r="BS35" i="21" s="1"/>
  <c r="BT35" i="21" s="1"/>
  <c r="BU35" i="21" s="1"/>
  <c r="BV35" i="21" s="1"/>
  <c r="BW35" i="21" s="1"/>
  <c r="BX35" i="21" s="1"/>
  <c r="BY35" i="21" s="1"/>
  <c r="BZ35" i="21" s="1"/>
  <c r="CA35" i="21" s="1"/>
  <c r="CB35" i="21" s="1"/>
  <c r="CC35" i="21" s="1"/>
  <c r="CD35" i="21" s="1"/>
  <c r="CE35" i="21" s="1"/>
  <c r="CF35" i="21" s="1"/>
  <c r="CG35" i="21" s="1"/>
  <c r="CH35" i="21" s="1"/>
  <c r="CI35" i="21" s="1"/>
  <c r="CJ35" i="21" s="1"/>
  <c r="CK35" i="21" s="1"/>
  <c r="CL35" i="21" s="1"/>
  <c r="CM35" i="21" s="1"/>
  <c r="CN35" i="21" s="1"/>
  <c r="CO35" i="21" s="1"/>
  <c r="CP35" i="21" s="1"/>
  <c r="CQ35" i="21" s="1"/>
  <c r="CR35" i="21" s="1"/>
  <c r="CS35" i="21" s="1"/>
  <c r="CT35" i="21" s="1"/>
  <c r="CU35" i="21" s="1"/>
  <c r="CV35" i="21" s="1"/>
  <c r="CW35" i="21" s="1"/>
  <c r="N31" i="21"/>
  <c r="O31" i="21" s="1"/>
  <c r="P31" i="21" s="1"/>
  <c r="Q31" i="21" s="1"/>
  <c r="R31" i="21" s="1"/>
  <c r="S31" i="21" s="1"/>
  <c r="T31" i="21" s="1"/>
  <c r="U31" i="21" s="1"/>
  <c r="V31" i="21" s="1"/>
  <c r="W31" i="21" s="1"/>
  <c r="X31" i="21" s="1"/>
  <c r="Y31" i="21" s="1"/>
  <c r="Z31" i="21" s="1"/>
  <c r="AA31" i="21" s="1"/>
  <c r="AB31" i="21" s="1"/>
  <c r="AC31" i="21" s="1"/>
  <c r="AD31" i="21" s="1"/>
  <c r="AE31" i="21" s="1"/>
  <c r="AF31" i="21" s="1"/>
  <c r="AG31" i="21" s="1"/>
  <c r="AH31" i="21" s="1"/>
  <c r="AI31" i="21" s="1"/>
  <c r="AJ31" i="21" s="1"/>
  <c r="AK31" i="21" s="1"/>
  <c r="AL31" i="21" s="1"/>
  <c r="AM31" i="21" s="1"/>
  <c r="AN31" i="21" s="1"/>
  <c r="AO31" i="21" s="1"/>
  <c r="AP31" i="21" s="1"/>
  <c r="AQ31" i="21" s="1"/>
  <c r="AR31" i="21" s="1"/>
  <c r="AS31" i="21" s="1"/>
  <c r="AT31" i="21" s="1"/>
  <c r="AU31" i="21" s="1"/>
  <c r="AV31" i="21" s="1"/>
  <c r="AW31" i="21" s="1"/>
  <c r="AX31" i="21" s="1"/>
  <c r="AY31" i="21" s="1"/>
  <c r="AZ31" i="21" s="1"/>
  <c r="BA31" i="21" s="1"/>
  <c r="BB31" i="21" s="1"/>
  <c r="BC31" i="21" s="1"/>
  <c r="BD31" i="21" s="1"/>
  <c r="BE31" i="21" s="1"/>
  <c r="BF31" i="21" s="1"/>
  <c r="BG31" i="21" s="1"/>
  <c r="BH31" i="21" s="1"/>
  <c r="BI31" i="21" s="1"/>
  <c r="BJ31" i="21" s="1"/>
  <c r="BK31" i="21" s="1"/>
  <c r="BL31" i="21" s="1"/>
  <c r="BM31" i="21" s="1"/>
  <c r="BN31" i="21" s="1"/>
  <c r="BO31" i="21" s="1"/>
  <c r="BP31" i="21" s="1"/>
  <c r="BQ31" i="21" s="1"/>
  <c r="BR31" i="21" s="1"/>
  <c r="BS31" i="21" s="1"/>
  <c r="BT31" i="21" s="1"/>
  <c r="BU31" i="21" s="1"/>
  <c r="BV31" i="21" s="1"/>
  <c r="BW31" i="21" s="1"/>
  <c r="BX31" i="21" s="1"/>
  <c r="BY31" i="21" s="1"/>
  <c r="BZ31" i="21" s="1"/>
  <c r="CA31" i="21" s="1"/>
  <c r="CB31" i="21" s="1"/>
  <c r="CC31" i="21" s="1"/>
  <c r="CD31" i="21" s="1"/>
  <c r="CE31" i="21" s="1"/>
  <c r="CF31" i="21" s="1"/>
  <c r="CG31" i="21" s="1"/>
  <c r="CH31" i="21" s="1"/>
  <c r="CI31" i="21" s="1"/>
  <c r="CJ31" i="21" s="1"/>
  <c r="CK31" i="21" s="1"/>
  <c r="CL31" i="21" s="1"/>
  <c r="CM31" i="21" s="1"/>
  <c r="CN31" i="21" s="1"/>
  <c r="CO31" i="21" s="1"/>
  <c r="CP31" i="21" s="1"/>
  <c r="CQ31" i="21" s="1"/>
  <c r="CR31" i="21" s="1"/>
  <c r="CS31" i="21" s="1"/>
  <c r="CT31" i="21" s="1"/>
  <c r="CU31" i="21" s="1"/>
  <c r="CV31" i="21" s="1"/>
  <c r="CW31" i="21" s="1"/>
  <c r="M31" i="21"/>
  <c r="J29" i="21"/>
  <c r="K29" i="21" s="1"/>
  <c r="L29" i="21" s="1"/>
  <c r="M29" i="21" s="1"/>
  <c r="N29" i="21" s="1"/>
  <c r="O29" i="21" s="1"/>
  <c r="P29" i="21" s="1"/>
  <c r="Q29" i="21" s="1"/>
  <c r="R29" i="21" s="1"/>
  <c r="S29" i="21" s="1"/>
  <c r="T29" i="21" s="1"/>
  <c r="U29" i="21" s="1"/>
  <c r="V29" i="21" s="1"/>
  <c r="W29" i="21" s="1"/>
  <c r="X29" i="21" s="1"/>
  <c r="Y29" i="21" s="1"/>
  <c r="Z29" i="21" s="1"/>
  <c r="AA29" i="21" s="1"/>
  <c r="AB29" i="21" s="1"/>
  <c r="AC29" i="21" s="1"/>
  <c r="AD29" i="21" s="1"/>
  <c r="AE29" i="21" s="1"/>
  <c r="AF29" i="21" s="1"/>
  <c r="AG29" i="21" s="1"/>
  <c r="AH29" i="21" s="1"/>
  <c r="AI29" i="21" s="1"/>
  <c r="AJ29" i="21" s="1"/>
  <c r="AK29" i="21" s="1"/>
  <c r="AL29" i="21" s="1"/>
  <c r="AM29" i="21" s="1"/>
  <c r="AN29" i="21" s="1"/>
  <c r="AO29" i="21" s="1"/>
  <c r="AP29" i="21" s="1"/>
  <c r="AQ29" i="21" s="1"/>
  <c r="AR29" i="21" s="1"/>
  <c r="AS29" i="21" s="1"/>
  <c r="AT29" i="21" s="1"/>
  <c r="AU29" i="21" s="1"/>
  <c r="AV29" i="21" s="1"/>
  <c r="AW29" i="21" s="1"/>
  <c r="AX29" i="21" s="1"/>
  <c r="AY29" i="21" s="1"/>
  <c r="AZ29" i="21" s="1"/>
  <c r="BA29" i="21" s="1"/>
  <c r="BB29" i="21" s="1"/>
  <c r="BC29" i="21" s="1"/>
  <c r="BD29" i="21" s="1"/>
  <c r="BE29" i="21" s="1"/>
  <c r="BF29" i="21" s="1"/>
  <c r="BG29" i="21" s="1"/>
  <c r="BH29" i="21" s="1"/>
  <c r="BI29" i="21" s="1"/>
  <c r="BJ29" i="21" s="1"/>
  <c r="BK29" i="21" s="1"/>
  <c r="BL29" i="21" s="1"/>
  <c r="BM29" i="21" s="1"/>
  <c r="BN29" i="21" s="1"/>
  <c r="BO29" i="21" s="1"/>
  <c r="BP29" i="21" s="1"/>
  <c r="BQ29" i="21" s="1"/>
  <c r="BR29" i="21" s="1"/>
  <c r="BS29" i="21" s="1"/>
  <c r="BT29" i="21" s="1"/>
  <c r="BU29" i="21" s="1"/>
  <c r="BV29" i="21" s="1"/>
  <c r="BW29" i="21" s="1"/>
  <c r="BX29" i="21" s="1"/>
  <c r="BY29" i="21" s="1"/>
  <c r="BZ29" i="21" s="1"/>
  <c r="CA29" i="21" s="1"/>
  <c r="CB29" i="21" s="1"/>
  <c r="CC29" i="21" s="1"/>
  <c r="CD29" i="21" s="1"/>
  <c r="CE29" i="21" s="1"/>
  <c r="CF29" i="21" s="1"/>
  <c r="CG29" i="21" s="1"/>
  <c r="CH29" i="21" s="1"/>
  <c r="CI29" i="21" s="1"/>
  <c r="CJ29" i="21" s="1"/>
  <c r="CK29" i="21" s="1"/>
  <c r="CL29" i="21" s="1"/>
  <c r="CM29" i="21" s="1"/>
  <c r="CN29" i="21" s="1"/>
  <c r="CO29" i="21" s="1"/>
  <c r="CP29" i="21" s="1"/>
  <c r="CQ29" i="21" s="1"/>
  <c r="CR29" i="21" s="1"/>
  <c r="CS29" i="21" s="1"/>
  <c r="CT29" i="21" s="1"/>
  <c r="CU29" i="21" s="1"/>
  <c r="CV29" i="21" s="1"/>
  <c r="CW29" i="21" s="1"/>
  <c r="O28" i="21"/>
  <c r="P28" i="21" s="1"/>
  <c r="Q28" i="21" s="1"/>
  <c r="R28" i="21" s="1"/>
  <c r="S28" i="21" s="1"/>
  <c r="T28" i="21" s="1"/>
  <c r="U28" i="21" s="1"/>
  <c r="V28" i="21" s="1"/>
  <c r="W28" i="21" s="1"/>
  <c r="X28" i="21" s="1"/>
  <c r="Y28" i="21" s="1"/>
  <c r="Z28" i="21" s="1"/>
  <c r="AA28" i="21" s="1"/>
  <c r="AB28" i="21" s="1"/>
  <c r="AC28" i="21" s="1"/>
  <c r="AD28" i="21" s="1"/>
  <c r="AE28" i="21" s="1"/>
  <c r="AF28" i="21" s="1"/>
  <c r="AG28" i="21" s="1"/>
  <c r="AH28" i="21" s="1"/>
  <c r="AI28" i="21" s="1"/>
  <c r="AJ28" i="21" s="1"/>
  <c r="AK28" i="21" s="1"/>
  <c r="AL28" i="21" s="1"/>
  <c r="AM28" i="21" s="1"/>
  <c r="AN28" i="21" s="1"/>
  <c r="AO28" i="21" s="1"/>
  <c r="AP28" i="21" s="1"/>
  <c r="AQ28" i="21" s="1"/>
  <c r="AR28" i="21" s="1"/>
  <c r="AS28" i="21" s="1"/>
  <c r="AT28" i="21" s="1"/>
  <c r="AU28" i="21" s="1"/>
  <c r="AV28" i="21" s="1"/>
  <c r="AW28" i="21" s="1"/>
  <c r="AX28" i="21" s="1"/>
  <c r="AY28" i="21" s="1"/>
  <c r="AZ28" i="21" s="1"/>
  <c r="BA28" i="21" s="1"/>
  <c r="BB28" i="21" s="1"/>
  <c r="BC28" i="21" s="1"/>
  <c r="BD28" i="21" s="1"/>
  <c r="BE28" i="21" s="1"/>
  <c r="BF28" i="21" s="1"/>
  <c r="BG28" i="21" s="1"/>
  <c r="BH28" i="21" s="1"/>
  <c r="BI28" i="21" s="1"/>
  <c r="BJ28" i="21" s="1"/>
  <c r="BK28" i="21" s="1"/>
  <c r="BL28" i="21" s="1"/>
  <c r="BM28" i="21" s="1"/>
  <c r="BN28" i="21" s="1"/>
  <c r="BO28" i="21" s="1"/>
  <c r="BP28" i="21" s="1"/>
  <c r="BQ28" i="21" s="1"/>
  <c r="BR28" i="21" s="1"/>
  <c r="BS28" i="21" s="1"/>
  <c r="BT28" i="21" s="1"/>
  <c r="BU28" i="21" s="1"/>
  <c r="BV28" i="21" s="1"/>
  <c r="BW28" i="21" s="1"/>
  <c r="BX28" i="21" s="1"/>
  <c r="BY28" i="21" s="1"/>
  <c r="BZ28" i="21" s="1"/>
  <c r="CA28" i="21" s="1"/>
  <c r="CB28" i="21" s="1"/>
  <c r="CC28" i="21" s="1"/>
  <c r="CD28" i="21" s="1"/>
  <c r="CE28" i="21" s="1"/>
  <c r="CF28" i="21" s="1"/>
  <c r="CG28" i="21" s="1"/>
  <c r="CH28" i="21" s="1"/>
  <c r="CI28" i="21" s="1"/>
  <c r="CJ28" i="21" s="1"/>
  <c r="CK28" i="21" s="1"/>
  <c r="CL28" i="21" s="1"/>
  <c r="CM28" i="21" s="1"/>
  <c r="CN28" i="21" s="1"/>
  <c r="CO28" i="21" s="1"/>
  <c r="CP28" i="21" s="1"/>
  <c r="CQ28" i="21" s="1"/>
  <c r="CR28" i="21" s="1"/>
  <c r="CS28" i="21" s="1"/>
  <c r="CT28" i="21" s="1"/>
  <c r="CU28" i="21" s="1"/>
  <c r="CV28" i="21" s="1"/>
  <c r="CW28" i="21" s="1"/>
  <c r="CW20" i="21"/>
  <c r="CW120" i="21" s="1"/>
  <c r="CV20" i="21"/>
  <c r="CV119" i="21" s="1"/>
  <c r="CW119" i="21" s="1"/>
  <c r="CU20" i="21"/>
  <c r="CU118" i="21" s="1"/>
  <c r="CV118" i="21" s="1"/>
  <c r="CW118" i="21" s="1"/>
  <c r="CT20" i="21"/>
  <c r="CT117" i="21" s="1"/>
  <c r="CU117" i="21" s="1"/>
  <c r="CV117" i="21" s="1"/>
  <c r="CW117" i="21" s="1"/>
  <c r="CS20" i="21"/>
  <c r="CS116" i="21" s="1"/>
  <c r="CT116" i="21" s="1"/>
  <c r="CU116" i="21" s="1"/>
  <c r="CV116" i="21" s="1"/>
  <c r="CW116" i="21" s="1"/>
  <c r="CR20" i="21"/>
  <c r="CR115" i="21" s="1"/>
  <c r="CS115" i="21" s="1"/>
  <c r="CT115" i="21" s="1"/>
  <c r="CU115" i="21" s="1"/>
  <c r="CV115" i="21" s="1"/>
  <c r="CW115" i="21" s="1"/>
  <c r="CQ20" i="21"/>
  <c r="CQ114" i="21" s="1"/>
  <c r="CR114" i="21" s="1"/>
  <c r="CS114" i="21" s="1"/>
  <c r="CT114" i="21" s="1"/>
  <c r="CU114" i="21" s="1"/>
  <c r="CV114" i="21" s="1"/>
  <c r="CW114" i="21" s="1"/>
  <c r="CP20" i="21"/>
  <c r="CP113" i="21" s="1"/>
  <c r="CQ113" i="21" s="1"/>
  <c r="CR113" i="21" s="1"/>
  <c r="CS113" i="21" s="1"/>
  <c r="CT113" i="21" s="1"/>
  <c r="CU113" i="21" s="1"/>
  <c r="CV113" i="21" s="1"/>
  <c r="CW113" i="21" s="1"/>
  <c r="CO20" i="21"/>
  <c r="CO112" i="21" s="1"/>
  <c r="CP112" i="21" s="1"/>
  <c r="CQ112" i="21" s="1"/>
  <c r="CR112" i="21" s="1"/>
  <c r="CS112" i="21" s="1"/>
  <c r="CT112" i="21" s="1"/>
  <c r="CU112" i="21" s="1"/>
  <c r="CV112" i="21" s="1"/>
  <c r="CW112" i="21" s="1"/>
  <c r="CN20" i="21"/>
  <c r="CN111" i="21" s="1"/>
  <c r="CO111" i="21" s="1"/>
  <c r="CP111" i="21" s="1"/>
  <c r="CQ111" i="21" s="1"/>
  <c r="CR111" i="21" s="1"/>
  <c r="CS111" i="21" s="1"/>
  <c r="CT111" i="21" s="1"/>
  <c r="CU111" i="21" s="1"/>
  <c r="CV111" i="21" s="1"/>
  <c r="CW111" i="21" s="1"/>
  <c r="CM20" i="21"/>
  <c r="CM110" i="21" s="1"/>
  <c r="CN110" i="21" s="1"/>
  <c r="CO110" i="21" s="1"/>
  <c r="CP110" i="21" s="1"/>
  <c r="CQ110" i="21" s="1"/>
  <c r="CR110" i="21" s="1"/>
  <c r="CS110" i="21" s="1"/>
  <c r="CT110" i="21" s="1"/>
  <c r="CU110" i="21" s="1"/>
  <c r="CV110" i="21" s="1"/>
  <c r="CW110" i="21" s="1"/>
  <c r="CL20" i="21"/>
  <c r="CL109" i="21" s="1"/>
  <c r="CM109" i="21" s="1"/>
  <c r="CN109" i="21" s="1"/>
  <c r="CO109" i="21" s="1"/>
  <c r="CP109" i="21" s="1"/>
  <c r="CQ109" i="21" s="1"/>
  <c r="CR109" i="21" s="1"/>
  <c r="CS109" i="21" s="1"/>
  <c r="CT109" i="21" s="1"/>
  <c r="CU109" i="21" s="1"/>
  <c r="CV109" i="21" s="1"/>
  <c r="CW109" i="21" s="1"/>
  <c r="CK20" i="21"/>
  <c r="CK108" i="21" s="1"/>
  <c r="CL108" i="21" s="1"/>
  <c r="CM108" i="21" s="1"/>
  <c r="CN108" i="21" s="1"/>
  <c r="CO108" i="21" s="1"/>
  <c r="CP108" i="21" s="1"/>
  <c r="CQ108" i="21" s="1"/>
  <c r="CR108" i="21" s="1"/>
  <c r="CS108" i="21" s="1"/>
  <c r="CT108" i="21" s="1"/>
  <c r="CU108" i="21" s="1"/>
  <c r="CV108" i="21" s="1"/>
  <c r="CW108" i="21" s="1"/>
  <c r="CJ20" i="21"/>
  <c r="CJ107" i="21" s="1"/>
  <c r="CK107" i="21" s="1"/>
  <c r="CL107" i="21" s="1"/>
  <c r="CM107" i="21" s="1"/>
  <c r="CN107" i="21" s="1"/>
  <c r="CO107" i="21" s="1"/>
  <c r="CP107" i="21" s="1"/>
  <c r="CQ107" i="21" s="1"/>
  <c r="CR107" i="21" s="1"/>
  <c r="CS107" i="21" s="1"/>
  <c r="CT107" i="21" s="1"/>
  <c r="CU107" i="21" s="1"/>
  <c r="CV107" i="21" s="1"/>
  <c r="CW107" i="21" s="1"/>
  <c r="CI20" i="21"/>
  <c r="CI106" i="21" s="1"/>
  <c r="CJ106" i="21" s="1"/>
  <c r="CK106" i="21" s="1"/>
  <c r="CL106" i="21" s="1"/>
  <c r="CM106" i="21" s="1"/>
  <c r="CN106" i="21" s="1"/>
  <c r="CO106" i="21" s="1"/>
  <c r="CP106" i="21" s="1"/>
  <c r="CQ106" i="21" s="1"/>
  <c r="CR106" i="21" s="1"/>
  <c r="CS106" i="21" s="1"/>
  <c r="CT106" i="21" s="1"/>
  <c r="CU106" i="21" s="1"/>
  <c r="CV106" i="21" s="1"/>
  <c r="CW106" i="21" s="1"/>
  <c r="CH20" i="21"/>
  <c r="CH105" i="21" s="1"/>
  <c r="CI105" i="21" s="1"/>
  <c r="CJ105" i="21" s="1"/>
  <c r="CK105" i="21" s="1"/>
  <c r="CL105" i="21" s="1"/>
  <c r="CM105" i="21" s="1"/>
  <c r="CN105" i="21" s="1"/>
  <c r="CO105" i="21" s="1"/>
  <c r="CP105" i="21" s="1"/>
  <c r="CQ105" i="21" s="1"/>
  <c r="CR105" i="21" s="1"/>
  <c r="CS105" i="21" s="1"/>
  <c r="CT105" i="21" s="1"/>
  <c r="CU105" i="21" s="1"/>
  <c r="CV105" i="21" s="1"/>
  <c r="CW105" i="21" s="1"/>
  <c r="CG20" i="21"/>
  <c r="CG104" i="21" s="1"/>
  <c r="CH104" i="21" s="1"/>
  <c r="CI104" i="21" s="1"/>
  <c r="CJ104" i="21" s="1"/>
  <c r="CK104" i="21" s="1"/>
  <c r="CL104" i="21" s="1"/>
  <c r="CM104" i="21" s="1"/>
  <c r="CN104" i="21" s="1"/>
  <c r="CO104" i="21" s="1"/>
  <c r="CP104" i="21" s="1"/>
  <c r="CQ104" i="21" s="1"/>
  <c r="CR104" i="21" s="1"/>
  <c r="CS104" i="21" s="1"/>
  <c r="CT104" i="21" s="1"/>
  <c r="CU104" i="21" s="1"/>
  <c r="CV104" i="21" s="1"/>
  <c r="CW104" i="21" s="1"/>
  <c r="CF20" i="21"/>
  <c r="CF103" i="21" s="1"/>
  <c r="CG103" i="21" s="1"/>
  <c r="CH103" i="21" s="1"/>
  <c r="CI103" i="21" s="1"/>
  <c r="CJ103" i="21" s="1"/>
  <c r="CK103" i="21" s="1"/>
  <c r="CL103" i="21" s="1"/>
  <c r="CM103" i="21" s="1"/>
  <c r="CN103" i="21" s="1"/>
  <c r="CO103" i="21" s="1"/>
  <c r="CP103" i="21" s="1"/>
  <c r="CQ103" i="21" s="1"/>
  <c r="CR103" i="21" s="1"/>
  <c r="CS103" i="21" s="1"/>
  <c r="CT103" i="21" s="1"/>
  <c r="CU103" i="21" s="1"/>
  <c r="CV103" i="21" s="1"/>
  <c r="CW103" i="21" s="1"/>
  <c r="CE20" i="21"/>
  <c r="CE102" i="21" s="1"/>
  <c r="CF102" i="21" s="1"/>
  <c r="CG102" i="21" s="1"/>
  <c r="CH102" i="21" s="1"/>
  <c r="CI102" i="21" s="1"/>
  <c r="CJ102" i="21" s="1"/>
  <c r="CK102" i="21" s="1"/>
  <c r="CL102" i="21" s="1"/>
  <c r="CM102" i="21" s="1"/>
  <c r="CN102" i="21" s="1"/>
  <c r="CO102" i="21" s="1"/>
  <c r="CP102" i="21" s="1"/>
  <c r="CQ102" i="21" s="1"/>
  <c r="CR102" i="21" s="1"/>
  <c r="CS102" i="21" s="1"/>
  <c r="CT102" i="21" s="1"/>
  <c r="CU102" i="21" s="1"/>
  <c r="CV102" i="21" s="1"/>
  <c r="CW102" i="21" s="1"/>
  <c r="CD20" i="21"/>
  <c r="CD101" i="21" s="1"/>
  <c r="CE101" i="21" s="1"/>
  <c r="CF101" i="21" s="1"/>
  <c r="CG101" i="21" s="1"/>
  <c r="CH101" i="21" s="1"/>
  <c r="CI101" i="21" s="1"/>
  <c r="CJ101" i="21" s="1"/>
  <c r="CK101" i="21" s="1"/>
  <c r="CL101" i="21" s="1"/>
  <c r="CM101" i="21" s="1"/>
  <c r="CN101" i="21" s="1"/>
  <c r="CO101" i="21" s="1"/>
  <c r="CP101" i="21" s="1"/>
  <c r="CQ101" i="21" s="1"/>
  <c r="CR101" i="21" s="1"/>
  <c r="CS101" i="21" s="1"/>
  <c r="CT101" i="21" s="1"/>
  <c r="CU101" i="21" s="1"/>
  <c r="CV101" i="21" s="1"/>
  <c r="CW101" i="21" s="1"/>
  <c r="CC20" i="21"/>
  <c r="CC100" i="21" s="1"/>
  <c r="CD100" i="21" s="1"/>
  <c r="CE100" i="21" s="1"/>
  <c r="CF100" i="21" s="1"/>
  <c r="CG100" i="21" s="1"/>
  <c r="CH100" i="21" s="1"/>
  <c r="CI100" i="21" s="1"/>
  <c r="CJ100" i="21" s="1"/>
  <c r="CK100" i="21" s="1"/>
  <c r="CL100" i="21" s="1"/>
  <c r="CM100" i="21" s="1"/>
  <c r="CN100" i="21" s="1"/>
  <c r="CO100" i="21" s="1"/>
  <c r="CP100" i="21" s="1"/>
  <c r="CQ100" i="21" s="1"/>
  <c r="CR100" i="21" s="1"/>
  <c r="CS100" i="21" s="1"/>
  <c r="CT100" i="21" s="1"/>
  <c r="CU100" i="21" s="1"/>
  <c r="CV100" i="21" s="1"/>
  <c r="CW100" i="21" s="1"/>
  <c r="CB20" i="21"/>
  <c r="CB99" i="21" s="1"/>
  <c r="CC99" i="21" s="1"/>
  <c r="CD99" i="21" s="1"/>
  <c r="CE99" i="21" s="1"/>
  <c r="CF99" i="21" s="1"/>
  <c r="CG99" i="21" s="1"/>
  <c r="CH99" i="21" s="1"/>
  <c r="CI99" i="21" s="1"/>
  <c r="CJ99" i="21" s="1"/>
  <c r="CK99" i="21" s="1"/>
  <c r="CL99" i="21" s="1"/>
  <c r="CM99" i="21" s="1"/>
  <c r="CN99" i="21" s="1"/>
  <c r="CO99" i="21" s="1"/>
  <c r="CP99" i="21" s="1"/>
  <c r="CQ99" i="21" s="1"/>
  <c r="CR99" i="21" s="1"/>
  <c r="CS99" i="21" s="1"/>
  <c r="CT99" i="21" s="1"/>
  <c r="CU99" i="21" s="1"/>
  <c r="CV99" i="21" s="1"/>
  <c r="CW99" i="21" s="1"/>
  <c r="CA20" i="21"/>
  <c r="CA98" i="21" s="1"/>
  <c r="CB98" i="21" s="1"/>
  <c r="CC98" i="21" s="1"/>
  <c r="CD98" i="21" s="1"/>
  <c r="CE98" i="21" s="1"/>
  <c r="CF98" i="21" s="1"/>
  <c r="CG98" i="21" s="1"/>
  <c r="CH98" i="21" s="1"/>
  <c r="CI98" i="21" s="1"/>
  <c r="CJ98" i="21" s="1"/>
  <c r="CK98" i="21" s="1"/>
  <c r="CL98" i="21" s="1"/>
  <c r="CM98" i="21" s="1"/>
  <c r="CN98" i="21" s="1"/>
  <c r="CO98" i="21" s="1"/>
  <c r="CP98" i="21" s="1"/>
  <c r="CQ98" i="21" s="1"/>
  <c r="CR98" i="21" s="1"/>
  <c r="CS98" i="21" s="1"/>
  <c r="CT98" i="21" s="1"/>
  <c r="CU98" i="21" s="1"/>
  <c r="CV98" i="21" s="1"/>
  <c r="CW98" i="21" s="1"/>
  <c r="BZ20" i="21"/>
  <c r="BZ97" i="21" s="1"/>
  <c r="CA97" i="21" s="1"/>
  <c r="CB97" i="21" s="1"/>
  <c r="CC97" i="21" s="1"/>
  <c r="CD97" i="21" s="1"/>
  <c r="CE97" i="21" s="1"/>
  <c r="CF97" i="21" s="1"/>
  <c r="CG97" i="21" s="1"/>
  <c r="CH97" i="21" s="1"/>
  <c r="CI97" i="21" s="1"/>
  <c r="CJ97" i="21" s="1"/>
  <c r="CK97" i="21" s="1"/>
  <c r="CL97" i="21" s="1"/>
  <c r="CM97" i="21" s="1"/>
  <c r="CN97" i="21" s="1"/>
  <c r="CO97" i="21" s="1"/>
  <c r="CP97" i="21" s="1"/>
  <c r="CQ97" i="21" s="1"/>
  <c r="CR97" i="21" s="1"/>
  <c r="CS97" i="21" s="1"/>
  <c r="CT97" i="21" s="1"/>
  <c r="CU97" i="21" s="1"/>
  <c r="CV97" i="21" s="1"/>
  <c r="CW97" i="21" s="1"/>
  <c r="BY20" i="21"/>
  <c r="BY96" i="21" s="1"/>
  <c r="BZ96" i="21" s="1"/>
  <c r="CA96" i="21" s="1"/>
  <c r="CB96" i="21" s="1"/>
  <c r="CC96" i="21" s="1"/>
  <c r="CD96" i="21" s="1"/>
  <c r="CE96" i="21" s="1"/>
  <c r="CF96" i="21" s="1"/>
  <c r="CG96" i="21" s="1"/>
  <c r="CH96" i="21" s="1"/>
  <c r="CI96" i="21" s="1"/>
  <c r="CJ96" i="21" s="1"/>
  <c r="CK96" i="21" s="1"/>
  <c r="CL96" i="21" s="1"/>
  <c r="CM96" i="21" s="1"/>
  <c r="CN96" i="21" s="1"/>
  <c r="CO96" i="21" s="1"/>
  <c r="CP96" i="21" s="1"/>
  <c r="CQ96" i="21" s="1"/>
  <c r="CR96" i="21" s="1"/>
  <c r="CS96" i="21" s="1"/>
  <c r="CT96" i="21" s="1"/>
  <c r="CU96" i="21" s="1"/>
  <c r="CV96" i="21" s="1"/>
  <c r="CW96" i="21" s="1"/>
  <c r="BX20" i="21"/>
  <c r="BX95" i="21" s="1"/>
  <c r="BY95" i="21" s="1"/>
  <c r="BZ95" i="21" s="1"/>
  <c r="CA95" i="21" s="1"/>
  <c r="CB95" i="21" s="1"/>
  <c r="CC95" i="21" s="1"/>
  <c r="CD95" i="21" s="1"/>
  <c r="CE95" i="21" s="1"/>
  <c r="CF95" i="21" s="1"/>
  <c r="CG95" i="21" s="1"/>
  <c r="CH95" i="21" s="1"/>
  <c r="CI95" i="21" s="1"/>
  <c r="CJ95" i="21" s="1"/>
  <c r="CK95" i="21" s="1"/>
  <c r="CL95" i="21" s="1"/>
  <c r="CM95" i="21" s="1"/>
  <c r="CN95" i="21" s="1"/>
  <c r="CO95" i="21" s="1"/>
  <c r="CP95" i="21" s="1"/>
  <c r="CQ95" i="21" s="1"/>
  <c r="CR95" i="21" s="1"/>
  <c r="CS95" i="21" s="1"/>
  <c r="CT95" i="21" s="1"/>
  <c r="CU95" i="21" s="1"/>
  <c r="CV95" i="21" s="1"/>
  <c r="CW95" i="21" s="1"/>
  <c r="BW20" i="21"/>
  <c r="BW94" i="21" s="1"/>
  <c r="BX94" i="21" s="1"/>
  <c r="BY94" i="21" s="1"/>
  <c r="BZ94" i="21" s="1"/>
  <c r="CA94" i="21" s="1"/>
  <c r="CB94" i="21" s="1"/>
  <c r="CC94" i="21" s="1"/>
  <c r="CD94" i="21" s="1"/>
  <c r="CE94" i="21" s="1"/>
  <c r="CF94" i="21" s="1"/>
  <c r="CG94" i="21" s="1"/>
  <c r="CH94" i="21" s="1"/>
  <c r="CI94" i="21" s="1"/>
  <c r="CJ94" i="21" s="1"/>
  <c r="CK94" i="21" s="1"/>
  <c r="CL94" i="21" s="1"/>
  <c r="CM94" i="21" s="1"/>
  <c r="CN94" i="21" s="1"/>
  <c r="CO94" i="21" s="1"/>
  <c r="CP94" i="21" s="1"/>
  <c r="CQ94" i="21" s="1"/>
  <c r="CR94" i="21" s="1"/>
  <c r="CS94" i="21" s="1"/>
  <c r="CT94" i="21" s="1"/>
  <c r="CU94" i="21" s="1"/>
  <c r="CV94" i="21" s="1"/>
  <c r="CW94" i="21" s="1"/>
  <c r="BV20" i="21"/>
  <c r="BV93" i="21" s="1"/>
  <c r="BW93" i="21" s="1"/>
  <c r="BX93" i="21" s="1"/>
  <c r="BY93" i="21" s="1"/>
  <c r="BZ93" i="21" s="1"/>
  <c r="CA93" i="21" s="1"/>
  <c r="CB93" i="21" s="1"/>
  <c r="CC93" i="21" s="1"/>
  <c r="CD93" i="21" s="1"/>
  <c r="CE93" i="21" s="1"/>
  <c r="CF93" i="21" s="1"/>
  <c r="CG93" i="21" s="1"/>
  <c r="CH93" i="21" s="1"/>
  <c r="CI93" i="21" s="1"/>
  <c r="CJ93" i="21" s="1"/>
  <c r="CK93" i="21" s="1"/>
  <c r="CL93" i="21" s="1"/>
  <c r="CM93" i="21" s="1"/>
  <c r="CN93" i="21" s="1"/>
  <c r="CO93" i="21" s="1"/>
  <c r="CP93" i="21" s="1"/>
  <c r="CQ93" i="21" s="1"/>
  <c r="CR93" i="21" s="1"/>
  <c r="CS93" i="21" s="1"/>
  <c r="CT93" i="21" s="1"/>
  <c r="CU93" i="21" s="1"/>
  <c r="CV93" i="21" s="1"/>
  <c r="CW93" i="21" s="1"/>
  <c r="BU20" i="21"/>
  <c r="BU92" i="21" s="1"/>
  <c r="BV92" i="21" s="1"/>
  <c r="BW92" i="21" s="1"/>
  <c r="BX92" i="21" s="1"/>
  <c r="BY92" i="21" s="1"/>
  <c r="BZ92" i="21" s="1"/>
  <c r="CA92" i="21" s="1"/>
  <c r="CB92" i="21" s="1"/>
  <c r="CC92" i="21" s="1"/>
  <c r="CD92" i="21" s="1"/>
  <c r="CE92" i="21" s="1"/>
  <c r="CF92" i="21" s="1"/>
  <c r="CG92" i="21" s="1"/>
  <c r="CH92" i="21" s="1"/>
  <c r="CI92" i="21" s="1"/>
  <c r="CJ92" i="21" s="1"/>
  <c r="CK92" i="21" s="1"/>
  <c r="CL92" i="21" s="1"/>
  <c r="CM92" i="21" s="1"/>
  <c r="CN92" i="21" s="1"/>
  <c r="CO92" i="21" s="1"/>
  <c r="CP92" i="21" s="1"/>
  <c r="CQ92" i="21" s="1"/>
  <c r="CR92" i="21" s="1"/>
  <c r="CS92" i="21" s="1"/>
  <c r="CT92" i="21" s="1"/>
  <c r="CU92" i="21" s="1"/>
  <c r="CV92" i="21" s="1"/>
  <c r="CW92" i="21" s="1"/>
  <c r="BT20" i="21"/>
  <c r="BT91" i="21" s="1"/>
  <c r="BU91" i="21" s="1"/>
  <c r="BV91" i="21" s="1"/>
  <c r="BW91" i="21" s="1"/>
  <c r="BX91" i="21" s="1"/>
  <c r="BY91" i="21" s="1"/>
  <c r="BZ91" i="21" s="1"/>
  <c r="CA91" i="21" s="1"/>
  <c r="CB91" i="21" s="1"/>
  <c r="CC91" i="21" s="1"/>
  <c r="CD91" i="21" s="1"/>
  <c r="CE91" i="21" s="1"/>
  <c r="CF91" i="21" s="1"/>
  <c r="CG91" i="21" s="1"/>
  <c r="CH91" i="21" s="1"/>
  <c r="CI91" i="21" s="1"/>
  <c r="CJ91" i="21" s="1"/>
  <c r="CK91" i="21" s="1"/>
  <c r="CL91" i="21" s="1"/>
  <c r="CM91" i="21" s="1"/>
  <c r="CN91" i="21" s="1"/>
  <c r="CO91" i="21" s="1"/>
  <c r="CP91" i="21" s="1"/>
  <c r="CQ91" i="21" s="1"/>
  <c r="CR91" i="21" s="1"/>
  <c r="CS91" i="21" s="1"/>
  <c r="CT91" i="21" s="1"/>
  <c r="CU91" i="21" s="1"/>
  <c r="CV91" i="21" s="1"/>
  <c r="CW91" i="21" s="1"/>
  <c r="BS20" i="21"/>
  <c r="BS90" i="21" s="1"/>
  <c r="BT90" i="21" s="1"/>
  <c r="BU90" i="21" s="1"/>
  <c r="BV90" i="21" s="1"/>
  <c r="BW90" i="21" s="1"/>
  <c r="BX90" i="21" s="1"/>
  <c r="BY90" i="21" s="1"/>
  <c r="BZ90" i="21" s="1"/>
  <c r="CA90" i="21" s="1"/>
  <c r="CB90" i="21" s="1"/>
  <c r="CC90" i="21" s="1"/>
  <c r="CD90" i="21" s="1"/>
  <c r="CE90" i="21" s="1"/>
  <c r="CF90" i="21" s="1"/>
  <c r="CG90" i="21" s="1"/>
  <c r="CH90" i="21" s="1"/>
  <c r="CI90" i="21" s="1"/>
  <c r="CJ90" i="21" s="1"/>
  <c r="CK90" i="21" s="1"/>
  <c r="CL90" i="21" s="1"/>
  <c r="CM90" i="21" s="1"/>
  <c r="CN90" i="21" s="1"/>
  <c r="CO90" i="21" s="1"/>
  <c r="CP90" i="21" s="1"/>
  <c r="CQ90" i="21" s="1"/>
  <c r="CR90" i="21" s="1"/>
  <c r="CS90" i="21" s="1"/>
  <c r="CT90" i="21" s="1"/>
  <c r="CU90" i="21" s="1"/>
  <c r="CV90" i="21" s="1"/>
  <c r="CW90" i="21" s="1"/>
  <c r="BR20" i="21"/>
  <c r="BR89" i="21" s="1"/>
  <c r="BS89" i="21" s="1"/>
  <c r="BT89" i="21" s="1"/>
  <c r="BU89" i="21" s="1"/>
  <c r="BV89" i="21" s="1"/>
  <c r="BW89" i="21" s="1"/>
  <c r="BX89" i="21" s="1"/>
  <c r="BY89" i="21" s="1"/>
  <c r="BZ89" i="21" s="1"/>
  <c r="CA89" i="21" s="1"/>
  <c r="CB89" i="21" s="1"/>
  <c r="CC89" i="21" s="1"/>
  <c r="CD89" i="21" s="1"/>
  <c r="CE89" i="21" s="1"/>
  <c r="CF89" i="21" s="1"/>
  <c r="CG89" i="21" s="1"/>
  <c r="CH89" i="21" s="1"/>
  <c r="CI89" i="21" s="1"/>
  <c r="CJ89" i="21" s="1"/>
  <c r="CK89" i="21" s="1"/>
  <c r="CL89" i="21" s="1"/>
  <c r="CM89" i="21" s="1"/>
  <c r="CN89" i="21" s="1"/>
  <c r="CO89" i="21" s="1"/>
  <c r="CP89" i="21" s="1"/>
  <c r="CQ89" i="21" s="1"/>
  <c r="CR89" i="21" s="1"/>
  <c r="CS89" i="21" s="1"/>
  <c r="CT89" i="21" s="1"/>
  <c r="CU89" i="21" s="1"/>
  <c r="CV89" i="21" s="1"/>
  <c r="CW89" i="21" s="1"/>
  <c r="BQ20" i="21"/>
  <c r="BQ88" i="21" s="1"/>
  <c r="BR88" i="21" s="1"/>
  <c r="BS88" i="21" s="1"/>
  <c r="BT88" i="21" s="1"/>
  <c r="BU88" i="21" s="1"/>
  <c r="BV88" i="21" s="1"/>
  <c r="BW88" i="21" s="1"/>
  <c r="BX88" i="21" s="1"/>
  <c r="BY88" i="21" s="1"/>
  <c r="BZ88" i="21" s="1"/>
  <c r="CA88" i="21" s="1"/>
  <c r="CB88" i="21" s="1"/>
  <c r="CC88" i="21" s="1"/>
  <c r="CD88" i="21" s="1"/>
  <c r="CE88" i="21" s="1"/>
  <c r="CF88" i="21" s="1"/>
  <c r="CG88" i="21" s="1"/>
  <c r="CH88" i="21" s="1"/>
  <c r="CI88" i="21" s="1"/>
  <c r="CJ88" i="21" s="1"/>
  <c r="CK88" i="21" s="1"/>
  <c r="CL88" i="21" s="1"/>
  <c r="CM88" i="21" s="1"/>
  <c r="CN88" i="21" s="1"/>
  <c r="CO88" i="21" s="1"/>
  <c r="CP88" i="21" s="1"/>
  <c r="CQ88" i="21" s="1"/>
  <c r="CR88" i="21" s="1"/>
  <c r="CS88" i="21" s="1"/>
  <c r="CT88" i="21" s="1"/>
  <c r="CU88" i="21" s="1"/>
  <c r="CV88" i="21" s="1"/>
  <c r="CW88" i="21" s="1"/>
  <c r="BP20" i="21"/>
  <c r="BP87" i="21" s="1"/>
  <c r="BQ87" i="21" s="1"/>
  <c r="BR87" i="21" s="1"/>
  <c r="BS87" i="21" s="1"/>
  <c r="BT87" i="21" s="1"/>
  <c r="BU87" i="21" s="1"/>
  <c r="BV87" i="21" s="1"/>
  <c r="BW87" i="21" s="1"/>
  <c r="BX87" i="21" s="1"/>
  <c r="BY87" i="21" s="1"/>
  <c r="BZ87" i="21" s="1"/>
  <c r="CA87" i="21" s="1"/>
  <c r="CB87" i="21" s="1"/>
  <c r="CC87" i="21" s="1"/>
  <c r="CD87" i="21" s="1"/>
  <c r="CE87" i="21" s="1"/>
  <c r="CF87" i="21" s="1"/>
  <c r="CG87" i="21" s="1"/>
  <c r="CH87" i="21" s="1"/>
  <c r="CI87" i="21" s="1"/>
  <c r="CJ87" i="21" s="1"/>
  <c r="CK87" i="21" s="1"/>
  <c r="CL87" i="21" s="1"/>
  <c r="CM87" i="21" s="1"/>
  <c r="CN87" i="21" s="1"/>
  <c r="CO87" i="21" s="1"/>
  <c r="CP87" i="21" s="1"/>
  <c r="CQ87" i="21" s="1"/>
  <c r="CR87" i="21" s="1"/>
  <c r="CS87" i="21" s="1"/>
  <c r="CT87" i="21" s="1"/>
  <c r="CU87" i="21" s="1"/>
  <c r="CV87" i="21" s="1"/>
  <c r="CW87" i="21" s="1"/>
  <c r="BO20" i="21"/>
  <c r="BO86" i="21" s="1"/>
  <c r="BP86" i="21" s="1"/>
  <c r="BQ86" i="21" s="1"/>
  <c r="BR86" i="21" s="1"/>
  <c r="BS86" i="21" s="1"/>
  <c r="BT86" i="21" s="1"/>
  <c r="BU86" i="21" s="1"/>
  <c r="BV86" i="21" s="1"/>
  <c r="BW86" i="21" s="1"/>
  <c r="BX86" i="21" s="1"/>
  <c r="BY86" i="21" s="1"/>
  <c r="BZ86" i="21" s="1"/>
  <c r="CA86" i="21" s="1"/>
  <c r="CB86" i="21" s="1"/>
  <c r="CC86" i="21" s="1"/>
  <c r="CD86" i="21" s="1"/>
  <c r="CE86" i="21" s="1"/>
  <c r="CF86" i="21" s="1"/>
  <c r="CG86" i="21" s="1"/>
  <c r="CH86" i="21" s="1"/>
  <c r="CI86" i="21" s="1"/>
  <c r="CJ86" i="21" s="1"/>
  <c r="CK86" i="21" s="1"/>
  <c r="CL86" i="21" s="1"/>
  <c r="CM86" i="21" s="1"/>
  <c r="CN86" i="21" s="1"/>
  <c r="CO86" i="21" s="1"/>
  <c r="CP86" i="21" s="1"/>
  <c r="CQ86" i="21" s="1"/>
  <c r="CR86" i="21" s="1"/>
  <c r="CS86" i="21" s="1"/>
  <c r="CT86" i="21" s="1"/>
  <c r="CU86" i="21" s="1"/>
  <c r="CV86" i="21" s="1"/>
  <c r="CW86" i="21" s="1"/>
  <c r="BN20" i="21"/>
  <c r="BN85" i="21" s="1"/>
  <c r="BO85" i="21" s="1"/>
  <c r="BP85" i="21" s="1"/>
  <c r="BQ85" i="21" s="1"/>
  <c r="BR85" i="21" s="1"/>
  <c r="BS85" i="21" s="1"/>
  <c r="BT85" i="21" s="1"/>
  <c r="BU85" i="21" s="1"/>
  <c r="BV85" i="21" s="1"/>
  <c r="BW85" i="21" s="1"/>
  <c r="BX85" i="21" s="1"/>
  <c r="BY85" i="21" s="1"/>
  <c r="BZ85" i="21" s="1"/>
  <c r="CA85" i="21" s="1"/>
  <c r="CB85" i="21" s="1"/>
  <c r="CC85" i="21" s="1"/>
  <c r="CD85" i="21" s="1"/>
  <c r="CE85" i="21" s="1"/>
  <c r="CF85" i="21" s="1"/>
  <c r="CG85" i="21" s="1"/>
  <c r="CH85" i="21" s="1"/>
  <c r="CI85" i="21" s="1"/>
  <c r="CJ85" i="21" s="1"/>
  <c r="CK85" i="21" s="1"/>
  <c r="CL85" i="21" s="1"/>
  <c r="CM85" i="21" s="1"/>
  <c r="CN85" i="21" s="1"/>
  <c r="CO85" i="21" s="1"/>
  <c r="CP85" i="21" s="1"/>
  <c r="CQ85" i="21" s="1"/>
  <c r="CR85" i="21" s="1"/>
  <c r="CS85" i="21" s="1"/>
  <c r="CT85" i="21" s="1"/>
  <c r="CU85" i="21" s="1"/>
  <c r="CV85" i="21" s="1"/>
  <c r="CW85" i="21" s="1"/>
  <c r="BM20" i="21"/>
  <c r="BM84" i="21" s="1"/>
  <c r="BN84" i="21" s="1"/>
  <c r="BO84" i="21" s="1"/>
  <c r="BP84" i="21" s="1"/>
  <c r="BQ84" i="21" s="1"/>
  <c r="BR84" i="21" s="1"/>
  <c r="BS84" i="21" s="1"/>
  <c r="BT84" i="21" s="1"/>
  <c r="BU84" i="21" s="1"/>
  <c r="BV84" i="21" s="1"/>
  <c r="BW84" i="21" s="1"/>
  <c r="BX84" i="21" s="1"/>
  <c r="BY84" i="21" s="1"/>
  <c r="BZ84" i="21" s="1"/>
  <c r="CA84" i="21" s="1"/>
  <c r="CB84" i="21" s="1"/>
  <c r="CC84" i="21" s="1"/>
  <c r="CD84" i="21" s="1"/>
  <c r="CE84" i="21" s="1"/>
  <c r="CF84" i="21" s="1"/>
  <c r="CG84" i="21" s="1"/>
  <c r="CH84" i="21" s="1"/>
  <c r="CI84" i="21" s="1"/>
  <c r="CJ84" i="21" s="1"/>
  <c r="CK84" i="21" s="1"/>
  <c r="CL84" i="21" s="1"/>
  <c r="CM84" i="21" s="1"/>
  <c r="CN84" i="21" s="1"/>
  <c r="CO84" i="21" s="1"/>
  <c r="CP84" i="21" s="1"/>
  <c r="CQ84" i="21" s="1"/>
  <c r="CR84" i="21" s="1"/>
  <c r="CS84" i="21" s="1"/>
  <c r="CT84" i="21" s="1"/>
  <c r="CU84" i="21" s="1"/>
  <c r="CV84" i="21" s="1"/>
  <c r="CW84" i="21" s="1"/>
  <c r="BL20" i="21"/>
  <c r="BL83" i="21" s="1"/>
  <c r="BM83" i="21" s="1"/>
  <c r="BN83" i="21" s="1"/>
  <c r="BO83" i="21" s="1"/>
  <c r="BP83" i="21" s="1"/>
  <c r="BQ83" i="21" s="1"/>
  <c r="BR83" i="21" s="1"/>
  <c r="BS83" i="21" s="1"/>
  <c r="BT83" i="21" s="1"/>
  <c r="BU83" i="21" s="1"/>
  <c r="BV83" i="21" s="1"/>
  <c r="BW83" i="21" s="1"/>
  <c r="BX83" i="21" s="1"/>
  <c r="BY83" i="21" s="1"/>
  <c r="BZ83" i="21" s="1"/>
  <c r="CA83" i="21" s="1"/>
  <c r="CB83" i="21" s="1"/>
  <c r="CC83" i="21" s="1"/>
  <c r="CD83" i="21" s="1"/>
  <c r="CE83" i="21" s="1"/>
  <c r="CF83" i="21" s="1"/>
  <c r="CG83" i="21" s="1"/>
  <c r="CH83" i="21" s="1"/>
  <c r="CI83" i="21" s="1"/>
  <c r="CJ83" i="21" s="1"/>
  <c r="CK83" i="21" s="1"/>
  <c r="CL83" i="21" s="1"/>
  <c r="CM83" i="21" s="1"/>
  <c r="CN83" i="21" s="1"/>
  <c r="CO83" i="21" s="1"/>
  <c r="CP83" i="21" s="1"/>
  <c r="CQ83" i="21" s="1"/>
  <c r="CR83" i="21" s="1"/>
  <c r="CS83" i="21" s="1"/>
  <c r="CT83" i="21" s="1"/>
  <c r="CU83" i="21" s="1"/>
  <c r="CV83" i="21" s="1"/>
  <c r="CW83" i="21" s="1"/>
  <c r="BK20" i="21"/>
  <c r="BK82" i="21" s="1"/>
  <c r="BL82" i="21" s="1"/>
  <c r="BM82" i="21" s="1"/>
  <c r="BN82" i="21" s="1"/>
  <c r="BO82" i="21" s="1"/>
  <c r="BP82" i="21" s="1"/>
  <c r="BQ82" i="21" s="1"/>
  <c r="BR82" i="21" s="1"/>
  <c r="BS82" i="21" s="1"/>
  <c r="BT82" i="21" s="1"/>
  <c r="BU82" i="21" s="1"/>
  <c r="BV82" i="21" s="1"/>
  <c r="BW82" i="21" s="1"/>
  <c r="BX82" i="21" s="1"/>
  <c r="BY82" i="21" s="1"/>
  <c r="BZ82" i="21" s="1"/>
  <c r="CA82" i="21" s="1"/>
  <c r="CB82" i="21" s="1"/>
  <c r="CC82" i="21" s="1"/>
  <c r="CD82" i="21" s="1"/>
  <c r="CE82" i="21" s="1"/>
  <c r="CF82" i="21" s="1"/>
  <c r="CG82" i="21" s="1"/>
  <c r="CH82" i="21" s="1"/>
  <c r="CI82" i="21" s="1"/>
  <c r="CJ82" i="21" s="1"/>
  <c r="CK82" i="21" s="1"/>
  <c r="CL82" i="21" s="1"/>
  <c r="CM82" i="21" s="1"/>
  <c r="CN82" i="21" s="1"/>
  <c r="CO82" i="21" s="1"/>
  <c r="CP82" i="21" s="1"/>
  <c r="CQ82" i="21" s="1"/>
  <c r="CR82" i="21" s="1"/>
  <c r="CS82" i="21" s="1"/>
  <c r="CT82" i="21" s="1"/>
  <c r="CU82" i="21" s="1"/>
  <c r="CV82" i="21" s="1"/>
  <c r="CW82" i="21" s="1"/>
  <c r="BJ20" i="21"/>
  <c r="BJ81" i="21" s="1"/>
  <c r="BK81" i="21" s="1"/>
  <c r="BL81" i="21" s="1"/>
  <c r="BM81" i="21" s="1"/>
  <c r="BN81" i="21" s="1"/>
  <c r="BO81" i="21" s="1"/>
  <c r="BP81" i="21" s="1"/>
  <c r="BQ81" i="21" s="1"/>
  <c r="BR81" i="21" s="1"/>
  <c r="BS81" i="21" s="1"/>
  <c r="BT81" i="21" s="1"/>
  <c r="BU81" i="21" s="1"/>
  <c r="BV81" i="21" s="1"/>
  <c r="BW81" i="21" s="1"/>
  <c r="BX81" i="21" s="1"/>
  <c r="BY81" i="21" s="1"/>
  <c r="BZ81" i="21" s="1"/>
  <c r="CA81" i="21" s="1"/>
  <c r="CB81" i="21" s="1"/>
  <c r="CC81" i="21" s="1"/>
  <c r="CD81" i="21" s="1"/>
  <c r="CE81" i="21" s="1"/>
  <c r="CF81" i="21" s="1"/>
  <c r="CG81" i="21" s="1"/>
  <c r="CH81" i="21" s="1"/>
  <c r="CI81" i="21" s="1"/>
  <c r="CJ81" i="21" s="1"/>
  <c r="CK81" i="21" s="1"/>
  <c r="CL81" i="21" s="1"/>
  <c r="CM81" i="21" s="1"/>
  <c r="CN81" i="21" s="1"/>
  <c r="CO81" i="21" s="1"/>
  <c r="CP81" i="21" s="1"/>
  <c r="CQ81" i="21" s="1"/>
  <c r="CR81" i="21" s="1"/>
  <c r="CS81" i="21" s="1"/>
  <c r="CT81" i="21" s="1"/>
  <c r="CU81" i="21" s="1"/>
  <c r="CV81" i="21" s="1"/>
  <c r="CW81" i="21" s="1"/>
  <c r="BI20" i="21"/>
  <c r="BI80" i="21" s="1"/>
  <c r="BJ80" i="21" s="1"/>
  <c r="BK80" i="21" s="1"/>
  <c r="BL80" i="21" s="1"/>
  <c r="BM80" i="21" s="1"/>
  <c r="BN80" i="21" s="1"/>
  <c r="BO80" i="21" s="1"/>
  <c r="BP80" i="21" s="1"/>
  <c r="BQ80" i="21" s="1"/>
  <c r="BR80" i="21" s="1"/>
  <c r="BH20" i="21"/>
  <c r="BH79" i="21" s="1"/>
  <c r="BI79" i="21" s="1"/>
  <c r="BJ79" i="21" s="1"/>
  <c r="BK79" i="21" s="1"/>
  <c r="BL79" i="21" s="1"/>
  <c r="BM79" i="21" s="1"/>
  <c r="BN79" i="21" s="1"/>
  <c r="BO79" i="21" s="1"/>
  <c r="BP79" i="21" s="1"/>
  <c r="BQ79" i="21" s="1"/>
  <c r="BR79" i="21" s="1"/>
  <c r="BS79" i="21" s="1"/>
  <c r="BT79" i="21" s="1"/>
  <c r="BU79" i="21" s="1"/>
  <c r="BV79" i="21" s="1"/>
  <c r="BW79" i="21" s="1"/>
  <c r="BX79" i="21" s="1"/>
  <c r="BY79" i="21" s="1"/>
  <c r="BZ79" i="21" s="1"/>
  <c r="CA79" i="21" s="1"/>
  <c r="CB79" i="21" s="1"/>
  <c r="CC79" i="21" s="1"/>
  <c r="CD79" i="21" s="1"/>
  <c r="CE79" i="21" s="1"/>
  <c r="CF79" i="21" s="1"/>
  <c r="CG79" i="21" s="1"/>
  <c r="CH79" i="21" s="1"/>
  <c r="CI79" i="21" s="1"/>
  <c r="CJ79" i="21" s="1"/>
  <c r="CK79" i="21" s="1"/>
  <c r="CL79" i="21" s="1"/>
  <c r="CM79" i="21" s="1"/>
  <c r="CN79" i="21" s="1"/>
  <c r="CO79" i="21" s="1"/>
  <c r="CP79" i="21" s="1"/>
  <c r="CQ79" i="21" s="1"/>
  <c r="CR79" i="21" s="1"/>
  <c r="CS79" i="21" s="1"/>
  <c r="CT79" i="21" s="1"/>
  <c r="CU79" i="21" s="1"/>
  <c r="CV79" i="21" s="1"/>
  <c r="CW79" i="21" s="1"/>
  <c r="BG20" i="21"/>
  <c r="BG78" i="21" s="1"/>
  <c r="BH78" i="21" s="1"/>
  <c r="BI78" i="21" s="1"/>
  <c r="BJ78" i="21" s="1"/>
  <c r="BK78" i="21" s="1"/>
  <c r="BL78" i="21" s="1"/>
  <c r="BM78" i="21" s="1"/>
  <c r="BN78" i="21" s="1"/>
  <c r="BO78" i="21" s="1"/>
  <c r="BP78" i="21" s="1"/>
  <c r="BQ78" i="21" s="1"/>
  <c r="BR78" i="21" s="1"/>
  <c r="BS78" i="21" s="1"/>
  <c r="BT78" i="21" s="1"/>
  <c r="BU78" i="21" s="1"/>
  <c r="BV78" i="21" s="1"/>
  <c r="BW78" i="21" s="1"/>
  <c r="BX78" i="21" s="1"/>
  <c r="BY78" i="21" s="1"/>
  <c r="BZ78" i="21" s="1"/>
  <c r="CA78" i="21" s="1"/>
  <c r="CB78" i="21" s="1"/>
  <c r="CC78" i="21" s="1"/>
  <c r="CD78" i="21" s="1"/>
  <c r="CE78" i="21" s="1"/>
  <c r="CF78" i="21" s="1"/>
  <c r="CG78" i="21" s="1"/>
  <c r="CH78" i="21" s="1"/>
  <c r="CI78" i="21" s="1"/>
  <c r="CJ78" i="21" s="1"/>
  <c r="CK78" i="21" s="1"/>
  <c r="CL78" i="21" s="1"/>
  <c r="CM78" i="21" s="1"/>
  <c r="CN78" i="21" s="1"/>
  <c r="CO78" i="21" s="1"/>
  <c r="CP78" i="21" s="1"/>
  <c r="CQ78" i="21" s="1"/>
  <c r="CR78" i="21" s="1"/>
  <c r="CS78" i="21" s="1"/>
  <c r="CT78" i="21" s="1"/>
  <c r="CU78" i="21" s="1"/>
  <c r="CV78" i="21" s="1"/>
  <c r="CW78" i="21" s="1"/>
  <c r="BF20" i="21"/>
  <c r="BF77" i="21" s="1"/>
  <c r="BG77" i="21" s="1"/>
  <c r="BH77" i="21" s="1"/>
  <c r="BI77" i="21" s="1"/>
  <c r="BJ77" i="21" s="1"/>
  <c r="BK77" i="21" s="1"/>
  <c r="BL77" i="21" s="1"/>
  <c r="BM77" i="21" s="1"/>
  <c r="BN77" i="21" s="1"/>
  <c r="BO77" i="21" s="1"/>
  <c r="BP77" i="21" s="1"/>
  <c r="BQ77" i="21" s="1"/>
  <c r="BR77" i="21" s="1"/>
  <c r="BS77" i="21" s="1"/>
  <c r="BT77" i="21" s="1"/>
  <c r="BU77" i="21" s="1"/>
  <c r="BV77" i="21" s="1"/>
  <c r="BW77" i="21" s="1"/>
  <c r="BX77" i="21" s="1"/>
  <c r="BY77" i="21" s="1"/>
  <c r="BZ77" i="21" s="1"/>
  <c r="CA77" i="21" s="1"/>
  <c r="CB77" i="21" s="1"/>
  <c r="CC77" i="21" s="1"/>
  <c r="CD77" i="21" s="1"/>
  <c r="CE77" i="21" s="1"/>
  <c r="CF77" i="21" s="1"/>
  <c r="CG77" i="21" s="1"/>
  <c r="CH77" i="21" s="1"/>
  <c r="CI77" i="21" s="1"/>
  <c r="CJ77" i="21" s="1"/>
  <c r="CK77" i="21" s="1"/>
  <c r="CL77" i="21" s="1"/>
  <c r="CM77" i="21" s="1"/>
  <c r="CN77" i="21" s="1"/>
  <c r="CO77" i="21" s="1"/>
  <c r="CP77" i="21" s="1"/>
  <c r="CQ77" i="21" s="1"/>
  <c r="CR77" i="21" s="1"/>
  <c r="CS77" i="21" s="1"/>
  <c r="CT77" i="21" s="1"/>
  <c r="CU77" i="21" s="1"/>
  <c r="CV77" i="21" s="1"/>
  <c r="CW77" i="21" s="1"/>
  <c r="BE20" i="21"/>
  <c r="BE76" i="21" s="1"/>
  <c r="BF76" i="21" s="1"/>
  <c r="BG76" i="21" s="1"/>
  <c r="BH76" i="21" s="1"/>
  <c r="BI76" i="21" s="1"/>
  <c r="BJ76" i="21" s="1"/>
  <c r="BK76" i="21" s="1"/>
  <c r="BL76" i="21" s="1"/>
  <c r="BM76" i="21" s="1"/>
  <c r="BN76" i="21" s="1"/>
  <c r="BO76" i="21" s="1"/>
  <c r="BP76" i="21" s="1"/>
  <c r="BQ76" i="21" s="1"/>
  <c r="BR76" i="21" s="1"/>
  <c r="BS76" i="21" s="1"/>
  <c r="BT76" i="21" s="1"/>
  <c r="BU76" i="21" s="1"/>
  <c r="BV76" i="21" s="1"/>
  <c r="BW76" i="21" s="1"/>
  <c r="BX76" i="21" s="1"/>
  <c r="BY76" i="21" s="1"/>
  <c r="BZ76" i="21" s="1"/>
  <c r="CA76" i="21" s="1"/>
  <c r="CB76" i="21" s="1"/>
  <c r="CC76" i="21" s="1"/>
  <c r="CD76" i="21" s="1"/>
  <c r="CE76" i="21" s="1"/>
  <c r="CF76" i="21" s="1"/>
  <c r="CG76" i="21" s="1"/>
  <c r="CH76" i="21" s="1"/>
  <c r="CI76" i="21" s="1"/>
  <c r="CJ76" i="21" s="1"/>
  <c r="CK76" i="21" s="1"/>
  <c r="CL76" i="21" s="1"/>
  <c r="CM76" i="21" s="1"/>
  <c r="CN76" i="21" s="1"/>
  <c r="CO76" i="21" s="1"/>
  <c r="CP76" i="21" s="1"/>
  <c r="CQ76" i="21" s="1"/>
  <c r="CR76" i="21" s="1"/>
  <c r="CS76" i="21" s="1"/>
  <c r="CT76" i="21" s="1"/>
  <c r="CU76" i="21" s="1"/>
  <c r="CV76" i="21" s="1"/>
  <c r="CW76" i="21" s="1"/>
  <c r="BD20" i="21"/>
  <c r="BD75" i="21" s="1"/>
  <c r="BE75" i="21" s="1"/>
  <c r="BF75" i="21" s="1"/>
  <c r="BG75" i="21" s="1"/>
  <c r="BH75" i="21" s="1"/>
  <c r="BI75" i="21" s="1"/>
  <c r="BJ75" i="21" s="1"/>
  <c r="BK75" i="21" s="1"/>
  <c r="BL75" i="21" s="1"/>
  <c r="BM75" i="21" s="1"/>
  <c r="BN75" i="21" s="1"/>
  <c r="BO75" i="21" s="1"/>
  <c r="BP75" i="21" s="1"/>
  <c r="BQ75" i="21" s="1"/>
  <c r="BR75" i="21" s="1"/>
  <c r="BS75" i="21" s="1"/>
  <c r="BT75" i="21" s="1"/>
  <c r="BU75" i="21" s="1"/>
  <c r="BV75" i="21" s="1"/>
  <c r="BW75" i="21" s="1"/>
  <c r="BX75" i="21" s="1"/>
  <c r="BY75" i="21" s="1"/>
  <c r="BZ75" i="21" s="1"/>
  <c r="CA75" i="21" s="1"/>
  <c r="CB75" i="21" s="1"/>
  <c r="CC75" i="21" s="1"/>
  <c r="CD75" i="21" s="1"/>
  <c r="CE75" i="21" s="1"/>
  <c r="CF75" i="21" s="1"/>
  <c r="CG75" i="21" s="1"/>
  <c r="CH75" i="21" s="1"/>
  <c r="CI75" i="21" s="1"/>
  <c r="CJ75" i="21" s="1"/>
  <c r="CK75" i="21" s="1"/>
  <c r="CL75" i="21" s="1"/>
  <c r="CM75" i="21" s="1"/>
  <c r="CN75" i="21" s="1"/>
  <c r="CO75" i="21" s="1"/>
  <c r="CP75" i="21" s="1"/>
  <c r="CQ75" i="21" s="1"/>
  <c r="CR75" i="21" s="1"/>
  <c r="CS75" i="21" s="1"/>
  <c r="CT75" i="21" s="1"/>
  <c r="CU75" i="21" s="1"/>
  <c r="CV75" i="21" s="1"/>
  <c r="CW75" i="21" s="1"/>
  <c r="BC20" i="21"/>
  <c r="BC74" i="21" s="1"/>
  <c r="BD74" i="21" s="1"/>
  <c r="BE74" i="21" s="1"/>
  <c r="BF74" i="21" s="1"/>
  <c r="BG74" i="21" s="1"/>
  <c r="BH74" i="21" s="1"/>
  <c r="BI74" i="21" s="1"/>
  <c r="BJ74" i="21" s="1"/>
  <c r="BK74" i="21" s="1"/>
  <c r="BL74" i="21" s="1"/>
  <c r="BM74" i="21" s="1"/>
  <c r="BN74" i="21" s="1"/>
  <c r="BO74" i="21" s="1"/>
  <c r="BP74" i="21" s="1"/>
  <c r="BQ74" i="21" s="1"/>
  <c r="BR74" i="21" s="1"/>
  <c r="BS74" i="21" s="1"/>
  <c r="BT74" i="21" s="1"/>
  <c r="BU74" i="21" s="1"/>
  <c r="BV74" i="21" s="1"/>
  <c r="BW74" i="21" s="1"/>
  <c r="BX74" i="21" s="1"/>
  <c r="BY74" i="21" s="1"/>
  <c r="BZ74" i="21" s="1"/>
  <c r="CA74" i="21" s="1"/>
  <c r="CB74" i="21" s="1"/>
  <c r="CC74" i="21" s="1"/>
  <c r="CD74" i="21" s="1"/>
  <c r="CE74" i="21" s="1"/>
  <c r="CF74" i="21" s="1"/>
  <c r="CG74" i="21" s="1"/>
  <c r="CH74" i="21" s="1"/>
  <c r="CI74" i="21" s="1"/>
  <c r="CJ74" i="21" s="1"/>
  <c r="CK74" i="21" s="1"/>
  <c r="CL74" i="21" s="1"/>
  <c r="CM74" i="21" s="1"/>
  <c r="CN74" i="21" s="1"/>
  <c r="CO74" i="21" s="1"/>
  <c r="CP74" i="21" s="1"/>
  <c r="CQ74" i="21" s="1"/>
  <c r="CR74" i="21" s="1"/>
  <c r="CS74" i="21" s="1"/>
  <c r="CT74" i="21" s="1"/>
  <c r="CU74" i="21" s="1"/>
  <c r="CV74" i="21" s="1"/>
  <c r="CW74" i="21" s="1"/>
  <c r="BB20" i="21"/>
  <c r="BB73" i="21" s="1"/>
  <c r="BC73" i="21" s="1"/>
  <c r="BD73" i="21" s="1"/>
  <c r="BE73" i="21" s="1"/>
  <c r="BF73" i="21" s="1"/>
  <c r="BG73" i="21" s="1"/>
  <c r="BH73" i="21" s="1"/>
  <c r="BI73" i="21" s="1"/>
  <c r="BJ73" i="21" s="1"/>
  <c r="BK73" i="21" s="1"/>
  <c r="BL73" i="21" s="1"/>
  <c r="BM73" i="21" s="1"/>
  <c r="BN73" i="21" s="1"/>
  <c r="BO73" i="21" s="1"/>
  <c r="BP73" i="21" s="1"/>
  <c r="BQ73" i="21" s="1"/>
  <c r="BR73" i="21" s="1"/>
  <c r="BS73" i="21" s="1"/>
  <c r="BT73" i="21" s="1"/>
  <c r="BU73" i="21" s="1"/>
  <c r="BV73" i="21" s="1"/>
  <c r="BW73" i="21" s="1"/>
  <c r="BX73" i="21" s="1"/>
  <c r="BY73" i="21" s="1"/>
  <c r="BZ73" i="21" s="1"/>
  <c r="CA73" i="21" s="1"/>
  <c r="CB73" i="21" s="1"/>
  <c r="CC73" i="21" s="1"/>
  <c r="CD73" i="21" s="1"/>
  <c r="CE73" i="21" s="1"/>
  <c r="CF73" i="21" s="1"/>
  <c r="CG73" i="21" s="1"/>
  <c r="CH73" i="21" s="1"/>
  <c r="CI73" i="21" s="1"/>
  <c r="CJ73" i="21" s="1"/>
  <c r="CK73" i="21" s="1"/>
  <c r="CL73" i="21" s="1"/>
  <c r="CM73" i="21" s="1"/>
  <c r="CN73" i="21" s="1"/>
  <c r="CO73" i="21" s="1"/>
  <c r="CP73" i="21" s="1"/>
  <c r="CQ73" i="21" s="1"/>
  <c r="CR73" i="21" s="1"/>
  <c r="CS73" i="21" s="1"/>
  <c r="CT73" i="21" s="1"/>
  <c r="CU73" i="21" s="1"/>
  <c r="CV73" i="21" s="1"/>
  <c r="CW73" i="21" s="1"/>
  <c r="BA20" i="21"/>
  <c r="BA72" i="21" s="1"/>
  <c r="BB72" i="21" s="1"/>
  <c r="BC72" i="21" s="1"/>
  <c r="BD72" i="21" s="1"/>
  <c r="BE72" i="21" s="1"/>
  <c r="BF72" i="21" s="1"/>
  <c r="BG72" i="21" s="1"/>
  <c r="BH72" i="21" s="1"/>
  <c r="BI72" i="21" s="1"/>
  <c r="BJ72" i="21" s="1"/>
  <c r="BK72" i="21" s="1"/>
  <c r="BL72" i="21" s="1"/>
  <c r="BM72" i="21" s="1"/>
  <c r="BN72" i="21" s="1"/>
  <c r="BO72" i="21" s="1"/>
  <c r="BP72" i="21" s="1"/>
  <c r="BQ72" i="21" s="1"/>
  <c r="BR72" i="21" s="1"/>
  <c r="BS72" i="21" s="1"/>
  <c r="BT72" i="21" s="1"/>
  <c r="BU72" i="21" s="1"/>
  <c r="BV72" i="21" s="1"/>
  <c r="BW72" i="21" s="1"/>
  <c r="BX72" i="21" s="1"/>
  <c r="BY72" i="21" s="1"/>
  <c r="BZ72" i="21" s="1"/>
  <c r="CA72" i="21" s="1"/>
  <c r="CB72" i="21" s="1"/>
  <c r="CC72" i="21" s="1"/>
  <c r="CD72" i="21" s="1"/>
  <c r="CE72" i="21" s="1"/>
  <c r="CF72" i="21" s="1"/>
  <c r="CG72" i="21" s="1"/>
  <c r="CH72" i="21" s="1"/>
  <c r="CI72" i="21" s="1"/>
  <c r="CJ72" i="21" s="1"/>
  <c r="CK72" i="21" s="1"/>
  <c r="CL72" i="21" s="1"/>
  <c r="CM72" i="21" s="1"/>
  <c r="CN72" i="21" s="1"/>
  <c r="CO72" i="21" s="1"/>
  <c r="CP72" i="21" s="1"/>
  <c r="CQ72" i="21" s="1"/>
  <c r="CR72" i="21" s="1"/>
  <c r="CS72" i="21" s="1"/>
  <c r="CT72" i="21" s="1"/>
  <c r="CU72" i="21" s="1"/>
  <c r="CV72" i="21" s="1"/>
  <c r="CW72" i="21" s="1"/>
  <c r="AZ20" i="21"/>
  <c r="AZ71" i="21" s="1"/>
  <c r="BA71" i="21" s="1"/>
  <c r="BB71" i="21" s="1"/>
  <c r="BC71" i="21" s="1"/>
  <c r="BD71" i="21" s="1"/>
  <c r="BE71" i="21" s="1"/>
  <c r="BF71" i="21" s="1"/>
  <c r="BG71" i="21" s="1"/>
  <c r="BH71" i="21" s="1"/>
  <c r="BI71" i="21" s="1"/>
  <c r="BJ71" i="21" s="1"/>
  <c r="BK71" i="21" s="1"/>
  <c r="BL71" i="21" s="1"/>
  <c r="BM71" i="21" s="1"/>
  <c r="BN71" i="21" s="1"/>
  <c r="BO71" i="21" s="1"/>
  <c r="BP71" i="21" s="1"/>
  <c r="BQ71" i="21" s="1"/>
  <c r="BR71" i="21" s="1"/>
  <c r="BS71" i="21" s="1"/>
  <c r="BT71" i="21" s="1"/>
  <c r="BU71" i="21" s="1"/>
  <c r="BV71" i="21" s="1"/>
  <c r="BW71" i="21" s="1"/>
  <c r="BX71" i="21" s="1"/>
  <c r="BY71" i="21" s="1"/>
  <c r="BZ71" i="21" s="1"/>
  <c r="CA71" i="21" s="1"/>
  <c r="CB71" i="21" s="1"/>
  <c r="CC71" i="21" s="1"/>
  <c r="CD71" i="21" s="1"/>
  <c r="CE71" i="21" s="1"/>
  <c r="CF71" i="21" s="1"/>
  <c r="CG71" i="21" s="1"/>
  <c r="CH71" i="21" s="1"/>
  <c r="CI71" i="21" s="1"/>
  <c r="CJ71" i="21" s="1"/>
  <c r="CK71" i="21" s="1"/>
  <c r="CL71" i="21" s="1"/>
  <c r="CM71" i="21" s="1"/>
  <c r="CN71" i="21" s="1"/>
  <c r="CO71" i="21" s="1"/>
  <c r="CP71" i="21" s="1"/>
  <c r="CQ71" i="21" s="1"/>
  <c r="CR71" i="21" s="1"/>
  <c r="CS71" i="21" s="1"/>
  <c r="CT71" i="21" s="1"/>
  <c r="CU71" i="21" s="1"/>
  <c r="CV71" i="21" s="1"/>
  <c r="CW71" i="21" s="1"/>
  <c r="AY20" i="21"/>
  <c r="AY70" i="21" s="1"/>
  <c r="AZ70" i="21" s="1"/>
  <c r="BA70" i="21" s="1"/>
  <c r="BB70" i="21" s="1"/>
  <c r="BC70" i="21" s="1"/>
  <c r="BD70" i="21" s="1"/>
  <c r="BE70" i="21" s="1"/>
  <c r="BF70" i="21" s="1"/>
  <c r="BG70" i="21" s="1"/>
  <c r="BH70" i="21" s="1"/>
  <c r="BI70" i="21" s="1"/>
  <c r="BJ70" i="21" s="1"/>
  <c r="BK70" i="21" s="1"/>
  <c r="BL70" i="21" s="1"/>
  <c r="BM70" i="21" s="1"/>
  <c r="BN70" i="21" s="1"/>
  <c r="BO70" i="21" s="1"/>
  <c r="BP70" i="21" s="1"/>
  <c r="BQ70" i="21" s="1"/>
  <c r="BR70" i="21" s="1"/>
  <c r="BS70" i="21" s="1"/>
  <c r="BT70" i="21" s="1"/>
  <c r="BU70" i="21" s="1"/>
  <c r="BV70" i="21" s="1"/>
  <c r="BW70" i="21" s="1"/>
  <c r="BX70" i="21" s="1"/>
  <c r="BY70" i="21" s="1"/>
  <c r="BZ70" i="21" s="1"/>
  <c r="CA70" i="21" s="1"/>
  <c r="CB70" i="21" s="1"/>
  <c r="CC70" i="21" s="1"/>
  <c r="CD70" i="21" s="1"/>
  <c r="CE70" i="21" s="1"/>
  <c r="CF70" i="21" s="1"/>
  <c r="CG70" i="21" s="1"/>
  <c r="CH70" i="21" s="1"/>
  <c r="CI70" i="21" s="1"/>
  <c r="CJ70" i="21" s="1"/>
  <c r="CK70" i="21" s="1"/>
  <c r="CL70" i="21" s="1"/>
  <c r="CM70" i="21" s="1"/>
  <c r="CN70" i="21" s="1"/>
  <c r="CO70" i="21" s="1"/>
  <c r="CP70" i="21" s="1"/>
  <c r="CQ70" i="21" s="1"/>
  <c r="CR70" i="21" s="1"/>
  <c r="CS70" i="21" s="1"/>
  <c r="CT70" i="21" s="1"/>
  <c r="CU70" i="21" s="1"/>
  <c r="CV70" i="21" s="1"/>
  <c r="CW70" i="21" s="1"/>
  <c r="AX20" i="21"/>
  <c r="AX69" i="21" s="1"/>
  <c r="AY69" i="21" s="1"/>
  <c r="AZ69" i="21" s="1"/>
  <c r="BA69" i="21" s="1"/>
  <c r="BB69" i="21" s="1"/>
  <c r="BC69" i="21" s="1"/>
  <c r="BD69" i="21" s="1"/>
  <c r="BE69" i="21" s="1"/>
  <c r="BF69" i="21" s="1"/>
  <c r="BG69" i="21" s="1"/>
  <c r="BH69" i="21" s="1"/>
  <c r="BI69" i="21" s="1"/>
  <c r="BJ69" i="21" s="1"/>
  <c r="BK69" i="21" s="1"/>
  <c r="BL69" i="21" s="1"/>
  <c r="BM69" i="21" s="1"/>
  <c r="BN69" i="21" s="1"/>
  <c r="BO69" i="21" s="1"/>
  <c r="BP69" i="21" s="1"/>
  <c r="BQ69" i="21" s="1"/>
  <c r="BR69" i="21" s="1"/>
  <c r="BS69" i="21" s="1"/>
  <c r="BT69" i="21" s="1"/>
  <c r="BU69" i="21" s="1"/>
  <c r="BV69" i="21" s="1"/>
  <c r="BW69" i="21" s="1"/>
  <c r="BX69" i="21" s="1"/>
  <c r="BY69" i="21" s="1"/>
  <c r="BZ69" i="21" s="1"/>
  <c r="CA69" i="21" s="1"/>
  <c r="CB69" i="21" s="1"/>
  <c r="CC69" i="21" s="1"/>
  <c r="CD69" i="21" s="1"/>
  <c r="CE69" i="21" s="1"/>
  <c r="CF69" i="21" s="1"/>
  <c r="CG69" i="21" s="1"/>
  <c r="CH69" i="21" s="1"/>
  <c r="CI69" i="21" s="1"/>
  <c r="CJ69" i="21" s="1"/>
  <c r="CK69" i="21" s="1"/>
  <c r="CL69" i="21" s="1"/>
  <c r="CM69" i="21" s="1"/>
  <c r="CN69" i="21" s="1"/>
  <c r="CO69" i="21" s="1"/>
  <c r="CP69" i="21" s="1"/>
  <c r="CQ69" i="21" s="1"/>
  <c r="CR69" i="21" s="1"/>
  <c r="CS69" i="21" s="1"/>
  <c r="CT69" i="21" s="1"/>
  <c r="CU69" i="21" s="1"/>
  <c r="CV69" i="21" s="1"/>
  <c r="CW69" i="21" s="1"/>
  <c r="AW20" i="21"/>
  <c r="AW68" i="21" s="1"/>
  <c r="AX68" i="21" s="1"/>
  <c r="AY68" i="21" s="1"/>
  <c r="AZ68" i="21" s="1"/>
  <c r="BA68" i="21" s="1"/>
  <c r="BB68" i="21" s="1"/>
  <c r="BC68" i="21" s="1"/>
  <c r="BD68" i="21" s="1"/>
  <c r="BE68" i="21" s="1"/>
  <c r="BF68" i="21" s="1"/>
  <c r="BG68" i="21" s="1"/>
  <c r="BH68" i="21" s="1"/>
  <c r="BI68" i="21" s="1"/>
  <c r="BJ68" i="21" s="1"/>
  <c r="BK68" i="21" s="1"/>
  <c r="BL68" i="21" s="1"/>
  <c r="BM68" i="21" s="1"/>
  <c r="BN68" i="21" s="1"/>
  <c r="BO68" i="21" s="1"/>
  <c r="BP68" i="21" s="1"/>
  <c r="BQ68" i="21" s="1"/>
  <c r="BR68" i="21" s="1"/>
  <c r="BS68" i="21" s="1"/>
  <c r="BT68" i="21" s="1"/>
  <c r="BU68" i="21" s="1"/>
  <c r="BV68" i="21" s="1"/>
  <c r="BW68" i="21" s="1"/>
  <c r="BX68" i="21" s="1"/>
  <c r="BY68" i="21" s="1"/>
  <c r="BZ68" i="21" s="1"/>
  <c r="CA68" i="21" s="1"/>
  <c r="CB68" i="21" s="1"/>
  <c r="CC68" i="21" s="1"/>
  <c r="CD68" i="21" s="1"/>
  <c r="CE68" i="21" s="1"/>
  <c r="CF68" i="21" s="1"/>
  <c r="CG68" i="21" s="1"/>
  <c r="CH68" i="21" s="1"/>
  <c r="CI68" i="21" s="1"/>
  <c r="CJ68" i="21" s="1"/>
  <c r="CK68" i="21" s="1"/>
  <c r="CL68" i="21" s="1"/>
  <c r="CM68" i="21" s="1"/>
  <c r="CN68" i="21" s="1"/>
  <c r="CO68" i="21" s="1"/>
  <c r="CP68" i="21" s="1"/>
  <c r="CQ68" i="21" s="1"/>
  <c r="CR68" i="21" s="1"/>
  <c r="CS68" i="21" s="1"/>
  <c r="CT68" i="21" s="1"/>
  <c r="CU68" i="21" s="1"/>
  <c r="CV68" i="21" s="1"/>
  <c r="CW68" i="21" s="1"/>
  <c r="AV20" i="21"/>
  <c r="AV67" i="21" s="1"/>
  <c r="AW67" i="21" s="1"/>
  <c r="AX67" i="21" s="1"/>
  <c r="AY67" i="21" s="1"/>
  <c r="AZ67" i="21" s="1"/>
  <c r="BA67" i="21" s="1"/>
  <c r="BB67" i="21" s="1"/>
  <c r="BC67" i="21" s="1"/>
  <c r="BD67" i="21" s="1"/>
  <c r="BE67" i="21" s="1"/>
  <c r="BF67" i="21" s="1"/>
  <c r="BG67" i="21" s="1"/>
  <c r="BH67" i="21" s="1"/>
  <c r="BI67" i="21" s="1"/>
  <c r="BJ67" i="21" s="1"/>
  <c r="BK67" i="21" s="1"/>
  <c r="BL67" i="21" s="1"/>
  <c r="BM67" i="21" s="1"/>
  <c r="BN67" i="21" s="1"/>
  <c r="BO67" i="21" s="1"/>
  <c r="BP67" i="21" s="1"/>
  <c r="BQ67" i="21" s="1"/>
  <c r="BR67" i="21" s="1"/>
  <c r="BS67" i="21" s="1"/>
  <c r="BT67" i="21" s="1"/>
  <c r="BU67" i="21" s="1"/>
  <c r="BV67" i="21" s="1"/>
  <c r="BW67" i="21" s="1"/>
  <c r="BX67" i="21" s="1"/>
  <c r="BY67" i="21" s="1"/>
  <c r="BZ67" i="21" s="1"/>
  <c r="CA67" i="21" s="1"/>
  <c r="CB67" i="21" s="1"/>
  <c r="CC67" i="21" s="1"/>
  <c r="CD67" i="21" s="1"/>
  <c r="CE67" i="21" s="1"/>
  <c r="CF67" i="21" s="1"/>
  <c r="CG67" i="21" s="1"/>
  <c r="CH67" i="21" s="1"/>
  <c r="CI67" i="21" s="1"/>
  <c r="CJ67" i="21" s="1"/>
  <c r="CK67" i="21" s="1"/>
  <c r="CL67" i="21" s="1"/>
  <c r="CM67" i="21" s="1"/>
  <c r="CN67" i="21" s="1"/>
  <c r="CO67" i="21" s="1"/>
  <c r="CP67" i="21" s="1"/>
  <c r="CQ67" i="21" s="1"/>
  <c r="CR67" i="21" s="1"/>
  <c r="CS67" i="21" s="1"/>
  <c r="CT67" i="21" s="1"/>
  <c r="CU67" i="21" s="1"/>
  <c r="CV67" i="21" s="1"/>
  <c r="CW67" i="21" s="1"/>
  <c r="AU20" i="21"/>
  <c r="AU66" i="21" s="1"/>
  <c r="AV66" i="21" s="1"/>
  <c r="AW66" i="21" s="1"/>
  <c r="AX66" i="21" s="1"/>
  <c r="AY66" i="21" s="1"/>
  <c r="AZ66" i="21" s="1"/>
  <c r="BA66" i="21" s="1"/>
  <c r="BB66" i="21" s="1"/>
  <c r="BC66" i="21" s="1"/>
  <c r="BD66" i="21" s="1"/>
  <c r="BE66" i="21" s="1"/>
  <c r="BF66" i="21" s="1"/>
  <c r="BG66" i="21" s="1"/>
  <c r="BH66" i="21" s="1"/>
  <c r="BI66" i="21" s="1"/>
  <c r="BJ66" i="21" s="1"/>
  <c r="BK66" i="21" s="1"/>
  <c r="BL66" i="21" s="1"/>
  <c r="BM66" i="21" s="1"/>
  <c r="BN66" i="21" s="1"/>
  <c r="BO66" i="21" s="1"/>
  <c r="BP66" i="21" s="1"/>
  <c r="BQ66" i="21" s="1"/>
  <c r="BR66" i="21" s="1"/>
  <c r="BS66" i="21" s="1"/>
  <c r="BT66" i="21" s="1"/>
  <c r="BU66" i="21" s="1"/>
  <c r="BV66" i="21" s="1"/>
  <c r="BW66" i="21" s="1"/>
  <c r="BX66" i="21" s="1"/>
  <c r="BY66" i="21" s="1"/>
  <c r="BZ66" i="21" s="1"/>
  <c r="CA66" i="21" s="1"/>
  <c r="CB66" i="21" s="1"/>
  <c r="CC66" i="21" s="1"/>
  <c r="CD66" i="21" s="1"/>
  <c r="CE66" i="21" s="1"/>
  <c r="CF66" i="21" s="1"/>
  <c r="CG66" i="21" s="1"/>
  <c r="CH66" i="21" s="1"/>
  <c r="CI66" i="21" s="1"/>
  <c r="CJ66" i="21" s="1"/>
  <c r="CK66" i="21" s="1"/>
  <c r="CL66" i="21" s="1"/>
  <c r="CM66" i="21" s="1"/>
  <c r="CN66" i="21" s="1"/>
  <c r="CO66" i="21" s="1"/>
  <c r="CP66" i="21" s="1"/>
  <c r="CQ66" i="21" s="1"/>
  <c r="CR66" i="21" s="1"/>
  <c r="CS66" i="21" s="1"/>
  <c r="CT66" i="21" s="1"/>
  <c r="CU66" i="21" s="1"/>
  <c r="CV66" i="21" s="1"/>
  <c r="CW66" i="21" s="1"/>
  <c r="AT20" i="21"/>
  <c r="AT65" i="21" s="1"/>
  <c r="AU65" i="21" s="1"/>
  <c r="AV65" i="21" s="1"/>
  <c r="AW65" i="21" s="1"/>
  <c r="AX65" i="21" s="1"/>
  <c r="AY65" i="21" s="1"/>
  <c r="AZ65" i="21" s="1"/>
  <c r="BA65" i="21" s="1"/>
  <c r="BB65" i="21" s="1"/>
  <c r="BC65" i="21" s="1"/>
  <c r="BD65" i="21" s="1"/>
  <c r="BE65" i="21" s="1"/>
  <c r="BF65" i="21" s="1"/>
  <c r="BG65" i="21" s="1"/>
  <c r="BH65" i="21" s="1"/>
  <c r="BI65" i="21" s="1"/>
  <c r="BJ65" i="21" s="1"/>
  <c r="BK65" i="21" s="1"/>
  <c r="BL65" i="21" s="1"/>
  <c r="BM65" i="21" s="1"/>
  <c r="BN65" i="21" s="1"/>
  <c r="BO65" i="21" s="1"/>
  <c r="BP65" i="21" s="1"/>
  <c r="BQ65" i="21" s="1"/>
  <c r="BR65" i="21" s="1"/>
  <c r="BS65" i="21" s="1"/>
  <c r="BT65" i="21" s="1"/>
  <c r="BU65" i="21" s="1"/>
  <c r="BV65" i="21" s="1"/>
  <c r="BW65" i="21" s="1"/>
  <c r="BX65" i="21" s="1"/>
  <c r="BY65" i="21" s="1"/>
  <c r="BZ65" i="21" s="1"/>
  <c r="CA65" i="21" s="1"/>
  <c r="CB65" i="21" s="1"/>
  <c r="CC65" i="21" s="1"/>
  <c r="CD65" i="21" s="1"/>
  <c r="CE65" i="21" s="1"/>
  <c r="CF65" i="21" s="1"/>
  <c r="CG65" i="21" s="1"/>
  <c r="CH65" i="21" s="1"/>
  <c r="CI65" i="21" s="1"/>
  <c r="CJ65" i="21" s="1"/>
  <c r="CK65" i="21" s="1"/>
  <c r="CL65" i="21" s="1"/>
  <c r="CM65" i="21" s="1"/>
  <c r="CN65" i="21" s="1"/>
  <c r="CO65" i="21" s="1"/>
  <c r="CP65" i="21" s="1"/>
  <c r="CQ65" i="21" s="1"/>
  <c r="CR65" i="21" s="1"/>
  <c r="CS65" i="21" s="1"/>
  <c r="CT65" i="21" s="1"/>
  <c r="CU65" i="21" s="1"/>
  <c r="CV65" i="21" s="1"/>
  <c r="CW65" i="21" s="1"/>
  <c r="AS20" i="21"/>
  <c r="AS64" i="21" s="1"/>
  <c r="AT64" i="21" s="1"/>
  <c r="AU64" i="21" s="1"/>
  <c r="AV64" i="21" s="1"/>
  <c r="AW64" i="21" s="1"/>
  <c r="AX64" i="21" s="1"/>
  <c r="AY64" i="21" s="1"/>
  <c r="AZ64" i="21" s="1"/>
  <c r="BA64" i="21" s="1"/>
  <c r="BB64" i="21" s="1"/>
  <c r="BC64" i="21" s="1"/>
  <c r="BD64" i="21" s="1"/>
  <c r="BE64" i="21" s="1"/>
  <c r="BF64" i="21" s="1"/>
  <c r="BG64" i="21" s="1"/>
  <c r="BH64" i="21" s="1"/>
  <c r="BI64" i="21" s="1"/>
  <c r="BJ64" i="21" s="1"/>
  <c r="BK64" i="21" s="1"/>
  <c r="BL64" i="21" s="1"/>
  <c r="BM64" i="21" s="1"/>
  <c r="BN64" i="21" s="1"/>
  <c r="BO64" i="21" s="1"/>
  <c r="BP64" i="21" s="1"/>
  <c r="BQ64" i="21" s="1"/>
  <c r="BR64" i="21" s="1"/>
  <c r="BS64" i="21" s="1"/>
  <c r="BT64" i="21" s="1"/>
  <c r="BU64" i="21" s="1"/>
  <c r="BV64" i="21" s="1"/>
  <c r="BW64" i="21" s="1"/>
  <c r="BX64" i="21" s="1"/>
  <c r="BY64" i="21" s="1"/>
  <c r="BZ64" i="21" s="1"/>
  <c r="CA64" i="21" s="1"/>
  <c r="CB64" i="21" s="1"/>
  <c r="CC64" i="21" s="1"/>
  <c r="CD64" i="21" s="1"/>
  <c r="CE64" i="21" s="1"/>
  <c r="CF64" i="21" s="1"/>
  <c r="CG64" i="21" s="1"/>
  <c r="CH64" i="21" s="1"/>
  <c r="CI64" i="21" s="1"/>
  <c r="CJ64" i="21" s="1"/>
  <c r="CK64" i="21" s="1"/>
  <c r="CL64" i="21" s="1"/>
  <c r="CM64" i="21" s="1"/>
  <c r="CN64" i="21" s="1"/>
  <c r="CO64" i="21" s="1"/>
  <c r="CP64" i="21" s="1"/>
  <c r="CQ64" i="21" s="1"/>
  <c r="CR64" i="21" s="1"/>
  <c r="CS64" i="21" s="1"/>
  <c r="CT64" i="21" s="1"/>
  <c r="CU64" i="21" s="1"/>
  <c r="CV64" i="21" s="1"/>
  <c r="CW64" i="21" s="1"/>
  <c r="AR20" i="21"/>
  <c r="AR63" i="21" s="1"/>
  <c r="AS63" i="21" s="1"/>
  <c r="AT63" i="21" s="1"/>
  <c r="AU63" i="21" s="1"/>
  <c r="AV63" i="21" s="1"/>
  <c r="AW63" i="21" s="1"/>
  <c r="AX63" i="21" s="1"/>
  <c r="AY63" i="21" s="1"/>
  <c r="AZ63" i="21" s="1"/>
  <c r="BA63" i="21" s="1"/>
  <c r="BB63" i="21" s="1"/>
  <c r="AQ20" i="21"/>
  <c r="AQ62" i="21" s="1"/>
  <c r="AR62" i="21" s="1"/>
  <c r="AS62" i="21" s="1"/>
  <c r="AT62" i="21" s="1"/>
  <c r="AU62" i="21" s="1"/>
  <c r="AV62" i="21" s="1"/>
  <c r="AW62" i="21" s="1"/>
  <c r="AX62" i="21" s="1"/>
  <c r="AY62" i="21" s="1"/>
  <c r="AZ62" i="21" s="1"/>
  <c r="BA62" i="21" s="1"/>
  <c r="BB62" i="21" s="1"/>
  <c r="BC62" i="21" s="1"/>
  <c r="BD62" i="21" s="1"/>
  <c r="BE62" i="21" s="1"/>
  <c r="BF62" i="21" s="1"/>
  <c r="BG62" i="21" s="1"/>
  <c r="BH62" i="21" s="1"/>
  <c r="BI62" i="21" s="1"/>
  <c r="BJ62" i="21" s="1"/>
  <c r="BK62" i="21" s="1"/>
  <c r="BL62" i="21" s="1"/>
  <c r="BM62" i="21" s="1"/>
  <c r="BN62" i="21" s="1"/>
  <c r="BO62" i="21" s="1"/>
  <c r="BP62" i="21" s="1"/>
  <c r="BQ62" i="21" s="1"/>
  <c r="BR62" i="21" s="1"/>
  <c r="BS62" i="21" s="1"/>
  <c r="BT62" i="21" s="1"/>
  <c r="BU62" i="21" s="1"/>
  <c r="BV62" i="21" s="1"/>
  <c r="BW62" i="21" s="1"/>
  <c r="BX62" i="21" s="1"/>
  <c r="BY62" i="21" s="1"/>
  <c r="BZ62" i="21" s="1"/>
  <c r="CA62" i="21" s="1"/>
  <c r="CB62" i="21" s="1"/>
  <c r="CC62" i="21" s="1"/>
  <c r="CD62" i="21" s="1"/>
  <c r="CE62" i="21" s="1"/>
  <c r="CF62" i="21" s="1"/>
  <c r="CG62" i="21" s="1"/>
  <c r="CH62" i="21" s="1"/>
  <c r="CI62" i="21" s="1"/>
  <c r="CJ62" i="21" s="1"/>
  <c r="CK62" i="21" s="1"/>
  <c r="CL62" i="21" s="1"/>
  <c r="CM62" i="21" s="1"/>
  <c r="CN62" i="21" s="1"/>
  <c r="CO62" i="21" s="1"/>
  <c r="CP62" i="21" s="1"/>
  <c r="CQ62" i="21" s="1"/>
  <c r="CR62" i="21" s="1"/>
  <c r="CS62" i="21" s="1"/>
  <c r="CT62" i="21" s="1"/>
  <c r="CU62" i="21" s="1"/>
  <c r="CV62" i="21" s="1"/>
  <c r="CW62" i="21" s="1"/>
  <c r="AP20" i="21"/>
  <c r="AP61" i="21" s="1"/>
  <c r="AQ61" i="21" s="1"/>
  <c r="AR61" i="21" s="1"/>
  <c r="AS61" i="21" s="1"/>
  <c r="AT61" i="21" s="1"/>
  <c r="AU61" i="21" s="1"/>
  <c r="AV61" i="21" s="1"/>
  <c r="AW61" i="21" s="1"/>
  <c r="AX61" i="21" s="1"/>
  <c r="AY61" i="21" s="1"/>
  <c r="AZ61" i="21" s="1"/>
  <c r="BA61" i="21" s="1"/>
  <c r="BB61" i="21" s="1"/>
  <c r="BC61" i="21" s="1"/>
  <c r="BD61" i="21" s="1"/>
  <c r="BE61" i="21" s="1"/>
  <c r="BF61" i="21" s="1"/>
  <c r="BG61" i="21" s="1"/>
  <c r="BH61" i="21" s="1"/>
  <c r="BI61" i="21" s="1"/>
  <c r="BJ61" i="21" s="1"/>
  <c r="BK61" i="21" s="1"/>
  <c r="BL61" i="21" s="1"/>
  <c r="BM61" i="21" s="1"/>
  <c r="BN61" i="21" s="1"/>
  <c r="BO61" i="21" s="1"/>
  <c r="BP61" i="21" s="1"/>
  <c r="BQ61" i="21" s="1"/>
  <c r="BR61" i="21" s="1"/>
  <c r="BS61" i="21" s="1"/>
  <c r="BT61" i="21" s="1"/>
  <c r="BU61" i="21" s="1"/>
  <c r="BV61" i="21" s="1"/>
  <c r="BW61" i="21" s="1"/>
  <c r="BX61" i="21" s="1"/>
  <c r="BY61" i="21" s="1"/>
  <c r="BZ61" i="21" s="1"/>
  <c r="CA61" i="21" s="1"/>
  <c r="CB61" i="21" s="1"/>
  <c r="CC61" i="21" s="1"/>
  <c r="CD61" i="21" s="1"/>
  <c r="CE61" i="21" s="1"/>
  <c r="CF61" i="21" s="1"/>
  <c r="CG61" i="21" s="1"/>
  <c r="CH61" i="21" s="1"/>
  <c r="CI61" i="21" s="1"/>
  <c r="CJ61" i="21" s="1"/>
  <c r="CK61" i="21" s="1"/>
  <c r="CL61" i="21" s="1"/>
  <c r="CM61" i="21" s="1"/>
  <c r="CN61" i="21" s="1"/>
  <c r="CO61" i="21" s="1"/>
  <c r="CP61" i="21" s="1"/>
  <c r="CQ61" i="21" s="1"/>
  <c r="CR61" i="21" s="1"/>
  <c r="CS61" i="21" s="1"/>
  <c r="CT61" i="21" s="1"/>
  <c r="CU61" i="21" s="1"/>
  <c r="CV61" i="21" s="1"/>
  <c r="CW61" i="21" s="1"/>
  <c r="AO20" i="21"/>
  <c r="AO60" i="21" s="1"/>
  <c r="AP60" i="21" s="1"/>
  <c r="AQ60" i="21" s="1"/>
  <c r="AR60" i="21" s="1"/>
  <c r="AS60" i="21" s="1"/>
  <c r="AT60" i="21" s="1"/>
  <c r="AU60" i="21" s="1"/>
  <c r="AV60" i="21" s="1"/>
  <c r="AW60" i="21" s="1"/>
  <c r="AX60" i="21" s="1"/>
  <c r="AY60" i="21" s="1"/>
  <c r="AZ60" i="21" s="1"/>
  <c r="BA60" i="21" s="1"/>
  <c r="BB60" i="21" s="1"/>
  <c r="BC60" i="21" s="1"/>
  <c r="BD60" i="21" s="1"/>
  <c r="BE60" i="21" s="1"/>
  <c r="BF60" i="21" s="1"/>
  <c r="BG60" i="21" s="1"/>
  <c r="BH60" i="21" s="1"/>
  <c r="BI60" i="21" s="1"/>
  <c r="BJ60" i="21" s="1"/>
  <c r="BK60" i="21" s="1"/>
  <c r="BL60" i="21" s="1"/>
  <c r="BM60" i="21" s="1"/>
  <c r="BN60" i="21" s="1"/>
  <c r="BO60" i="21" s="1"/>
  <c r="BP60" i="21" s="1"/>
  <c r="BQ60" i="21" s="1"/>
  <c r="BR60" i="21" s="1"/>
  <c r="BS60" i="21" s="1"/>
  <c r="BT60" i="21" s="1"/>
  <c r="BU60" i="21" s="1"/>
  <c r="BV60" i="21" s="1"/>
  <c r="BW60" i="21" s="1"/>
  <c r="BX60" i="21" s="1"/>
  <c r="BY60" i="21" s="1"/>
  <c r="BZ60" i="21" s="1"/>
  <c r="CA60" i="21" s="1"/>
  <c r="CB60" i="21" s="1"/>
  <c r="CC60" i="21" s="1"/>
  <c r="CD60" i="21" s="1"/>
  <c r="CE60" i="21" s="1"/>
  <c r="CF60" i="21" s="1"/>
  <c r="CG60" i="21" s="1"/>
  <c r="CH60" i="21" s="1"/>
  <c r="CI60" i="21" s="1"/>
  <c r="CJ60" i="21" s="1"/>
  <c r="CK60" i="21" s="1"/>
  <c r="CL60" i="21" s="1"/>
  <c r="CM60" i="21" s="1"/>
  <c r="CN60" i="21" s="1"/>
  <c r="CO60" i="21" s="1"/>
  <c r="CP60" i="21" s="1"/>
  <c r="CQ60" i="21" s="1"/>
  <c r="CR60" i="21" s="1"/>
  <c r="CS60" i="21" s="1"/>
  <c r="CT60" i="21" s="1"/>
  <c r="CU60" i="21" s="1"/>
  <c r="CV60" i="21" s="1"/>
  <c r="CW60" i="21" s="1"/>
  <c r="AN20" i="21"/>
  <c r="AN59" i="21" s="1"/>
  <c r="AO59" i="21" s="1"/>
  <c r="AP59" i="21" s="1"/>
  <c r="AQ59" i="21" s="1"/>
  <c r="AR59" i="21" s="1"/>
  <c r="AS59" i="21" s="1"/>
  <c r="AT59" i="21" s="1"/>
  <c r="AU59" i="21" s="1"/>
  <c r="AV59" i="21" s="1"/>
  <c r="AW59" i="21" s="1"/>
  <c r="AX59" i="21" s="1"/>
  <c r="AY59" i="21" s="1"/>
  <c r="AZ59" i="21" s="1"/>
  <c r="BA59" i="21" s="1"/>
  <c r="BB59" i="21" s="1"/>
  <c r="BC59" i="21" s="1"/>
  <c r="BD59" i="21" s="1"/>
  <c r="BE59" i="21" s="1"/>
  <c r="BF59" i="21" s="1"/>
  <c r="BG59" i="21" s="1"/>
  <c r="BH59" i="21" s="1"/>
  <c r="BI59" i="21" s="1"/>
  <c r="BJ59" i="21" s="1"/>
  <c r="BK59" i="21" s="1"/>
  <c r="BL59" i="21" s="1"/>
  <c r="BM59" i="21" s="1"/>
  <c r="BN59" i="21" s="1"/>
  <c r="BO59" i="21" s="1"/>
  <c r="BP59" i="21" s="1"/>
  <c r="BQ59" i="21" s="1"/>
  <c r="BR59" i="21" s="1"/>
  <c r="BS59" i="21" s="1"/>
  <c r="BT59" i="21" s="1"/>
  <c r="BU59" i="21" s="1"/>
  <c r="BV59" i="21" s="1"/>
  <c r="BW59" i="21" s="1"/>
  <c r="BX59" i="21" s="1"/>
  <c r="BY59" i="21" s="1"/>
  <c r="BZ59" i="21" s="1"/>
  <c r="CA59" i="21" s="1"/>
  <c r="CB59" i="21" s="1"/>
  <c r="CC59" i="21" s="1"/>
  <c r="CD59" i="21" s="1"/>
  <c r="CE59" i="21" s="1"/>
  <c r="CF59" i="21" s="1"/>
  <c r="CG59" i="21" s="1"/>
  <c r="CH59" i="21" s="1"/>
  <c r="CI59" i="21" s="1"/>
  <c r="CJ59" i="21" s="1"/>
  <c r="CK59" i="21" s="1"/>
  <c r="CL59" i="21" s="1"/>
  <c r="CM59" i="21" s="1"/>
  <c r="CN59" i="21" s="1"/>
  <c r="CO59" i="21" s="1"/>
  <c r="CP59" i="21" s="1"/>
  <c r="CQ59" i="21" s="1"/>
  <c r="CR59" i="21" s="1"/>
  <c r="CS59" i="21" s="1"/>
  <c r="CT59" i="21" s="1"/>
  <c r="CU59" i="21" s="1"/>
  <c r="CV59" i="21" s="1"/>
  <c r="CW59" i="21" s="1"/>
  <c r="AM20" i="21"/>
  <c r="AM58" i="21" s="1"/>
  <c r="AN58" i="21" s="1"/>
  <c r="AO58" i="21" s="1"/>
  <c r="AP58" i="21" s="1"/>
  <c r="AQ58" i="21" s="1"/>
  <c r="AR58" i="21" s="1"/>
  <c r="AS58" i="21" s="1"/>
  <c r="AT58" i="21" s="1"/>
  <c r="AU58" i="21" s="1"/>
  <c r="AV58" i="21" s="1"/>
  <c r="AW58" i="21" s="1"/>
  <c r="AX58" i="21" s="1"/>
  <c r="AY58" i="21" s="1"/>
  <c r="AZ58" i="21" s="1"/>
  <c r="BA58" i="21" s="1"/>
  <c r="BB58" i="21" s="1"/>
  <c r="BC58" i="21" s="1"/>
  <c r="BD58" i="21" s="1"/>
  <c r="BE58" i="21" s="1"/>
  <c r="BF58" i="21" s="1"/>
  <c r="BG58" i="21" s="1"/>
  <c r="BH58" i="21" s="1"/>
  <c r="BI58" i="21" s="1"/>
  <c r="BJ58" i="21" s="1"/>
  <c r="BK58" i="21" s="1"/>
  <c r="BL58" i="21" s="1"/>
  <c r="BM58" i="21" s="1"/>
  <c r="BN58" i="21" s="1"/>
  <c r="BO58" i="21" s="1"/>
  <c r="BP58" i="21" s="1"/>
  <c r="BQ58" i="21" s="1"/>
  <c r="BR58" i="21" s="1"/>
  <c r="BS58" i="21" s="1"/>
  <c r="BT58" i="21" s="1"/>
  <c r="BU58" i="21" s="1"/>
  <c r="BV58" i="21" s="1"/>
  <c r="BW58" i="21" s="1"/>
  <c r="BX58" i="21" s="1"/>
  <c r="BY58" i="21" s="1"/>
  <c r="BZ58" i="21" s="1"/>
  <c r="CA58" i="21" s="1"/>
  <c r="CB58" i="21" s="1"/>
  <c r="CC58" i="21" s="1"/>
  <c r="CD58" i="21" s="1"/>
  <c r="CE58" i="21" s="1"/>
  <c r="CF58" i="21" s="1"/>
  <c r="CG58" i="21" s="1"/>
  <c r="CH58" i="21" s="1"/>
  <c r="CI58" i="21" s="1"/>
  <c r="CJ58" i="21" s="1"/>
  <c r="CK58" i="21" s="1"/>
  <c r="CL58" i="21" s="1"/>
  <c r="CM58" i="21" s="1"/>
  <c r="CN58" i="21" s="1"/>
  <c r="CO58" i="21" s="1"/>
  <c r="CP58" i="21" s="1"/>
  <c r="CQ58" i="21" s="1"/>
  <c r="CR58" i="21" s="1"/>
  <c r="CS58" i="21" s="1"/>
  <c r="CT58" i="21" s="1"/>
  <c r="CU58" i="21" s="1"/>
  <c r="CV58" i="21" s="1"/>
  <c r="CW58" i="21" s="1"/>
  <c r="AL20" i="21"/>
  <c r="AL57" i="21" s="1"/>
  <c r="AM57" i="21" s="1"/>
  <c r="AN57" i="21" s="1"/>
  <c r="AO57" i="21" s="1"/>
  <c r="AP57" i="21" s="1"/>
  <c r="AQ57" i="21" s="1"/>
  <c r="AR57" i="21" s="1"/>
  <c r="AK20" i="21"/>
  <c r="AK56" i="21" s="1"/>
  <c r="AL56" i="21" s="1"/>
  <c r="AM56" i="21" s="1"/>
  <c r="AN56" i="21" s="1"/>
  <c r="AO56" i="21" s="1"/>
  <c r="AP56" i="21" s="1"/>
  <c r="AQ56" i="21" s="1"/>
  <c r="AR56" i="21" s="1"/>
  <c r="AS56" i="21" s="1"/>
  <c r="AT56" i="21" s="1"/>
  <c r="AU56" i="21" s="1"/>
  <c r="AV56" i="21" s="1"/>
  <c r="AW56" i="21" s="1"/>
  <c r="AX56" i="21" s="1"/>
  <c r="AY56" i="21" s="1"/>
  <c r="AZ56" i="21" s="1"/>
  <c r="BA56" i="21" s="1"/>
  <c r="BB56" i="21" s="1"/>
  <c r="BC56" i="21" s="1"/>
  <c r="BD56" i="21" s="1"/>
  <c r="BE56" i="21" s="1"/>
  <c r="BF56" i="21" s="1"/>
  <c r="BG56" i="21" s="1"/>
  <c r="BH56" i="21" s="1"/>
  <c r="BI56" i="21" s="1"/>
  <c r="BJ56" i="21" s="1"/>
  <c r="BK56" i="21" s="1"/>
  <c r="BL56" i="21" s="1"/>
  <c r="BM56" i="21" s="1"/>
  <c r="BN56" i="21" s="1"/>
  <c r="BO56" i="21" s="1"/>
  <c r="BP56" i="21" s="1"/>
  <c r="BQ56" i="21" s="1"/>
  <c r="BR56" i="21" s="1"/>
  <c r="BS56" i="21" s="1"/>
  <c r="BT56" i="21" s="1"/>
  <c r="BU56" i="21" s="1"/>
  <c r="BV56" i="21" s="1"/>
  <c r="BW56" i="21" s="1"/>
  <c r="BX56" i="21" s="1"/>
  <c r="BY56" i="21" s="1"/>
  <c r="BZ56" i="21" s="1"/>
  <c r="CA56" i="21" s="1"/>
  <c r="CB56" i="21" s="1"/>
  <c r="CC56" i="21" s="1"/>
  <c r="CD56" i="21" s="1"/>
  <c r="CE56" i="21" s="1"/>
  <c r="CF56" i="21" s="1"/>
  <c r="CG56" i="21" s="1"/>
  <c r="AJ20" i="21"/>
  <c r="AJ55" i="21" s="1"/>
  <c r="AK55" i="21" s="1"/>
  <c r="AL55" i="21" s="1"/>
  <c r="AM55" i="21" s="1"/>
  <c r="AN55" i="21" s="1"/>
  <c r="AO55" i="21" s="1"/>
  <c r="AP55" i="21" s="1"/>
  <c r="AQ55" i="21" s="1"/>
  <c r="AR55" i="21" s="1"/>
  <c r="AS55" i="21" s="1"/>
  <c r="AT55" i="21" s="1"/>
  <c r="AU55" i="21" s="1"/>
  <c r="AV55" i="21" s="1"/>
  <c r="AW55" i="21" s="1"/>
  <c r="AX55" i="21" s="1"/>
  <c r="AY55" i="21" s="1"/>
  <c r="AZ55" i="21" s="1"/>
  <c r="BA55" i="21" s="1"/>
  <c r="BB55" i="21" s="1"/>
  <c r="BC55" i="21" s="1"/>
  <c r="BD55" i="21" s="1"/>
  <c r="BE55" i="21" s="1"/>
  <c r="BF55" i="21" s="1"/>
  <c r="BG55" i="21" s="1"/>
  <c r="BH55" i="21" s="1"/>
  <c r="BI55" i="21" s="1"/>
  <c r="BJ55" i="21" s="1"/>
  <c r="BK55" i="21" s="1"/>
  <c r="BL55" i="21" s="1"/>
  <c r="BM55" i="21" s="1"/>
  <c r="BN55" i="21" s="1"/>
  <c r="BO55" i="21" s="1"/>
  <c r="BP55" i="21" s="1"/>
  <c r="BQ55" i="21" s="1"/>
  <c r="BR55" i="21" s="1"/>
  <c r="BS55" i="21" s="1"/>
  <c r="BT55" i="21" s="1"/>
  <c r="BU55" i="21" s="1"/>
  <c r="BV55" i="21" s="1"/>
  <c r="BW55" i="21" s="1"/>
  <c r="BX55" i="21" s="1"/>
  <c r="BY55" i="21" s="1"/>
  <c r="BZ55" i="21" s="1"/>
  <c r="CA55" i="21" s="1"/>
  <c r="CB55" i="21" s="1"/>
  <c r="CC55" i="21" s="1"/>
  <c r="CD55" i="21" s="1"/>
  <c r="CE55" i="21" s="1"/>
  <c r="CF55" i="21" s="1"/>
  <c r="CG55" i="21" s="1"/>
  <c r="CH55" i="21" s="1"/>
  <c r="CI55" i="21" s="1"/>
  <c r="CJ55" i="21" s="1"/>
  <c r="CK55" i="21" s="1"/>
  <c r="CL55" i="21" s="1"/>
  <c r="CM55" i="21" s="1"/>
  <c r="CN55" i="21" s="1"/>
  <c r="CO55" i="21" s="1"/>
  <c r="CP55" i="21" s="1"/>
  <c r="CQ55" i="21" s="1"/>
  <c r="CR55" i="21" s="1"/>
  <c r="CS55" i="21" s="1"/>
  <c r="CT55" i="21" s="1"/>
  <c r="CU55" i="21" s="1"/>
  <c r="CV55" i="21" s="1"/>
  <c r="CW55" i="21" s="1"/>
  <c r="AI20" i="21"/>
  <c r="AI54" i="21" s="1"/>
  <c r="AJ54" i="21" s="1"/>
  <c r="AK54" i="21" s="1"/>
  <c r="AL54" i="21" s="1"/>
  <c r="AM54" i="21" s="1"/>
  <c r="AN54" i="21" s="1"/>
  <c r="AO54" i="21" s="1"/>
  <c r="AP54" i="21" s="1"/>
  <c r="AQ54" i="21" s="1"/>
  <c r="AR54" i="21" s="1"/>
  <c r="AS54" i="21" s="1"/>
  <c r="AT54" i="21" s="1"/>
  <c r="AU54" i="21" s="1"/>
  <c r="AV54" i="21" s="1"/>
  <c r="AW54" i="21" s="1"/>
  <c r="AX54" i="21" s="1"/>
  <c r="AY54" i="21" s="1"/>
  <c r="AZ54" i="21" s="1"/>
  <c r="BA54" i="21" s="1"/>
  <c r="BB54" i="21" s="1"/>
  <c r="BC54" i="21" s="1"/>
  <c r="BD54" i="21" s="1"/>
  <c r="BE54" i="21" s="1"/>
  <c r="BF54" i="21" s="1"/>
  <c r="BG54" i="21" s="1"/>
  <c r="BH54" i="21" s="1"/>
  <c r="BI54" i="21" s="1"/>
  <c r="BJ54" i="21" s="1"/>
  <c r="BK54" i="21" s="1"/>
  <c r="BL54" i="21" s="1"/>
  <c r="BM54" i="21" s="1"/>
  <c r="BN54" i="21" s="1"/>
  <c r="BO54" i="21" s="1"/>
  <c r="BP54" i="21" s="1"/>
  <c r="BQ54" i="21" s="1"/>
  <c r="BR54" i="21" s="1"/>
  <c r="BS54" i="21" s="1"/>
  <c r="BT54" i="21" s="1"/>
  <c r="BU54" i="21" s="1"/>
  <c r="BV54" i="21" s="1"/>
  <c r="BW54" i="21" s="1"/>
  <c r="BX54" i="21" s="1"/>
  <c r="BY54" i="21" s="1"/>
  <c r="BZ54" i="21" s="1"/>
  <c r="CA54" i="21" s="1"/>
  <c r="CB54" i="21" s="1"/>
  <c r="CC54" i="21" s="1"/>
  <c r="CD54" i="21" s="1"/>
  <c r="CE54" i="21" s="1"/>
  <c r="CF54" i="21" s="1"/>
  <c r="CG54" i="21" s="1"/>
  <c r="CH54" i="21" s="1"/>
  <c r="CI54" i="21" s="1"/>
  <c r="CJ54" i="21" s="1"/>
  <c r="CK54" i="21" s="1"/>
  <c r="CL54" i="21" s="1"/>
  <c r="CM54" i="21" s="1"/>
  <c r="CN54" i="21" s="1"/>
  <c r="CO54" i="21" s="1"/>
  <c r="CP54" i="21" s="1"/>
  <c r="CQ54" i="21" s="1"/>
  <c r="CR54" i="21" s="1"/>
  <c r="CS54" i="21" s="1"/>
  <c r="CT54" i="21" s="1"/>
  <c r="CU54" i="21" s="1"/>
  <c r="CV54" i="21" s="1"/>
  <c r="CW54" i="21" s="1"/>
  <c r="AH20" i="21"/>
  <c r="AH53" i="21" s="1"/>
  <c r="AI53" i="21" s="1"/>
  <c r="AJ53" i="21" s="1"/>
  <c r="AK53" i="21" s="1"/>
  <c r="AL53" i="21" s="1"/>
  <c r="AM53" i="21" s="1"/>
  <c r="AN53" i="21" s="1"/>
  <c r="AO53" i="21" s="1"/>
  <c r="AP53" i="21" s="1"/>
  <c r="AQ53" i="21" s="1"/>
  <c r="AR53" i="21" s="1"/>
  <c r="AS53" i="21" s="1"/>
  <c r="AT53" i="21" s="1"/>
  <c r="AU53" i="21" s="1"/>
  <c r="AV53" i="21" s="1"/>
  <c r="AW53" i="21" s="1"/>
  <c r="AX53" i="21" s="1"/>
  <c r="AY53" i="21" s="1"/>
  <c r="AZ53" i="21" s="1"/>
  <c r="BA53" i="21" s="1"/>
  <c r="BB53" i="21" s="1"/>
  <c r="BC53" i="21" s="1"/>
  <c r="BD53" i="21" s="1"/>
  <c r="BE53" i="21" s="1"/>
  <c r="BF53" i="21" s="1"/>
  <c r="BG53" i="21" s="1"/>
  <c r="BH53" i="21" s="1"/>
  <c r="BI53" i="21" s="1"/>
  <c r="BJ53" i="21" s="1"/>
  <c r="BK53" i="21" s="1"/>
  <c r="BL53" i="21" s="1"/>
  <c r="BM53" i="21" s="1"/>
  <c r="BN53" i="21" s="1"/>
  <c r="BO53" i="21" s="1"/>
  <c r="BP53" i="21" s="1"/>
  <c r="BQ53" i="21" s="1"/>
  <c r="BR53" i="21" s="1"/>
  <c r="BS53" i="21" s="1"/>
  <c r="BT53" i="21" s="1"/>
  <c r="BU53" i="21" s="1"/>
  <c r="BV53" i="21" s="1"/>
  <c r="BW53" i="21" s="1"/>
  <c r="BX53" i="21" s="1"/>
  <c r="BY53" i="21" s="1"/>
  <c r="BZ53" i="21" s="1"/>
  <c r="CA53" i="21" s="1"/>
  <c r="CB53" i="21" s="1"/>
  <c r="CC53" i="21" s="1"/>
  <c r="CD53" i="21" s="1"/>
  <c r="CE53" i="21" s="1"/>
  <c r="CF53" i="21" s="1"/>
  <c r="CG53" i="21" s="1"/>
  <c r="CH53" i="21" s="1"/>
  <c r="CI53" i="21" s="1"/>
  <c r="CJ53" i="21" s="1"/>
  <c r="CK53" i="21" s="1"/>
  <c r="CL53" i="21" s="1"/>
  <c r="CM53" i="21" s="1"/>
  <c r="CN53" i="21" s="1"/>
  <c r="CO53" i="21" s="1"/>
  <c r="CP53" i="21" s="1"/>
  <c r="CQ53" i="21" s="1"/>
  <c r="CR53" i="21" s="1"/>
  <c r="CS53" i="21" s="1"/>
  <c r="CT53" i="21" s="1"/>
  <c r="CU53" i="21" s="1"/>
  <c r="CV53" i="21" s="1"/>
  <c r="CW53" i="21" s="1"/>
  <c r="AG20" i="21"/>
  <c r="AG52" i="21" s="1"/>
  <c r="AH52" i="21" s="1"/>
  <c r="AI52" i="21" s="1"/>
  <c r="AJ52" i="21" s="1"/>
  <c r="AK52" i="21" s="1"/>
  <c r="AL52" i="21" s="1"/>
  <c r="AM52" i="21" s="1"/>
  <c r="AN52" i="21" s="1"/>
  <c r="AO52" i="21" s="1"/>
  <c r="AF20" i="21"/>
  <c r="AF51" i="21" s="1"/>
  <c r="AG51" i="21" s="1"/>
  <c r="AH51" i="21" s="1"/>
  <c r="AI51" i="21" s="1"/>
  <c r="AJ51" i="21" s="1"/>
  <c r="AK51" i="21" s="1"/>
  <c r="AL51" i="21" s="1"/>
  <c r="AM51" i="21" s="1"/>
  <c r="AN51" i="21" s="1"/>
  <c r="AO51" i="21" s="1"/>
  <c r="AP51" i="21" s="1"/>
  <c r="AQ51" i="21" s="1"/>
  <c r="AR51" i="21" s="1"/>
  <c r="AS51" i="21" s="1"/>
  <c r="AT51" i="21" s="1"/>
  <c r="AU51" i="21" s="1"/>
  <c r="AV51" i="21" s="1"/>
  <c r="AW51" i="21" s="1"/>
  <c r="AX51" i="21" s="1"/>
  <c r="AY51" i="21" s="1"/>
  <c r="AZ51" i="21" s="1"/>
  <c r="BA51" i="21" s="1"/>
  <c r="BB51" i="21" s="1"/>
  <c r="BC51" i="21" s="1"/>
  <c r="BD51" i="21" s="1"/>
  <c r="BE51" i="21" s="1"/>
  <c r="BF51" i="21" s="1"/>
  <c r="BG51" i="21" s="1"/>
  <c r="BH51" i="21" s="1"/>
  <c r="BI51" i="21" s="1"/>
  <c r="BJ51" i="21" s="1"/>
  <c r="BK51" i="21" s="1"/>
  <c r="BL51" i="21" s="1"/>
  <c r="BM51" i="21" s="1"/>
  <c r="BN51" i="21" s="1"/>
  <c r="BO51" i="21" s="1"/>
  <c r="BP51" i="21" s="1"/>
  <c r="BQ51" i="21" s="1"/>
  <c r="BR51" i="21" s="1"/>
  <c r="BS51" i="21" s="1"/>
  <c r="BT51" i="21" s="1"/>
  <c r="BU51" i="21" s="1"/>
  <c r="BV51" i="21" s="1"/>
  <c r="BW51" i="21" s="1"/>
  <c r="BX51" i="21" s="1"/>
  <c r="BY51" i="21" s="1"/>
  <c r="BZ51" i="21" s="1"/>
  <c r="CA51" i="21" s="1"/>
  <c r="CB51" i="21" s="1"/>
  <c r="CC51" i="21" s="1"/>
  <c r="CD51" i="21" s="1"/>
  <c r="CE51" i="21" s="1"/>
  <c r="CF51" i="21" s="1"/>
  <c r="CG51" i="21" s="1"/>
  <c r="CH51" i="21" s="1"/>
  <c r="CI51" i="21" s="1"/>
  <c r="CJ51" i="21" s="1"/>
  <c r="CK51" i="21" s="1"/>
  <c r="CL51" i="21" s="1"/>
  <c r="CM51" i="21" s="1"/>
  <c r="CN51" i="21" s="1"/>
  <c r="CO51" i="21" s="1"/>
  <c r="CP51" i="21" s="1"/>
  <c r="CQ51" i="21" s="1"/>
  <c r="CR51" i="21" s="1"/>
  <c r="CS51" i="21" s="1"/>
  <c r="CT51" i="21" s="1"/>
  <c r="CU51" i="21" s="1"/>
  <c r="CV51" i="21" s="1"/>
  <c r="CW51" i="21" s="1"/>
  <c r="AE20" i="21"/>
  <c r="AE50" i="21" s="1"/>
  <c r="AF50" i="21" s="1"/>
  <c r="AG50" i="21" s="1"/>
  <c r="AH50" i="21" s="1"/>
  <c r="AI50" i="21" s="1"/>
  <c r="AJ50" i="21" s="1"/>
  <c r="AK50" i="21" s="1"/>
  <c r="AL50" i="21" s="1"/>
  <c r="AM50" i="21" s="1"/>
  <c r="AN50" i="21" s="1"/>
  <c r="AO50" i="21" s="1"/>
  <c r="AP50" i="21" s="1"/>
  <c r="AQ50" i="21" s="1"/>
  <c r="AR50" i="21" s="1"/>
  <c r="AS50" i="21" s="1"/>
  <c r="AT50" i="21" s="1"/>
  <c r="AU50" i="21" s="1"/>
  <c r="AV50" i="21" s="1"/>
  <c r="AW50" i="21" s="1"/>
  <c r="AX50" i="21" s="1"/>
  <c r="AY50" i="21" s="1"/>
  <c r="AD20" i="21"/>
  <c r="AD49" i="21" s="1"/>
  <c r="AE49" i="21" s="1"/>
  <c r="AF49" i="21" s="1"/>
  <c r="AG49" i="21" s="1"/>
  <c r="AH49" i="21" s="1"/>
  <c r="AI49" i="21" s="1"/>
  <c r="AJ49" i="21" s="1"/>
  <c r="AK49" i="21" s="1"/>
  <c r="AL49" i="21" s="1"/>
  <c r="AM49" i="21" s="1"/>
  <c r="AN49" i="21" s="1"/>
  <c r="AO49" i="21" s="1"/>
  <c r="AP49" i="21" s="1"/>
  <c r="AQ49" i="21" s="1"/>
  <c r="AR49" i="21" s="1"/>
  <c r="AS49" i="21" s="1"/>
  <c r="AT49" i="21" s="1"/>
  <c r="AU49" i="21" s="1"/>
  <c r="AV49" i="21" s="1"/>
  <c r="AW49" i="21" s="1"/>
  <c r="AX49" i="21" s="1"/>
  <c r="AY49" i="21" s="1"/>
  <c r="AZ49" i="21" s="1"/>
  <c r="BA49" i="21" s="1"/>
  <c r="BB49" i="21" s="1"/>
  <c r="BC49" i="21" s="1"/>
  <c r="BD49" i="21" s="1"/>
  <c r="BE49" i="21" s="1"/>
  <c r="BF49" i="21" s="1"/>
  <c r="BG49" i="21" s="1"/>
  <c r="BH49" i="21" s="1"/>
  <c r="BI49" i="21" s="1"/>
  <c r="BJ49" i="21" s="1"/>
  <c r="BK49" i="21" s="1"/>
  <c r="BL49" i="21" s="1"/>
  <c r="BM49" i="21" s="1"/>
  <c r="BN49" i="21" s="1"/>
  <c r="BO49" i="21" s="1"/>
  <c r="BP49" i="21" s="1"/>
  <c r="BQ49" i="21" s="1"/>
  <c r="BR49" i="21" s="1"/>
  <c r="BS49" i="21" s="1"/>
  <c r="BT49" i="21" s="1"/>
  <c r="BU49" i="21" s="1"/>
  <c r="BV49" i="21" s="1"/>
  <c r="BW49" i="21" s="1"/>
  <c r="BX49" i="21" s="1"/>
  <c r="BY49" i="21" s="1"/>
  <c r="BZ49" i="21" s="1"/>
  <c r="CA49" i="21" s="1"/>
  <c r="CB49" i="21" s="1"/>
  <c r="CC49" i="21" s="1"/>
  <c r="CD49" i="21" s="1"/>
  <c r="CE49" i="21" s="1"/>
  <c r="CF49" i="21" s="1"/>
  <c r="CG49" i="21" s="1"/>
  <c r="CH49" i="21" s="1"/>
  <c r="CI49" i="21" s="1"/>
  <c r="CJ49" i="21" s="1"/>
  <c r="CK49" i="21" s="1"/>
  <c r="CL49" i="21" s="1"/>
  <c r="CM49" i="21" s="1"/>
  <c r="CN49" i="21" s="1"/>
  <c r="CO49" i="21" s="1"/>
  <c r="CP49" i="21" s="1"/>
  <c r="CQ49" i="21" s="1"/>
  <c r="CR49" i="21" s="1"/>
  <c r="CS49" i="21" s="1"/>
  <c r="CT49" i="21" s="1"/>
  <c r="CU49" i="21" s="1"/>
  <c r="CV49" i="21" s="1"/>
  <c r="CW49" i="21" s="1"/>
  <c r="AC20" i="21"/>
  <c r="AC48" i="21" s="1"/>
  <c r="AD48" i="21" s="1"/>
  <c r="AE48" i="21" s="1"/>
  <c r="AF48" i="21" s="1"/>
  <c r="AG48" i="21" s="1"/>
  <c r="AH48" i="21" s="1"/>
  <c r="AI48" i="21" s="1"/>
  <c r="AJ48" i="21" s="1"/>
  <c r="AK48" i="21" s="1"/>
  <c r="AL48" i="21" s="1"/>
  <c r="AM48" i="21" s="1"/>
  <c r="AN48" i="21" s="1"/>
  <c r="AO48" i="21" s="1"/>
  <c r="AP48" i="21" s="1"/>
  <c r="AQ48" i="21" s="1"/>
  <c r="AR48" i="21" s="1"/>
  <c r="AS48" i="21" s="1"/>
  <c r="AT48" i="21" s="1"/>
  <c r="AU48" i="21" s="1"/>
  <c r="AV48" i="21" s="1"/>
  <c r="AW48" i="21" s="1"/>
  <c r="AX48" i="21" s="1"/>
  <c r="AY48" i="21" s="1"/>
  <c r="AZ48" i="21" s="1"/>
  <c r="BA48" i="21" s="1"/>
  <c r="BB48" i="21" s="1"/>
  <c r="BC48" i="21" s="1"/>
  <c r="BD48" i="21" s="1"/>
  <c r="BE48" i="21" s="1"/>
  <c r="BF48" i="21" s="1"/>
  <c r="BG48" i="21" s="1"/>
  <c r="BH48" i="21" s="1"/>
  <c r="BI48" i="21" s="1"/>
  <c r="BJ48" i="21" s="1"/>
  <c r="BK48" i="21" s="1"/>
  <c r="BL48" i="21" s="1"/>
  <c r="BM48" i="21" s="1"/>
  <c r="BN48" i="21" s="1"/>
  <c r="BO48" i="21" s="1"/>
  <c r="BP48" i="21" s="1"/>
  <c r="BQ48" i="21" s="1"/>
  <c r="BR48" i="21" s="1"/>
  <c r="BS48" i="21" s="1"/>
  <c r="BT48" i="21" s="1"/>
  <c r="BU48" i="21" s="1"/>
  <c r="BV48" i="21" s="1"/>
  <c r="BW48" i="21" s="1"/>
  <c r="BX48" i="21" s="1"/>
  <c r="BY48" i="21" s="1"/>
  <c r="BZ48" i="21" s="1"/>
  <c r="CA48" i="21" s="1"/>
  <c r="CB48" i="21" s="1"/>
  <c r="CC48" i="21" s="1"/>
  <c r="CD48" i="21" s="1"/>
  <c r="CE48" i="21" s="1"/>
  <c r="CF48" i="21" s="1"/>
  <c r="CG48" i="21" s="1"/>
  <c r="CH48" i="21" s="1"/>
  <c r="CI48" i="21" s="1"/>
  <c r="CJ48" i="21" s="1"/>
  <c r="CK48" i="21" s="1"/>
  <c r="CL48" i="21" s="1"/>
  <c r="CM48" i="21" s="1"/>
  <c r="CN48" i="21" s="1"/>
  <c r="CO48" i="21" s="1"/>
  <c r="CP48" i="21" s="1"/>
  <c r="CQ48" i="21" s="1"/>
  <c r="CR48" i="21" s="1"/>
  <c r="CS48" i="21" s="1"/>
  <c r="CT48" i="21" s="1"/>
  <c r="CU48" i="21" s="1"/>
  <c r="CV48" i="21" s="1"/>
  <c r="CW48" i="21" s="1"/>
  <c r="AB20" i="21"/>
  <c r="AB47" i="21" s="1"/>
  <c r="AC47" i="21" s="1"/>
  <c r="AD47" i="21" s="1"/>
  <c r="AE47" i="21" s="1"/>
  <c r="AF47" i="21" s="1"/>
  <c r="AG47" i="21" s="1"/>
  <c r="AH47" i="21" s="1"/>
  <c r="AI47" i="21" s="1"/>
  <c r="AJ47" i="21" s="1"/>
  <c r="AK47" i="21" s="1"/>
  <c r="AL47" i="21" s="1"/>
  <c r="AM47" i="21" s="1"/>
  <c r="AN47" i="21" s="1"/>
  <c r="AO47" i="21" s="1"/>
  <c r="AP47" i="21" s="1"/>
  <c r="AQ47" i="21" s="1"/>
  <c r="AR47" i="21" s="1"/>
  <c r="AS47" i="21" s="1"/>
  <c r="AT47" i="21" s="1"/>
  <c r="AU47" i="21" s="1"/>
  <c r="AV47" i="21" s="1"/>
  <c r="AW47" i="21" s="1"/>
  <c r="AX47" i="21" s="1"/>
  <c r="AY47" i="21" s="1"/>
  <c r="AZ47" i="21" s="1"/>
  <c r="BA47" i="21" s="1"/>
  <c r="BB47" i="21" s="1"/>
  <c r="BC47" i="21" s="1"/>
  <c r="BD47" i="21" s="1"/>
  <c r="BE47" i="21" s="1"/>
  <c r="BF47" i="21" s="1"/>
  <c r="BG47" i="21" s="1"/>
  <c r="BH47" i="21" s="1"/>
  <c r="BI47" i="21" s="1"/>
  <c r="BJ47" i="21" s="1"/>
  <c r="BK47" i="21" s="1"/>
  <c r="BL47" i="21" s="1"/>
  <c r="BM47" i="21" s="1"/>
  <c r="BN47" i="21" s="1"/>
  <c r="BO47" i="21" s="1"/>
  <c r="BP47" i="21" s="1"/>
  <c r="BQ47" i="21" s="1"/>
  <c r="BR47" i="21" s="1"/>
  <c r="BS47" i="21" s="1"/>
  <c r="BT47" i="21" s="1"/>
  <c r="BU47" i="21" s="1"/>
  <c r="BV47" i="21" s="1"/>
  <c r="BW47" i="21" s="1"/>
  <c r="BX47" i="21" s="1"/>
  <c r="BY47" i="21" s="1"/>
  <c r="BZ47" i="21" s="1"/>
  <c r="CA47" i="21" s="1"/>
  <c r="CB47" i="21" s="1"/>
  <c r="CC47" i="21" s="1"/>
  <c r="CD47" i="21" s="1"/>
  <c r="CE47" i="21" s="1"/>
  <c r="CF47" i="21" s="1"/>
  <c r="CG47" i="21" s="1"/>
  <c r="CH47" i="21" s="1"/>
  <c r="CI47" i="21" s="1"/>
  <c r="CJ47" i="21" s="1"/>
  <c r="CK47" i="21" s="1"/>
  <c r="CL47" i="21" s="1"/>
  <c r="CM47" i="21" s="1"/>
  <c r="CN47" i="21" s="1"/>
  <c r="CO47" i="21" s="1"/>
  <c r="CP47" i="21" s="1"/>
  <c r="CQ47" i="21" s="1"/>
  <c r="CR47" i="21" s="1"/>
  <c r="CS47" i="21" s="1"/>
  <c r="CT47" i="21" s="1"/>
  <c r="CU47" i="21" s="1"/>
  <c r="CV47" i="21" s="1"/>
  <c r="CW47" i="21" s="1"/>
  <c r="AA20" i="21"/>
  <c r="AA46" i="21" s="1"/>
  <c r="AB46" i="21" s="1"/>
  <c r="AC46" i="21" s="1"/>
  <c r="AD46" i="21" s="1"/>
  <c r="AE46" i="21" s="1"/>
  <c r="AF46" i="21" s="1"/>
  <c r="AG46" i="21" s="1"/>
  <c r="AH46" i="21" s="1"/>
  <c r="AI46" i="21" s="1"/>
  <c r="AJ46" i="21" s="1"/>
  <c r="AK46" i="21" s="1"/>
  <c r="AL46" i="21" s="1"/>
  <c r="AM46" i="21" s="1"/>
  <c r="AN46" i="21" s="1"/>
  <c r="AO46" i="21" s="1"/>
  <c r="AP46" i="21" s="1"/>
  <c r="AQ46" i="21" s="1"/>
  <c r="AR46" i="21" s="1"/>
  <c r="AS46" i="21" s="1"/>
  <c r="AT46" i="21" s="1"/>
  <c r="Z20" i="21"/>
  <c r="Z45" i="21" s="1"/>
  <c r="AA45" i="21" s="1"/>
  <c r="AB45" i="21" s="1"/>
  <c r="AC45" i="21" s="1"/>
  <c r="AD45" i="21" s="1"/>
  <c r="AE45" i="21" s="1"/>
  <c r="AF45" i="21" s="1"/>
  <c r="AG45" i="21" s="1"/>
  <c r="AH45" i="21" s="1"/>
  <c r="AI45" i="21" s="1"/>
  <c r="AJ45" i="21" s="1"/>
  <c r="AK45" i="21" s="1"/>
  <c r="AL45" i="21" s="1"/>
  <c r="AM45" i="21" s="1"/>
  <c r="AN45" i="21" s="1"/>
  <c r="AO45" i="21" s="1"/>
  <c r="AP45" i="21" s="1"/>
  <c r="AQ45" i="21" s="1"/>
  <c r="AR45" i="21" s="1"/>
  <c r="AS45" i="21" s="1"/>
  <c r="AT45" i="21" s="1"/>
  <c r="AU45" i="21" s="1"/>
  <c r="AV45" i="21" s="1"/>
  <c r="AW45" i="21" s="1"/>
  <c r="AX45" i="21" s="1"/>
  <c r="AY45" i="21" s="1"/>
  <c r="AZ45" i="21" s="1"/>
  <c r="BA45" i="21" s="1"/>
  <c r="BB45" i="21" s="1"/>
  <c r="BC45" i="21" s="1"/>
  <c r="BD45" i="21" s="1"/>
  <c r="BE45" i="21" s="1"/>
  <c r="BF45" i="21" s="1"/>
  <c r="BG45" i="21" s="1"/>
  <c r="BH45" i="21" s="1"/>
  <c r="BI45" i="21" s="1"/>
  <c r="BJ45" i="21" s="1"/>
  <c r="BK45" i="21" s="1"/>
  <c r="BL45" i="21" s="1"/>
  <c r="BM45" i="21" s="1"/>
  <c r="BN45" i="21" s="1"/>
  <c r="BO45" i="21" s="1"/>
  <c r="BP45" i="21" s="1"/>
  <c r="BQ45" i="21" s="1"/>
  <c r="BR45" i="21" s="1"/>
  <c r="BS45" i="21" s="1"/>
  <c r="BT45" i="21" s="1"/>
  <c r="BU45" i="21" s="1"/>
  <c r="BV45" i="21" s="1"/>
  <c r="BW45" i="21" s="1"/>
  <c r="BX45" i="21" s="1"/>
  <c r="BY45" i="21" s="1"/>
  <c r="BZ45" i="21" s="1"/>
  <c r="CA45" i="21" s="1"/>
  <c r="CB45" i="21" s="1"/>
  <c r="CC45" i="21" s="1"/>
  <c r="CD45" i="21" s="1"/>
  <c r="CE45" i="21" s="1"/>
  <c r="CF45" i="21" s="1"/>
  <c r="CG45" i="21" s="1"/>
  <c r="CH45" i="21" s="1"/>
  <c r="CI45" i="21" s="1"/>
  <c r="CJ45" i="21" s="1"/>
  <c r="CK45" i="21" s="1"/>
  <c r="CL45" i="21" s="1"/>
  <c r="CM45" i="21" s="1"/>
  <c r="CN45" i="21" s="1"/>
  <c r="CO45" i="21" s="1"/>
  <c r="CP45" i="21" s="1"/>
  <c r="CQ45" i="21" s="1"/>
  <c r="CR45" i="21" s="1"/>
  <c r="CS45" i="21" s="1"/>
  <c r="CT45" i="21" s="1"/>
  <c r="CU45" i="21" s="1"/>
  <c r="CV45" i="21" s="1"/>
  <c r="CW45" i="21" s="1"/>
  <c r="Y20" i="21"/>
  <c r="Y44" i="21" s="1"/>
  <c r="Z44" i="21" s="1"/>
  <c r="AA44" i="21" s="1"/>
  <c r="X20" i="21"/>
  <c r="X43" i="21" s="1"/>
  <c r="Y43" i="21" s="1"/>
  <c r="Z43" i="21" s="1"/>
  <c r="AA43" i="21" s="1"/>
  <c r="AB43" i="21" s="1"/>
  <c r="AC43" i="21" s="1"/>
  <c r="AD43" i="21" s="1"/>
  <c r="AE43" i="21" s="1"/>
  <c r="AF43" i="21" s="1"/>
  <c r="AG43" i="21" s="1"/>
  <c r="AH43" i="21" s="1"/>
  <c r="AI43" i="21" s="1"/>
  <c r="AJ43" i="21" s="1"/>
  <c r="AK43" i="21" s="1"/>
  <c r="AL43" i="21" s="1"/>
  <c r="AM43" i="21" s="1"/>
  <c r="AN43" i="21" s="1"/>
  <c r="AO43" i="21" s="1"/>
  <c r="AP43" i="21" s="1"/>
  <c r="AQ43" i="21" s="1"/>
  <c r="AR43" i="21" s="1"/>
  <c r="AS43" i="21" s="1"/>
  <c r="AT43" i="21" s="1"/>
  <c r="AU43" i="21" s="1"/>
  <c r="AV43" i="21" s="1"/>
  <c r="AW43" i="21" s="1"/>
  <c r="AX43" i="21" s="1"/>
  <c r="AY43" i="21" s="1"/>
  <c r="AZ43" i="21" s="1"/>
  <c r="BA43" i="21" s="1"/>
  <c r="BB43" i="21" s="1"/>
  <c r="BC43" i="21" s="1"/>
  <c r="BD43" i="21" s="1"/>
  <c r="BE43" i="21" s="1"/>
  <c r="BF43" i="21" s="1"/>
  <c r="BG43" i="21" s="1"/>
  <c r="BH43" i="21" s="1"/>
  <c r="BI43" i="21" s="1"/>
  <c r="BJ43" i="21" s="1"/>
  <c r="BK43" i="21" s="1"/>
  <c r="BL43" i="21" s="1"/>
  <c r="BM43" i="21" s="1"/>
  <c r="BN43" i="21" s="1"/>
  <c r="BO43" i="21" s="1"/>
  <c r="BP43" i="21" s="1"/>
  <c r="BQ43" i="21" s="1"/>
  <c r="BR43" i="21" s="1"/>
  <c r="BS43" i="21" s="1"/>
  <c r="BT43" i="21" s="1"/>
  <c r="BU43" i="21" s="1"/>
  <c r="BV43" i="21" s="1"/>
  <c r="BW43" i="21" s="1"/>
  <c r="BX43" i="21" s="1"/>
  <c r="BY43" i="21" s="1"/>
  <c r="BZ43" i="21" s="1"/>
  <c r="CA43" i="21" s="1"/>
  <c r="CB43" i="21" s="1"/>
  <c r="CC43" i="21" s="1"/>
  <c r="CD43" i="21" s="1"/>
  <c r="CE43" i="21" s="1"/>
  <c r="CF43" i="21" s="1"/>
  <c r="CG43" i="21" s="1"/>
  <c r="CH43" i="21" s="1"/>
  <c r="CI43" i="21" s="1"/>
  <c r="CJ43" i="21" s="1"/>
  <c r="CK43" i="21" s="1"/>
  <c r="CL43" i="21" s="1"/>
  <c r="CM43" i="21" s="1"/>
  <c r="CN43" i="21" s="1"/>
  <c r="CO43" i="21" s="1"/>
  <c r="CP43" i="21" s="1"/>
  <c r="CQ43" i="21" s="1"/>
  <c r="CR43" i="21" s="1"/>
  <c r="CS43" i="21" s="1"/>
  <c r="CT43" i="21" s="1"/>
  <c r="CU43" i="21" s="1"/>
  <c r="CV43" i="21" s="1"/>
  <c r="CW43" i="21" s="1"/>
  <c r="W20" i="21"/>
  <c r="W42" i="21" s="1"/>
  <c r="X42" i="21" s="1"/>
  <c r="Y42" i="21" s="1"/>
  <c r="Z42" i="21" s="1"/>
  <c r="AA42" i="21" s="1"/>
  <c r="AB42" i="21" s="1"/>
  <c r="AC42" i="21" s="1"/>
  <c r="AD42" i="21" s="1"/>
  <c r="AE42" i="21" s="1"/>
  <c r="AF42" i="21" s="1"/>
  <c r="AG42" i="21" s="1"/>
  <c r="AH42" i="21" s="1"/>
  <c r="AI42" i="21" s="1"/>
  <c r="AJ42" i="21" s="1"/>
  <c r="AK42" i="21" s="1"/>
  <c r="AL42" i="21" s="1"/>
  <c r="AM42" i="21" s="1"/>
  <c r="AN42" i="21" s="1"/>
  <c r="AO42" i="21" s="1"/>
  <c r="AP42" i="21" s="1"/>
  <c r="AQ42" i="21" s="1"/>
  <c r="AR42" i="21" s="1"/>
  <c r="AS42" i="21" s="1"/>
  <c r="AT42" i="21" s="1"/>
  <c r="AU42" i="21" s="1"/>
  <c r="AV42" i="21" s="1"/>
  <c r="AW42" i="21" s="1"/>
  <c r="AX42" i="21" s="1"/>
  <c r="AY42" i="21" s="1"/>
  <c r="AZ42" i="21" s="1"/>
  <c r="BA42" i="21" s="1"/>
  <c r="BB42" i="21" s="1"/>
  <c r="BC42" i="21" s="1"/>
  <c r="BD42" i="21" s="1"/>
  <c r="BE42" i="21" s="1"/>
  <c r="BF42" i="21" s="1"/>
  <c r="BG42" i="21" s="1"/>
  <c r="BH42" i="21" s="1"/>
  <c r="BI42" i="21" s="1"/>
  <c r="BJ42" i="21" s="1"/>
  <c r="BK42" i="21" s="1"/>
  <c r="BL42" i="21" s="1"/>
  <c r="BM42" i="21" s="1"/>
  <c r="BN42" i="21" s="1"/>
  <c r="BO42" i="21" s="1"/>
  <c r="BP42" i="21" s="1"/>
  <c r="BQ42" i="21" s="1"/>
  <c r="BR42" i="21" s="1"/>
  <c r="BS42" i="21" s="1"/>
  <c r="BT42" i="21" s="1"/>
  <c r="BU42" i="21" s="1"/>
  <c r="BV42" i="21" s="1"/>
  <c r="BW42" i="21" s="1"/>
  <c r="BX42" i="21" s="1"/>
  <c r="BY42" i="21" s="1"/>
  <c r="BZ42" i="21" s="1"/>
  <c r="CA42" i="21" s="1"/>
  <c r="CB42" i="21" s="1"/>
  <c r="CC42" i="21" s="1"/>
  <c r="CD42" i="21" s="1"/>
  <c r="CE42" i="21" s="1"/>
  <c r="CF42" i="21" s="1"/>
  <c r="CG42" i="21" s="1"/>
  <c r="CH42" i="21" s="1"/>
  <c r="CI42" i="21" s="1"/>
  <c r="CJ42" i="21" s="1"/>
  <c r="CK42" i="21" s="1"/>
  <c r="CL42" i="21" s="1"/>
  <c r="CM42" i="21" s="1"/>
  <c r="CN42" i="21" s="1"/>
  <c r="CO42" i="21" s="1"/>
  <c r="CP42" i="21" s="1"/>
  <c r="CQ42" i="21" s="1"/>
  <c r="CR42" i="21" s="1"/>
  <c r="CS42" i="21" s="1"/>
  <c r="CT42" i="21" s="1"/>
  <c r="CU42" i="21" s="1"/>
  <c r="CV42" i="21" s="1"/>
  <c r="CW42" i="21" s="1"/>
  <c r="V20" i="21"/>
  <c r="V41" i="21" s="1"/>
  <c r="W41" i="21" s="1"/>
  <c r="X41" i="21" s="1"/>
  <c r="Y41" i="21" s="1"/>
  <c r="Z41" i="21" s="1"/>
  <c r="AA41" i="21" s="1"/>
  <c r="AB41" i="21" s="1"/>
  <c r="AC41" i="21" s="1"/>
  <c r="AD41" i="21" s="1"/>
  <c r="AE41" i="21" s="1"/>
  <c r="AF41" i="21" s="1"/>
  <c r="AG41" i="21" s="1"/>
  <c r="AH41" i="21" s="1"/>
  <c r="U20" i="21"/>
  <c r="U40" i="21" s="1"/>
  <c r="V40" i="21" s="1"/>
  <c r="W40" i="21" s="1"/>
  <c r="X40" i="21" s="1"/>
  <c r="Y40" i="21" s="1"/>
  <c r="Z40" i="21" s="1"/>
  <c r="AA40" i="21" s="1"/>
  <c r="AB40" i="21" s="1"/>
  <c r="AC40" i="21" s="1"/>
  <c r="AD40" i="21" s="1"/>
  <c r="AE40" i="21" s="1"/>
  <c r="AF40" i="21" s="1"/>
  <c r="AG40" i="21" s="1"/>
  <c r="AH40" i="21" s="1"/>
  <c r="AI40" i="21" s="1"/>
  <c r="AJ40" i="21" s="1"/>
  <c r="AK40" i="21" s="1"/>
  <c r="AL40" i="21" s="1"/>
  <c r="AM40" i="21" s="1"/>
  <c r="AN40" i="21" s="1"/>
  <c r="AO40" i="21" s="1"/>
  <c r="AP40" i="21" s="1"/>
  <c r="AQ40" i="21" s="1"/>
  <c r="AR40" i="21" s="1"/>
  <c r="AS40" i="21" s="1"/>
  <c r="AT40" i="21" s="1"/>
  <c r="AU40" i="21" s="1"/>
  <c r="AV40" i="21" s="1"/>
  <c r="AW40" i="21" s="1"/>
  <c r="AX40" i="21" s="1"/>
  <c r="AY40" i="21" s="1"/>
  <c r="AZ40" i="21" s="1"/>
  <c r="BA40" i="21" s="1"/>
  <c r="BB40" i="21" s="1"/>
  <c r="BC40" i="21" s="1"/>
  <c r="BD40" i="21" s="1"/>
  <c r="BE40" i="21" s="1"/>
  <c r="BF40" i="21" s="1"/>
  <c r="BG40" i="21" s="1"/>
  <c r="BH40" i="21" s="1"/>
  <c r="BI40" i="21" s="1"/>
  <c r="BJ40" i="21" s="1"/>
  <c r="BK40" i="21" s="1"/>
  <c r="BL40" i="21" s="1"/>
  <c r="BM40" i="21" s="1"/>
  <c r="BN40" i="21" s="1"/>
  <c r="BO40" i="21" s="1"/>
  <c r="BP40" i="21" s="1"/>
  <c r="BQ40" i="21" s="1"/>
  <c r="BR40" i="21" s="1"/>
  <c r="BS40" i="21" s="1"/>
  <c r="BT40" i="21" s="1"/>
  <c r="BU40" i="21" s="1"/>
  <c r="BV40" i="21" s="1"/>
  <c r="BW40" i="21" s="1"/>
  <c r="BX40" i="21" s="1"/>
  <c r="BY40" i="21" s="1"/>
  <c r="BZ40" i="21" s="1"/>
  <c r="CA40" i="21" s="1"/>
  <c r="CB40" i="21" s="1"/>
  <c r="CC40" i="21" s="1"/>
  <c r="CD40" i="21" s="1"/>
  <c r="CE40" i="21" s="1"/>
  <c r="CF40" i="21" s="1"/>
  <c r="CG40" i="21" s="1"/>
  <c r="CH40" i="21" s="1"/>
  <c r="CI40" i="21" s="1"/>
  <c r="CJ40" i="21" s="1"/>
  <c r="CK40" i="21" s="1"/>
  <c r="CL40" i="21" s="1"/>
  <c r="CM40" i="21" s="1"/>
  <c r="CN40" i="21" s="1"/>
  <c r="CO40" i="21" s="1"/>
  <c r="CP40" i="21" s="1"/>
  <c r="CQ40" i="21" s="1"/>
  <c r="CR40" i="21" s="1"/>
  <c r="CS40" i="21" s="1"/>
  <c r="CT40" i="21" s="1"/>
  <c r="CU40" i="21" s="1"/>
  <c r="CV40" i="21" s="1"/>
  <c r="CW40" i="21" s="1"/>
  <c r="T20" i="21"/>
  <c r="T39" i="21" s="1"/>
  <c r="U39" i="21" s="1"/>
  <c r="V39" i="21" s="1"/>
  <c r="W39" i="21" s="1"/>
  <c r="X39" i="21" s="1"/>
  <c r="Y39" i="21" s="1"/>
  <c r="Z39" i="21" s="1"/>
  <c r="AA39" i="21" s="1"/>
  <c r="AB39" i="21" s="1"/>
  <c r="AC39" i="21" s="1"/>
  <c r="AD39" i="21" s="1"/>
  <c r="AE39" i="21" s="1"/>
  <c r="AF39" i="21" s="1"/>
  <c r="AG39" i="21" s="1"/>
  <c r="AH39" i="21" s="1"/>
  <c r="AI39" i="21" s="1"/>
  <c r="AJ39" i="21" s="1"/>
  <c r="AK39" i="21" s="1"/>
  <c r="AL39" i="21" s="1"/>
  <c r="AM39" i="21" s="1"/>
  <c r="AN39" i="21" s="1"/>
  <c r="AO39" i="21" s="1"/>
  <c r="AP39" i="21" s="1"/>
  <c r="AQ39" i="21" s="1"/>
  <c r="AR39" i="21" s="1"/>
  <c r="AS39" i="21" s="1"/>
  <c r="AT39" i="21" s="1"/>
  <c r="AU39" i="21" s="1"/>
  <c r="AV39" i="21" s="1"/>
  <c r="AW39" i="21" s="1"/>
  <c r="AX39" i="21" s="1"/>
  <c r="AY39" i="21" s="1"/>
  <c r="AZ39" i="21" s="1"/>
  <c r="BA39" i="21" s="1"/>
  <c r="BB39" i="21" s="1"/>
  <c r="BC39" i="21" s="1"/>
  <c r="BD39" i="21" s="1"/>
  <c r="BE39" i="21" s="1"/>
  <c r="BF39" i="21" s="1"/>
  <c r="BG39" i="21" s="1"/>
  <c r="BH39" i="21" s="1"/>
  <c r="BI39" i="21" s="1"/>
  <c r="BJ39" i="21" s="1"/>
  <c r="BK39" i="21" s="1"/>
  <c r="BL39" i="21" s="1"/>
  <c r="BM39" i="21" s="1"/>
  <c r="BN39" i="21" s="1"/>
  <c r="BO39" i="21" s="1"/>
  <c r="BP39" i="21" s="1"/>
  <c r="BQ39" i="21" s="1"/>
  <c r="BR39" i="21" s="1"/>
  <c r="BS39" i="21" s="1"/>
  <c r="BT39" i="21" s="1"/>
  <c r="BU39" i="21" s="1"/>
  <c r="BV39" i="21" s="1"/>
  <c r="BW39" i="21" s="1"/>
  <c r="BX39" i="21" s="1"/>
  <c r="BY39" i="21" s="1"/>
  <c r="BZ39" i="21" s="1"/>
  <c r="CA39" i="21" s="1"/>
  <c r="CB39" i="21" s="1"/>
  <c r="CC39" i="21" s="1"/>
  <c r="CD39" i="21" s="1"/>
  <c r="CE39" i="21" s="1"/>
  <c r="CF39" i="21" s="1"/>
  <c r="CG39" i="21" s="1"/>
  <c r="CH39" i="21" s="1"/>
  <c r="CI39" i="21" s="1"/>
  <c r="CJ39" i="21" s="1"/>
  <c r="CK39" i="21" s="1"/>
  <c r="CL39" i="21" s="1"/>
  <c r="CM39" i="21" s="1"/>
  <c r="CN39" i="21" s="1"/>
  <c r="CO39" i="21" s="1"/>
  <c r="CP39" i="21" s="1"/>
  <c r="CQ39" i="21" s="1"/>
  <c r="CR39" i="21" s="1"/>
  <c r="CS39" i="21" s="1"/>
  <c r="CT39" i="21" s="1"/>
  <c r="CU39" i="21" s="1"/>
  <c r="CV39" i="21" s="1"/>
  <c r="CW39" i="21" s="1"/>
  <c r="S20" i="21"/>
  <c r="S38" i="21" s="1"/>
  <c r="T38" i="21" s="1"/>
  <c r="U38" i="21" s="1"/>
  <c r="V38" i="21" s="1"/>
  <c r="W38" i="21" s="1"/>
  <c r="X38" i="21" s="1"/>
  <c r="Y38" i="21" s="1"/>
  <c r="Z38" i="21" s="1"/>
  <c r="AA38" i="21" s="1"/>
  <c r="AB38" i="21" s="1"/>
  <c r="AC38" i="21" s="1"/>
  <c r="AD38" i="21" s="1"/>
  <c r="AE38" i="21" s="1"/>
  <c r="AF38" i="21" s="1"/>
  <c r="AG38" i="21" s="1"/>
  <c r="AH38" i="21" s="1"/>
  <c r="AI38" i="21" s="1"/>
  <c r="AJ38" i="21" s="1"/>
  <c r="AK38" i="21" s="1"/>
  <c r="AL38" i="21" s="1"/>
  <c r="AM38" i="21" s="1"/>
  <c r="AN38" i="21" s="1"/>
  <c r="AO38" i="21" s="1"/>
  <c r="AP38" i="21" s="1"/>
  <c r="AQ38" i="21" s="1"/>
  <c r="AR38" i="21" s="1"/>
  <c r="AS38" i="21" s="1"/>
  <c r="AT38" i="21" s="1"/>
  <c r="AU38" i="21" s="1"/>
  <c r="AV38" i="21" s="1"/>
  <c r="AW38" i="21" s="1"/>
  <c r="AX38" i="21" s="1"/>
  <c r="AY38" i="21" s="1"/>
  <c r="AZ38" i="21" s="1"/>
  <c r="BA38" i="21" s="1"/>
  <c r="BB38" i="21" s="1"/>
  <c r="BC38" i="21" s="1"/>
  <c r="BD38" i="21" s="1"/>
  <c r="BE38" i="21" s="1"/>
  <c r="BF38" i="21" s="1"/>
  <c r="BG38" i="21" s="1"/>
  <c r="BH38" i="21" s="1"/>
  <c r="BI38" i="21" s="1"/>
  <c r="BJ38" i="21" s="1"/>
  <c r="BK38" i="21" s="1"/>
  <c r="BL38" i="21" s="1"/>
  <c r="BM38" i="21" s="1"/>
  <c r="BN38" i="21" s="1"/>
  <c r="BO38" i="21" s="1"/>
  <c r="BP38" i="21" s="1"/>
  <c r="BQ38" i="21" s="1"/>
  <c r="BR38" i="21" s="1"/>
  <c r="BS38" i="21" s="1"/>
  <c r="BT38" i="21" s="1"/>
  <c r="BU38" i="21" s="1"/>
  <c r="BV38" i="21" s="1"/>
  <c r="BW38" i="21" s="1"/>
  <c r="BX38" i="21" s="1"/>
  <c r="BY38" i="21" s="1"/>
  <c r="BZ38" i="21" s="1"/>
  <c r="CA38" i="21" s="1"/>
  <c r="CB38" i="21" s="1"/>
  <c r="CC38" i="21" s="1"/>
  <c r="CD38" i="21" s="1"/>
  <c r="CE38" i="21" s="1"/>
  <c r="CF38" i="21" s="1"/>
  <c r="CG38" i="21" s="1"/>
  <c r="CH38" i="21" s="1"/>
  <c r="CI38" i="21" s="1"/>
  <c r="CJ38" i="21" s="1"/>
  <c r="CK38" i="21" s="1"/>
  <c r="CL38" i="21" s="1"/>
  <c r="CM38" i="21" s="1"/>
  <c r="CN38" i="21" s="1"/>
  <c r="CO38" i="21" s="1"/>
  <c r="CP38" i="21" s="1"/>
  <c r="CQ38" i="21" s="1"/>
  <c r="CR38" i="21" s="1"/>
  <c r="CS38" i="21" s="1"/>
  <c r="CT38" i="21" s="1"/>
  <c r="CU38" i="21" s="1"/>
  <c r="CV38" i="21" s="1"/>
  <c r="CW38" i="21" s="1"/>
  <c r="R20" i="21"/>
  <c r="R37" i="21" s="1"/>
  <c r="S37" i="21" s="1"/>
  <c r="T37" i="21" s="1"/>
  <c r="U37" i="21" s="1"/>
  <c r="V37" i="21" s="1"/>
  <c r="W37" i="21" s="1"/>
  <c r="X37" i="21" s="1"/>
  <c r="Y37" i="21" s="1"/>
  <c r="Z37" i="21" s="1"/>
  <c r="AA37" i="21" s="1"/>
  <c r="AB37" i="21" s="1"/>
  <c r="AC37" i="21" s="1"/>
  <c r="AD37" i="21" s="1"/>
  <c r="AE37" i="21" s="1"/>
  <c r="AF37" i="21" s="1"/>
  <c r="AG37" i="21" s="1"/>
  <c r="AH37" i="21" s="1"/>
  <c r="AI37" i="21" s="1"/>
  <c r="AJ37" i="21" s="1"/>
  <c r="AK37" i="21" s="1"/>
  <c r="AL37" i="21" s="1"/>
  <c r="AM37" i="21" s="1"/>
  <c r="AN37" i="21" s="1"/>
  <c r="AO37" i="21" s="1"/>
  <c r="AP37" i="21" s="1"/>
  <c r="AQ37" i="21" s="1"/>
  <c r="AR37" i="21" s="1"/>
  <c r="AS37" i="21" s="1"/>
  <c r="AT37" i="21" s="1"/>
  <c r="AU37" i="21" s="1"/>
  <c r="AV37" i="21" s="1"/>
  <c r="AW37" i="21" s="1"/>
  <c r="AX37" i="21" s="1"/>
  <c r="AY37" i="21" s="1"/>
  <c r="AZ37" i="21" s="1"/>
  <c r="BA37" i="21" s="1"/>
  <c r="BB37" i="21" s="1"/>
  <c r="BC37" i="21" s="1"/>
  <c r="BD37" i="21" s="1"/>
  <c r="BE37" i="21" s="1"/>
  <c r="BF37" i="21" s="1"/>
  <c r="BG37" i="21" s="1"/>
  <c r="BH37" i="21" s="1"/>
  <c r="BI37" i="21" s="1"/>
  <c r="BJ37" i="21" s="1"/>
  <c r="BK37" i="21" s="1"/>
  <c r="BL37" i="21" s="1"/>
  <c r="BM37" i="21" s="1"/>
  <c r="BN37" i="21" s="1"/>
  <c r="BO37" i="21" s="1"/>
  <c r="BP37" i="21" s="1"/>
  <c r="BQ37" i="21" s="1"/>
  <c r="BR37" i="21" s="1"/>
  <c r="BS37" i="21" s="1"/>
  <c r="BT37" i="21" s="1"/>
  <c r="BU37" i="21" s="1"/>
  <c r="BV37" i="21" s="1"/>
  <c r="BW37" i="21" s="1"/>
  <c r="BX37" i="21" s="1"/>
  <c r="BY37" i="21" s="1"/>
  <c r="BZ37" i="21" s="1"/>
  <c r="CA37" i="21" s="1"/>
  <c r="CB37" i="21" s="1"/>
  <c r="CC37" i="21" s="1"/>
  <c r="CD37" i="21" s="1"/>
  <c r="CE37" i="21" s="1"/>
  <c r="CF37" i="21" s="1"/>
  <c r="CG37" i="21" s="1"/>
  <c r="CH37" i="21" s="1"/>
  <c r="CI37" i="21" s="1"/>
  <c r="CJ37" i="21" s="1"/>
  <c r="CK37" i="21" s="1"/>
  <c r="CL37" i="21" s="1"/>
  <c r="CM37" i="21" s="1"/>
  <c r="CN37" i="21" s="1"/>
  <c r="CO37" i="21" s="1"/>
  <c r="CP37" i="21" s="1"/>
  <c r="CQ37" i="21" s="1"/>
  <c r="CR37" i="21" s="1"/>
  <c r="CS37" i="21" s="1"/>
  <c r="CT37" i="21" s="1"/>
  <c r="CU37" i="21" s="1"/>
  <c r="CV37" i="21" s="1"/>
  <c r="CW37" i="21" s="1"/>
  <c r="Q20" i="21"/>
  <c r="Q36" i="21" s="1"/>
  <c r="R36" i="21" s="1"/>
  <c r="S36" i="21" s="1"/>
  <c r="T36" i="21" s="1"/>
  <c r="U36" i="21" s="1"/>
  <c r="V36" i="21" s="1"/>
  <c r="W36" i="21" s="1"/>
  <c r="X36" i="21" s="1"/>
  <c r="Y36" i="21" s="1"/>
  <c r="Z36" i="21" s="1"/>
  <c r="AA36" i="21" s="1"/>
  <c r="AB36" i="21" s="1"/>
  <c r="AC36" i="21" s="1"/>
  <c r="AD36" i="21" s="1"/>
  <c r="AE36" i="21" s="1"/>
  <c r="AF36" i="21" s="1"/>
  <c r="AG36" i="21" s="1"/>
  <c r="AH36" i="21" s="1"/>
  <c r="AI36" i="21" s="1"/>
  <c r="AJ36" i="21" s="1"/>
  <c r="AK36" i="21" s="1"/>
  <c r="AL36" i="21" s="1"/>
  <c r="AM36" i="21" s="1"/>
  <c r="AN36" i="21" s="1"/>
  <c r="AO36" i="21" s="1"/>
  <c r="AP36" i="21" s="1"/>
  <c r="AQ36" i="21" s="1"/>
  <c r="AR36" i="21" s="1"/>
  <c r="AS36" i="21" s="1"/>
  <c r="AT36" i="21" s="1"/>
  <c r="AU36" i="21" s="1"/>
  <c r="AV36" i="21" s="1"/>
  <c r="AW36" i="21" s="1"/>
  <c r="AX36" i="21" s="1"/>
  <c r="AY36" i="21" s="1"/>
  <c r="AZ36" i="21" s="1"/>
  <c r="BA36" i="21" s="1"/>
  <c r="BB36" i="21" s="1"/>
  <c r="BC36" i="21" s="1"/>
  <c r="BD36" i="21" s="1"/>
  <c r="BE36" i="21" s="1"/>
  <c r="BF36" i="21" s="1"/>
  <c r="BG36" i="21" s="1"/>
  <c r="BH36" i="21" s="1"/>
  <c r="BI36" i="21" s="1"/>
  <c r="BJ36" i="21" s="1"/>
  <c r="BK36" i="21" s="1"/>
  <c r="BL36" i="21" s="1"/>
  <c r="BM36" i="21" s="1"/>
  <c r="BN36" i="21" s="1"/>
  <c r="BO36" i="21" s="1"/>
  <c r="BP36" i="21" s="1"/>
  <c r="BQ36" i="21" s="1"/>
  <c r="BR36" i="21" s="1"/>
  <c r="BS36" i="21" s="1"/>
  <c r="BT36" i="21" s="1"/>
  <c r="BU36" i="21" s="1"/>
  <c r="BV36" i="21" s="1"/>
  <c r="BW36" i="21" s="1"/>
  <c r="BX36" i="21" s="1"/>
  <c r="BY36" i="21" s="1"/>
  <c r="BZ36" i="21" s="1"/>
  <c r="CA36" i="21" s="1"/>
  <c r="CB36" i="21" s="1"/>
  <c r="CC36" i="21" s="1"/>
  <c r="CD36" i="21" s="1"/>
  <c r="CE36" i="21" s="1"/>
  <c r="CF36" i="21" s="1"/>
  <c r="CG36" i="21" s="1"/>
  <c r="CH36" i="21" s="1"/>
  <c r="CI36" i="21" s="1"/>
  <c r="CJ36" i="21" s="1"/>
  <c r="CK36" i="21" s="1"/>
  <c r="CL36" i="21" s="1"/>
  <c r="CM36" i="21" s="1"/>
  <c r="CN36" i="21" s="1"/>
  <c r="CO36" i="21" s="1"/>
  <c r="CP36" i="21" s="1"/>
  <c r="CQ36" i="21" s="1"/>
  <c r="CR36" i="21" s="1"/>
  <c r="CS36" i="21" s="1"/>
  <c r="CT36" i="21" s="1"/>
  <c r="CU36" i="21" s="1"/>
  <c r="CV36" i="21" s="1"/>
  <c r="CW36" i="21" s="1"/>
  <c r="P20" i="21"/>
  <c r="P35" i="21" s="1"/>
  <c r="Q35" i="21" s="1"/>
  <c r="R35" i="21" s="1"/>
  <c r="S35" i="21" s="1"/>
  <c r="T35" i="21" s="1"/>
  <c r="U35" i="21" s="1"/>
  <c r="V35" i="21" s="1"/>
  <c r="W35" i="21" s="1"/>
  <c r="O20" i="21"/>
  <c r="O34" i="21" s="1"/>
  <c r="P34" i="21" s="1"/>
  <c r="Q34" i="21" s="1"/>
  <c r="R34" i="21" s="1"/>
  <c r="S34" i="21" s="1"/>
  <c r="T34" i="21" s="1"/>
  <c r="U34" i="21" s="1"/>
  <c r="V34" i="21" s="1"/>
  <c r="W34" i="21" s="1"/>
  <c r="X34" i="21" s="1"/>
  <c r="Y34" i="21" s="1"/>
  <c r="Z34" i="21" s="1"/>
  <c r="AA34" i="21" s="1"/>
  <c r="AB34" i="21" s="1"/>
  <c r="AC34" i="21" s="1"/>
  <c r="AD34" i="21" s="1"/>
  <c r="AE34" i="21" s="1"/>
  <c r="AF34" i="21" s="1"/>
  <c r="AG34" i="21" s="1"/>
  <c r="AH34" i="21" s="1"/>
  <c r="AI34" i="21" s="1"/>
  <c r="AJ34" i="21" s="1"/>
  <c r="AK34" i="21" s="1"/>
  <c r="AL34" i="21" s="1"/>
  <c r="AM34" i="21" s="1"/>
  <c r="AN34" i="21" s="1"/>
  <c r="AO34" i="21" s="1"/>
  <c r="AP34" i="21" s="1"/>
  <c r="AQ34" i="21" s="1"/>
  <c r="AR34" i="21" s="1"/>
  <c r="AS34" i="21" s="1"/>
  <c r="AT34" i="21" s="1"/>
  <c r="AU34" i="21" s="1"/>
  <c r="AV34" i="21" s="1"/>
  <c r="AW34" i="21" s="1"/>
  <c r="AX34" i="21" s="1"/>
  <c r="AY34" i="21" s="1"/>
  <c r="AZ34" i="21" s="1"/>
  <c r="BA34" i="21" s="1"/>
  <c r="BB34" i="21" s="1"/>
  <c r="BC34" i="21" s="1"/>
  <c r="BD34" i="21" s="1"/>
  <c r="BE34" i="21" s="1"/>
  <c r="BF34" i="21" s="1"/>
  <c r="BG34" i="21" s="1"/>
  <c r="BH34" i="21" s="1"/>
  <c r="BI34" i="21" s="1"/>
  <c r="BJ34" i="21" s="1"/>
  <c r="BK34" i="21" s="1"/>
  <c r="BL34" i="21" s="1"/>
  <c r="BM34" i="21" s="1"/>
  <c r="BN34" i="21" s="1"/>
  <c r="BO34" i="21" s="1"/>
  <c r="BP34" i="21" s="1"/>
  <c r="BQ34" i="21" s="1"/>
  <c r="BR34" i="21" s="1"/>
  <c r="BS34" i="21" s="1"/>
  <c r="BT34" i="21" s="1"/>
  <c r="BU34" i="21" s="1"/>
  <c r="BV34" i="21" s="1"/>
  <c r="BW34" i="21" s="1"/>
  <c r="BX34" i="21" s="1"/>
  <c r="BY34" i="21" s="1"/>
  <c r="BZ34" i="21" s="1"/>
  <c r="CA34" i="21" s="1"/>
  <c r="CB34" i="21" s="1"/>
  <c r="CC34" i="21" s="1"/>
  <c r="CD34" i="21" s="1"/>
  <c r="CE34" i="21" s="1"/>
  <c r="CF34" i="21" s="1"/>
  <c r="CG34" i="21" s="1"/>
  <c r="CH34" i="21" s="1"/>
  <c r="CI34" i="21" s="1"/>
  <c r="CJ34" i="21" s="1"/>
  <c r="CK34" i="21" s="1"/>
  <c r="CL34" i="21" s="1"/>
  <c r="CM34" i="21" s="1"/>
  <c r="CN34" i="21" s="1"/>
  <c r="CO34" i="21" s="1"/>
  <c r="CP34" i="21" s="1"/>
  <c r="CQ34" i="21" s="1"/>
  <c r="CR34" i="21" s="1"/>
  <c r="CS34" i="21" s="1"/>
  <c r="CT34" i="21" s="1"/>
  <c r="CU34" i="21" s="1"/>
  <c r="CV34" i="21" s="1"/>
  <c r="CW34" i="21" s="1"/>
  <c r="N20" i="21"/>
  <c r="N33" i="21" s="1"/>
  <c r="O33" i="21" s="1"/>
  <c r="P33" i="21" s="1"/>
  <c r="Q33" i="21" s="1"/>
  <c r="R33" i="21" s="1"/>
  <c r="S33" i="21" s="1"/>
  <c r="T33" i="21" s="1"/>
  <c r="U33" i="21" s="1"/>
  <c r="V33" i="21" s="1"/>
  <c r="W33" i="21" s="1"/>
  <c r="X33" i="21" s="1"/>
  <c r="Y33" i="21" s="1"/>
  <c r="Z33" i="21" s="1"/>
  <c r="AA33" i="21" s="1"/>
  <c r="AB33" i="21" s="1"/>
  <c r="AC33" i="21" s="1"/>
  <c r="AD33" i="21" s="1"/>
  <c r="AE33" i="21" s="1"/>
  <c r="AF33" i="21" s="1"/>
  <c r="AG33" i="21" s="1"/>
  <c r="AH33" i="21" s="1"/>
  <c r="AI33" i="21" s="1"/>
  <c r="AJ33" i="21" s="1"/>
  <c r="AK33" i="21" s="1"/>
  <c r="AL33" i="21" s="1"/>
  <c r="AM33" i="21" s="1"/>
  <c r="AN33" i="21" s="1"/>
  <c r="AO33" i="21" s="1"/>
  <c r="AP33" i="21" s="1"/>
  <c r="AQ33" i="21" s="1"/>
  <c r="AR33" i="21" s="1"/>
  <c r="AS33" i="21" s="1"/>
  <c r="AT33" i="21" s="1"/>
  <c r="AU33" i="21" s="1"/>
  <c r="AV33" i="21" s="1"/>
  <c r="AW33" i="21" s="1"/>
  <c r="AX33" i="21" s="1"/>
  <c r="AY33" i="21" s="1"/>
  <c r="AZ33" i="21" s="1"/>
  <c r="BA33" i="21" s="1"/>
  <c r="BB33" i="21" s="1"/>
  <c r="BC33" i="21" s="1"/>
  <c r="BD33" i="21" s="1"/>
  <c r="BE33" i="21" s="1"/>
  <c r="BF33" i="21" s="1"/>
  <c r="BG33" i="21" s="1"/>
  <c r="BH33" i="21" s="1"/>
  <c r="BI33" i="21" s="1"/>
  <c r="BJ33" i="21" s="1"/>
  <c r="BK33" i="21" s="1"/>
  <c r="BL33" i="21" s="1"/>
  <c r="BM33" i="21" s="1"/>
  <c r="BN33" i="21" s="1"/>
  <c r="BO33" i="21" s="1"/>
  <c r="BP33" i="21" s="1"/>
  <c r="BQ33" i="21" s="1"/>
  <c r="BR33" i="21" s="1"/>
  <c r="BS33" i="21" s="1"/>
  <c r="BT33" i="21" s="1"/>
  <c r="BU33" i="21" s="1"/>
  <c r="BV33" i="21" s="1"/>
  <c r="BW33" i="21" s="1"/>
  <c r="BX33" i="21" s="1"/>
  <c r="BY33" i="21" s="1"/>
  <c r="BZ33" i="21" s="1"/>
  <c r="CA33" i="21" s="1"/>
  <c r="CB33" i="21" s="1"/>
  <c r="CC33" i="21" s="1"/>
  <c r="CD33" i="21" s="1"/>
  <c r="CE33" i="21" s="1"/>
  <c r="CF33" i="21" s="1"/>
  <c r="CG33" i="21" s="1"/>
  <c r="CH33" i="21" s="1"/>
  <c r="CI33" i="21" s="1"/>
  <c r="CJ33" i="21" s="1"/>
  <c r="CK33" i="21" s="1"/>
  <c r="CL33" i="21" s="1"/>
  <c r="CM33" i="21" s="1"/>
  <c r="CN33" i="21" s="1"/>
  <c r="CO33" i="21" s="1"/>
  <c r="CP33" i="21" s="1"/>
  <c r="CQ33" i="21" s="1"/>
  <c r="CR33" i="21" s="1"/>
  <c r="CS33" i="21" s="1"/>
  <c r="CT33" i="21" s="1"/>
  <c r="CU33" i="21" s="1"/>
  <c r="CV33" i="21" s="1"/>
  <c r="CW33" i="21" s="1"/>
  <c r="M20" i="21"/>
  <c r="M32" i="21" s="1"/>
  <c r="N32" i="21" s="1"/>
  <c r="O32" i="21" s="1"/>
  <c r="P32" i="21" s="1"/>
  <c r="Q32" i="21" s="1"/>
  <c r="R32" i="21" s="1"/>
  <c r="S32" i="21" s="1"/>
  <c r="T32" i="21" s="1"/>
  <c r="U32" i="21" s="1"/>
  <c r="V32" i="21" s="1"/>
  <c r="W32" i="21" s="1"/>
  <c r="X32" i="21" s="1"/>
  <c r="Y32" i="21" s="1"/>
  <c r="Z32" i="21" s="1"/>
  <c r="AA32" i="21" s="1"/>
  <c r="AB32" i="21" s="1"/>
  <c r="AC32" i="21" s="1"/>
  <c r="AD32" i="21" s="1"/>
  <c r="AE32" i="21" s="1"/>
  <c r="AF32" i="21" s="1"/>
  <c r="AG32" i="21" s="1"/>
  <c r="AH32" i="21" s="1"/>
  <c r="AI32" i="21" s="1"/>
  <c r="AJ32" i="21" s="1"/>
  <c r="AK32" i="21" s="1"/>
  <c r="AL32" i="21" s="1"/>
  <c r="AM32" i="21" s="1"/>
  <c r="AN32" i="21" s="1"/>
  <c r="AO32" i="21" s="1"/>
  <c r="AP32" i="21" s="1"/>
  <c r="AQ32" i="21" s="1"/>
  <c r="AR32" i="21" s="1"/>
  <c r="AS32" i="21" s="1"/>
  <c r="AT32" i="21" s="1"/>
  <c r="AU32" i="21" s="1"/>
  <c r="AV32" i="21" s="1"/>
  <c r="AW32" i="21" s="1"/>
  <c r="AX32" i="21" s="1"/>
  <c r="AY32" i="21" s="1"/>
  <c r="AZ32" i="21" s="1"/>
  <c r="BA32" i="21" s="1"/>
  <c r="BB32" i="21" s="1"/>
  <c r="BC32" i="21" s="1"/>
  <c r="BD32" i="21" s="1"/>
  <c r="BE32" i="21" s="1"/>
  <c r="BF32" i="21" s="1"/>
  <c r="BG32" i="21" s="1"/>
  <c r="BH32" i="21" s="1"/>
  <c r="BI32" i="21" s="1"/>
  <c r="BJ32" i="21" s="1"/>
  <c r="BK32" i="21" s="1"/>
  <c r="BL32" i="21" s="1"/>
  <c r="BM32" i="21" s="1"/>
  <c r="BN32" i="21" s="1"/>
  <c r="BO32" i="21" s="1"/>
  <c r="BP32" i="21" s="1"/>
  <c r="BQ32" i="21" s="1"/>
  <c r="BR32" i="21" s="1"/>
  <c r="BS32" i="21" s="1"/>
  <c r="BT32" i="21" s="1"/>
  <c r="BU32" i="21" s="1"/>
  <c r="BV32" i="21" s="1"/>
  <c r="BW32" i="21" s="1"/>
  <c r="BX32" i="21" s="1"/>
  <c r="BY32" i="21" s="1"/>
  <c r="BZ32" i="21" s="1"/>
  <c r="CA32" i="21" s="1"/>
  <c r="CB32" i="21" s="1"/>
  <c r="CC32" i="21" s="1"/>
  <c r="CD32" i="21" s="1"/>
  <c r="CE32" i="21" s="1"/>
  <c r="CF32" i="21" s="1"/>
  <c r="CG32" i="21" s="1"/>
  <c r="CH32" i="21" s="1"/>
  <c r="CI32" i="21" s="1"/>
  <c r="CJ32" i="21" s="1"/>
  <c r="CK32" i="21" s="1"/>
  <c r="CL32" i="21" s="1"/>
  <c r="CM32" i="21" s="1"/>
  <c r="CN32" i="21" s="1"/>
  <c r="CO32" i="21" s="1"/>
  <c r="CP32" i="21" s="1"/>
  <c r="CQ32" i="21" s="1"/>
  <c r="CR32" i="21" s="1"/>
  <c r="CS32" i="21" s="1"/>
  <c r="CT32" i="21" s="1"/>
  <c r="CU32" i="21" s="1"/>
  <c r="CV32" i="21" s="1"/>
  <c r="CW32" i="21" s="1"/>
  <c r="L20" i="21"/>
  <c r="L31" i="21" s="1"/>
  <c r="K20" i="21"/>
  <c r="K30" i="21" s="1"/>
  <c r="L30" i="21" s="1"/>
  <c r="M30" i="21" s="1"/>
  <c r="N30" i="21" s="1"/>
  <c r="O30" i="21" s="1"/>
  <c r="P30" i="21" s="1"/>
  <c r="Q30" i="21" s="1"/>
  <c r="R30" i="21" s="1"/>
  <c r="S30" i="21" s="1"/>
  <c r="T30" i="21" s="1"/>
  <c r="U30" i="21" s="1"/>
  <c r="V30" i="21" s="1"/>
  <c r="W30" i="21" s="1"/>
  <c r="X30" i="21" s="1"/>
  <c r="Y30" i="21" s="1"/>
  <c r="Z30" i="21" s="1"/>
  <c r="AA30" i="21" s="1"/>
  <c r="AB30" i="21" s="1"/>
  <c r="AC30" i="21" s="1"/>
  <c r="AD30" i="21" s="1"/>
  <c r="AE30" i="21" s="1"/>
  <c r="AF30" i="21" s="1"/>
  <c r="AG30" i="21" s="1"/>
  <c r="AH30" i="21" s="1"/>
  <c r="AI30" i="21" s="1"/>
  <c r="AJ30" i="21" s="1"/>
  <c r="AK30" i="21" s="1"/>
  <c r="AL30" i="21" s="1"/>
  <c r="AM30" i="21" s="1"/>
  <c r="AN30" i="21" s="1"/>
  <c r="AO30" i="21" s="1"/>
  <c r="AP30" i="21" s="1"/>
  <c r="AQ30" i="21" s="1"/>
  <c r="AR30" i="21" s="1"/>
  <c r="AS30" i="21" s="1"/>
  <c r="AT30" i="21" s="1"/>
  <c r="AU30" i="21" s="1"/>
  <c r="AV30" i="21" s="1"/>
  <c r="AW30" i="21" s="1"/>
  <c r="AX30" i="21" s="1"/>
  <c r="AY30" i="21" s="1"/>
  <c r="AZ30" i="21" s="1"/>
  <c r="BA30" i="21" s="1"/>
  <c r="BB30" i="21" s="1"/>
  <c r="BC30" i="21" s="1"/>
  <c r="BD30" i="21" s="1"/>
  <c r="BE30" i="21" s="1"/>
  <c r="BF30" i="21" s="1"/>
  <c r="BG30" i="21" s="1"/>
  <c r="BH30" i="21" s="1"/>
  <c r="BI30" i="21" s="1"/>
  <c r="BJ30" i="21" s="1"/>
  <c r="BK30" i="21" s="1"/>
  <c r="BL30" i="21" s="1"/>
  <c r="BM30" i="21" s="1"/>
  <c r="BN30" i="21" s="1"/>
  <c r="BO30" i="21" s="1"/>
  <c r="BP30" i="21" s="1"/>
  <c r="BQ30" i="21" s="1"/>
  <c r="BR30" i="21" s="1"/>
  <c r="BS30" i="21" s="1"/>
  <c r="BT30" i="21" s="1"/>
  <c r="BU30" i="21" s="1"/>
  <c r="BV30" i="21" s="1"/>
  <c r="BW30" i="21" s="1"/>
  <c r="BX30" i="21" s="1"/>
  <c r="BY30" i="21" s="1"/>
  <c r="BZ30" i="21" s="1"/>
  <c r="CA30" i="21" s="1"/>
  <c r="CB30" i="21" s="1"/>
  <c r="CC30" i="21" s="1"/>
  <c r="CD30" i="21" s="1"/>
  <c r="CE30" i="21" s="1"/>
  <c r="CF30" i="21" s="1"/>
  <c r="CG30" i="21" s="1"/>
  <c r="CH30" i="21" s="1"/>
  <c r="CI30" i="21" s="1"/>
  <c r="CJ30" i="21" s="1"/>
  <c r="CK30" i="21" s="1"/>
  <c r="CL30" i="21" s="1"/>
  <c r="CM30" i="21" s="1"/>
  <c r="CN30" i="21" s="1"/>
  <c r="CO30" i="21" s="1"/>
  <c r="CP30" i="21" s="1"/>
  <c r="CQ30" i="21" s="1"/>
  <c r="CR30" i="21" s="1"/>
  <c r="CS30" i="21" s="1"/>
  <c r="CT30" i="21" s="1"/>
  <c r="CU30" i="21" s="1"/>
  <c r="CV30" i="21" s="1"/>
  <c r="CW30" i="21" s="1"/>
  <c r="J20" i="21"/>
  <c r="I20" i="21"/>
  <c r="I28" i="21" s="1"/>
  <c r="J28" i="21" s="1"/>
  <c r="K28" i="21" s="1"/>
  <c r="L28" i="21" s="1"/>
  <c r="M28" i="21" s="1"/>
  <c r="N28" i="21" s="1"/>
  <c r="H20" i="21"/>
  <c r="H27" i="21" s="1"/>
  <c r="I27" i="21" s="1"/>
  <c r="J27" i="21" s="1"/>
  <c r="K27" i="21" s="1"/>
  <c r="L27" i="21" s="1"/>
  <c r="M27" i="21" s="1"/>
  <c r="N27" i="21" s="1"/>
  <c r="O27" i="21" s="1"/>
  <c r="P27" i="21" s="1"/>
  <c r="Q27" i="21" s="1"/>
  <c r="R27" i="21" s="1"/>
  <c r="S27" i="21" s="1"/>
  <c r="T27" i="21" s="1"/>
  <c r="U27" i="21" s="1"/>
  <c r="V27" i="21" s="1"/>
  <c r="W27" i="21" s="1"/>
  <c r="X27" i="21" s="1"/>
  <c r="Y27" i="21" s="1"/>
  <c r="Z27" i="21" s="1"/>
  <c r="AA27" i="21" s="1"/>
  <c r="AB27" i="21" s="1"/>
  <c r="AC27" i="21" s="1"/>
  <c r="AD27" i="21" s="1"/>
  <c r="AE27" i="21" s="1"/>
  <c r="AF27" i="21" s="1"/>
  <c r="AG27" i="21" s="1"/>
  <c r="AH27" i="21" s="1"/>
  <c r="AI27" i="21" s="1"/>
  <c r="AJ27" i="21" s="1"/>
  <c r="AK27" i="21" s="1"/>
  <c r="AL27" i="21" s="1"/>
  <c r="AM27" i="21" s="1"/>
  <c r="AN27" i="21" s="1"/>
  <c r="AO27" i="21" s="1"/>
  <c r="AP27" i="21" s="1"/>
  <c r="AQ27" i="21" s="1"/>
  <c r="AR27" i="21" s="1"/>
  <c r="AS27" i="21" s="1"/>
  <c r="AT27" i="21" s="1"/>
  <c r="AU27" i="21" s="1"/>
  <c r="AV27" i="21" s="1"/>
  <c r="AW27" i="21" s="1"/>
  <c r="AX27" i="21" s="1"/>
  <c r="AY27" i="21" s="1"/>
  <c r="AZ27" i="21" s="1"/>
  <c r="BA27" i="21" s="1"/>
  <c r="BB27" i="21" s="1"/>
  <c r="BC27" i="21" s="1"/>
  <c r="BD27" i="21" s="1"/>
  <c r="BE27" i="21" s="1"/>
  <c r="BF27" i="21" s="1"/>
  <c r="BG27" i="21" s="1"/>
  <c r="BH27" i="21" s="1"/>
  <c r="BI27" i="21" s="1"/>
  <c r="BJ27" i="21" s="1"/>
  <c r="BK27" i="21" s="1"/>
  <c r="BL27" i="21" s="1"/>
  <c r="BM27" i="21" s="1"/>
  <c r="BN27" i="21" s="1"/>
  <c r="BO27" i="21" s="1"/>
  <c r="BP27" i="21" s="1"/>
  <c r="BQ27" i="21" s="1"/>
  <c r="BR27" i="21" s="1"/>
  <c r="BS27" i="21" s="1"/>
  <c r="BT27" i="21" s="1"/>
  <c r="BU27" i="21" s="1"/>
  <c r="BV27" i="21" s="1"/>
  <c r="BW27" i="21" s="1"/>
  <c r="BX27" i="21" s="1"/>
  <c r="BY27" i="21" s="1"/>
  <c r="BZ27" i="21" s="1"/>
  <c r="CA27" i="21" s="1"/>
  <c r="CB27" i="21" s="1"/>
  <c r="CC27" i="21" s="1"/>
  <c r="CD27" i="21" s="1"/>
  <c r="CE27" i="21" s="1"/>
  <c r="CF27" i="21" s="1"/>
  <c r="CG27" i="21" s="1"/>
  <c r="CH27" i="21" s="1"/>
  <c r="CI27" i="21" s="1"/>
  <c r="CJ27" i="21" s="1"/>
  <c r="CK27" i="21" s="1"/>
  <c r="CL27" i="21" s="1"/>
  <c r="CM27" i="21" s="1"/>
  <c r="CN27" i="21" s="1"/>
  <c r="CO27" i="21" s="1"/>
  <c r="CP27" i="21" s="1"/>
  <c r="CQ27" i="21" s="1"/>
  <c r="CR27" i="21" s="1"/>
  <c r="CS27" i="21" s="1"/>
  <c r="CT27" i="21" s="1"/>
  <c r="CU27" i="21" s="1"/>
  <c r="CV27" i="21" s="1"/>
  <c r="CW27" i="21" s="1"/>
  <c r="G20" i="21"/>
  <c r="G26" i="21" s="1"/>
  <c r="H26" i="21" s="1"/>
  <c r="I26" i="21" s="1"/>
  <c r="J26" i="21" s="1"/>
  <c r="K26" i="21" s="1"/>
  <c r="L26" i="21" s="1"/>
  <c r="M26" i="21" s="1"/>
  <c r="N26" i="21" s="1"/>
  <c r="O26" i="21" s="1"/>
  <c r="P26" i="21" s="1"/>
  <c r="Q26" i="21" s="1"/>
  <c r="R26" i="21" s="1"/>
  <c r="S26" i="21" s="1"/>
  <c r="T26" i="21" s="1"/>
  <c r="U26" i="21" s="1"/>
  <c r="V26" i="21" s="1"/>
  <c r="W26" i="21" s="1"/>
  <c r="X26" i="21" s="1"/>
  <c r="Y26" i="21" s="1"/>
  <c r="Z26" i="21" s="1"/>
  <c r="AA26" i="21" s="1"/>
  <c r="AB26" i="21" s="1"/>
  <c r="AC26" i="21" s="1"/>
  <c r="AD26" i="21" s="1"/>
  <c r="AE26" i="21" s="1"/>
  <c r="AF26" i="21" s="1"/>
  <c r="AG26" i="21" s="1"/>
  <c r="AH26" i="21" s="1"/>
  <c r="AI26" i="21" s="1"/>
  <c r="AJ26" i="21" s="1"/>
  <c r="AK26" i="21" s="1"/>
  <c r="AL26" i="21" s="1"/>
  <c r="AM26" i="21" s="1"/>
  <c r="AN26" i="21" s="1"/>
  <c r="AO26" i="21" s="1"/>
  <c r="AP26" i="21" s="1"/>
  <c r="AQ26" i="21" s="1"/>
  <c r="AR26" i="21" s="1"/>
  <c r="AS26" i="21" s="1"/>
  <c r="AT26" i="21" s="1"/>
  <c r="AU26" i="21" s="1"/>
  <c r="AV26" i="21" s="1"/>
  <c r="AW26" i="21" s="1"/>
  <c r="AX26" i="21" s="1"/>
  <c r="AY26" i="21" s="1"/>
  <c r="AZ26" i="21" s="1"/>
  <c r="BA26" i="21" s="1"/>
  <c r="BB26" i="21" s="1"/>
  <c r="BC26" i="21" s="1"/>
  <c r="BD26" i="21" s="1"/>
  <c r="BE26" i="21" s="1"/>
  <c r="BF26" i="21" s="1"/>
  <c r="BG26" i="21" s="1"/>
  <c r="BH26" i="21" s="1"/>
  <c r="BI26" i="21" s="1"/>
  <c r="BJ26" i="21" s="1"/>
  <c r="BK26" i="21" s="1"/>
  <c r="BL26" i="21" s="1"/>
  <c r="BM26" i="21" s="1"/>
  <c r="BN26" i="21" s="1"/>
  <c r="BO26" i="21" s="1"/>
  <c r="BP26" i="21" s="1"/>
  <c r="BQ26" i="21" s="1"/>
  <c r="BR26" i="21" s="1"/>
  <c r="BS26" i="21" s="1"/>
  <c r="BT26" i="21" s="1"/>
  <c r="BU26" i="21" s="1"/>
  <c r="BV26" i="21" s="1"/>
  <c r="BW26" i="21" s="1"/>
  <c r="BX26" i="21" s="1"/>
  <c r="BY26" i="21" s="1"/>
  <c r="BZ26" i="21" s="1"/>
  <c r="CA26" i="21" s="1"/>
  <c r="CB26" i="21" s="1"/>
  <c r="CC26" i="21" s="1"/>
  <c r="CD26" i="21" s="1"/>
  <c r="CE26" i="21" s="1"/>
  <c r="CF26" i="21" s="1"/>
  <c r="CG26" i="21" s="1"/>
  <c r="CH26" i="21" s="1"/>
  <c r="CI26" i="21" s="1"/>
  <c r="CJ26" i="21" s="1"/>
  <c r="CK26" i="21" s="1"/>
  <c r="CL26" i="21" s="1"/>
  <c r="CM26" i="21" s="1"/>
  <c r="CN26" i="21" s="1"/>
  <c r="CO26" i="21" s="1"/>
  <c r="CP26" i="21" s="1"/>
  <c r="CQ26" i="21" s="1"/>
  <c r="CR26" i="21" s="1"/>
  <c r="CS26" i="21" s="1"/>
  <c r="CT26" i="21" s="1"/>
  <c r="CU26" i="21" s="1"/>
  <c r="CV26" i="21" s="1"/>
  <c r="CW26" i="21" s="1"/>
  <c r="F20" i="21"/>
  <c r="F25" i="21" s="1"/>
  <c r="G25" i="21" s="1"/>
  <c r="H25" i="21" s="1"/>
  <c r="I25" i="21" s="1"/>
  <c r="J25" i="21" s="1"/>
  <c r="K25" i="21" s="1"/>
  <c r="L25" i="21" s="1"/>
  <c r="M25" i="21" s="1"/>
  <c r="N25" i="21" s="1"/>
  <c r="O25" i="21" s="1"/>
  <c r="P25" i="21" s="1"/>
  <c r="Q25" i="21" s="1"/>
  <c r="R25" i="21" s="1"/>
  <c r="S25" i="21" s="1"/>
  <c r="T25" i="21" s="1"/>
  <c r="U25" i="21" s="1"/>
  <c r="V25" i="21" s="1"/>
  <c r="W25" i="21" s="1"/>
  <c r="X25" i="21" s="1"/>
  <c r="Y25" i="21" s="1"/>
  <c r="Z25" i="21" s="1"/>
  <c r="AA25" i="21" s="1"/>
  <c r="AB25" i="21" s="1"/>
  <c r="AC25" i="21" s="1"/>
  <c r="AD25" i="21" s="1"/>
  <c r="AE25" i="21" s="1"/>
  <c r="AF25" i="21" s="1"/>
  <c r="AG25" i="21" s="1"/>
  <c r="AH25" i="21" s="1"/>
  <c r="AI25" i="21" s="1"/>
  <c r="AJ25" i="21" s="1"/>
  <c r="AK25" i="21" s="1"/>
  <c r="AL25" i="21" s="1"/>
  <c r="AM25" i="21" s="1"/>
  <c r="AN25" i="21" s="1"/>
  <c r="AO25" i="21" s="1"/>
  <c r="AP25" i="21" s="1"/>
  <c r="AQ25" i="21" s="1"/>
  <c r="AR25" i="21" s="1"/>
  <c r="AS25" i="21" s="1"/>
  <c r="AT25" i="21" s="1"/>
  <c r="AU25" i="21" s="1"/>
  <c r="AV25" i="21" s="1"/>
  <c r="AW25" i="21" s="1"/>
  <c r="AX25" i="21" s="1"/>
  <c r="AY25" i="21" s="1"/>
  <c r="AZ25" i="21" s="1"/>
  <c r="BA25" i="21" s="1"/>
  <c r="BB25" i="21" s="1"/>
  <c r="BC25" i="21" s="1"/>
  <c r="BD25" i="21" s="1"/>
  <c r="BE25" i="21" s="1"/>
  <c r="BF25" i="21" s="1"/>
  <c r="BG25" i="21" s="1"/>
  <c r="BH25" i="21" s="1"/>
  <c r="BI25" i="21" s="1"/>
  <c r="BJ25" i="21" s="1"/>
  <c r="BK25" i="21" s="1"/>
  <c r="BL25" i="21" s="1"/>
  <c r="BM25" i="21" s="1"/>
  <c r="BN25" i="21" s="1"/>
  <c r="BO25" i="21" s="1"/>
  <c r="BP25" i="21" s="1"/>
  <c r="BQ25" i="21" s="1"/>
  <c r="BR25" i="21" s="1"/>
  <c r="BS25" i="21" s="1"/>
  <c r="BT25" i="21" s="1"/>
  <c r="BU25" i="21" s="1"/>
  <c r="BV25" i="21" s="1"/>
  <c r="BW25" i="21" s="1"/>
  <c r="BX25" i="21" s="1"/>
  <c r="BY25" i="21" s="1"/>
  <c r="BZ25" i="21" s="1"/>
  <c r="CA25" i="21" s="1"/>
  <c r="CB25" i="21" s="1"/>
  <c r="CC25" i="21" s="1"/>
  <c r="CD25" i="21" s="1"/>
  <c r="CE25" i="21" s="1"/>
  <c r="CF25" i="21" s="1"/>
  <c r="CG25" i="21" s="1"/>
  <c r="CH25" i="21" s="1"/>
  <c r="CI25" i="21" s="1"/>
  <c r="CJ25" i="21" s="1"/>
  <c r="CK25" i="21" s="1"/>
  <c r="CL25" i="21" s="1"/>
  <c r="CM25" i="21" s="1"/>
  <c r="CN25" i="21" s="1"/>
  <c r="CO25" i="21" s="1"/>
  <c r="CP25" i="21" s="1"/>
  <c r="CQ25" i="21" s="1"/>
  <c r="CR25" i="21" s="1"/>
  <c r="CS25" i="21" s="1"/>
  <c r="CT25" i="21" s="1"/>
  <c r="CU25" i="21" s="1"/>
  <c r="CV25" i="21" s="1"/>
  <c r="CW25" i="21" s="1"/>
  <c r="E20" i="21"/>
  <c r="E24" i="21" s="1"/>
  <c r="F24" i="21" s="1"/>
  <c r="G24" i="21" s="1"/>
  <c r="H24" i="21" s="1"/>
  <c r="I24" i="21" s="1"/>
  <c r="J24" i="21" s="1"/>
  <c r="K24" i="21" s="1"/>
  <c r="L24" i="21" s="1"/>
  <c r="M24" i="21" s="1"/>
  <c r="N24" i="21" s="1"/>
  <c r="O24" i="21" s="1"/>
  <c r="P24" i="21" s="1"/>
  <c r="Q24" i="21" s="1"/>
  <c r="R24" i="21" s="1"/>
  <c r="S24" i="21" s="1"/>
  <c r="T24" i="21" s="1"/>
  <c r="U24" i="21" s="1"/>
  <c r="V24" i="21" s="1"/>
  <c r="W24" i="21" s="1"/>
  <c r="X24" i="21" s="1"/>
  <c r="Y24" i="21" s="1"/>
  <c r="Z24" i="21" s="1"/>
  <c r="AA24" i="21" s="1"/>
  <c r="AB24" i="21" s="1"/>
  <c r="AC24" i="21" s="1"/>
  <c r="AD24" i="21" s="1"/>
  <c r="AE24" i="21" s="1"/>
  <c r="AF24" i="21" s="1"/>
  <c r="AG24" i="21" s="1"/>
  <c r="AH24" i="21" s="1"/>
  <c r="AI24" i="21" s="1"/>
  <c r="AJ24" i="21" s="1"/>
  <c r="AK24" i="21" s="1"/>
  <c r="AL24" i="21" s="1"/>
  <c r="AM24" i="21" s="1"/>
  <c r="AN24" i="21" s="1"/>
  <c r="AO24" i="21" s="1"/>
  <c r="AP24" i="21" s="1"/>
  <c r="AQ24" i="21" s="1"/>
  <c r="AR24" i="21" s="1"/>
  <c r="AS24" i="21" s="1"/>
  <c r="AT24" i="21" s="1"/>
  <c r="AU24" i="21" s="1"/>
  <c r="AV24" i="21" s="1"/>
  <c r="AW24" i="21" s="1"/>
  <c r="AX24" i="21" s="1"/>
  <c r="AY24" i="21" s="1"/>
  <c r="AZ24" i="21" s="1"/>
  <c r="BA24" i="21" s="1"/>
  <c r="BB24" i="21" s="1"/>
  <c r="BC24" i="21" s="1"/>
  <c r="BD24" i="21" s="1"/>
  <c r="BE24" i="21" s="1"/>
  <c r="BF24" i="21" s="1"/>
  <c r="BG24" i="21" s="1"/>
  <c r="BH24" i="21" s="1"/>
  <c r="BI24" i="21" s="1"/>
  <c r="BJ24" i="21" s="1"/>
  <c r="BK24" i="21" s="1"/>
  <c r="BL24" i="21" s="1"/>
  <c r="BM24" i="21" s="1"/>
  <c r="BN24" i="21" s="1"/>
  <c r="BO24" i="21" s="1"/>
  <c r="BP24" i="21" s="1"/>
  <c r="BQ24" i="21" s="1"/>
  <c r="BR24" i="21" s="1"/>
  <c r="BS24" i="21" s="1"/>
  <c r="BT24" i="21" s="1"/>
  <c r="BU24" i="21" s="1"/>
  <c r="BV24" i="21" s="1"/>
  <c r="BW24" i="21" s="1"/>
  <c r="BX24" i="21" s="1"/>
  <c r="BY24" i="21" s="1"/>
  <c r="BZ24" i="21" s="1"/>
  <c r="CA24" i="21" s="1"/>
  <c r="CB24" i="21" s="1"/>
  <c r="CC24" i="21" s="1"/>
  <c r="CD24" i="21" s="1"/>
  <c r="CE24" i="21" s="1"/>
  <c r="CF24" i="21" s="1"/>
  <c r="CG24" i="21" s="1"/>
  <c r="CH24" i="21" s="1"/>
  <c r="CI24" i="21" s="1"/>
  <c r="CJ24" i="21" s="1"/>
  <c r="CK24" i="21" s="1"/>
  <c r="CL24" i="21" s="1"/>
  <c r="CM24" i="21" s="1"/>
  <c r="CN24" i="21" s="1"/>
  <c r="CO24" i="21" s="1"/>
  <c r="CP24" i="21" s="1"/>
  <c r="CQ24" i="21" s="1"/>
  <c r="CR24" i="21" s="1"/>
  <c r="CS24" i="21" s="1"/>
  <c r="CT24" i="21" s="1"/>
  <c r="CU24" i="21" s="1"/>
  <c r="CV24" i="21" s="1"/>
  <c r="CW24" i="21" s="1"/>
  <c r="D20" i="21"/>
  <c r="D23" i="21" s="1"/>
  <c r="E23" i="21" s="1"/>
  <c r="F23" i="21" s="1"/>
  <c r="G23" i="21" s="1"/>
  <c r="H23" i="21" s="1"/>
  <c r="I23" i="21" s="1"/>
  <c r="J23" i="21" s="1"/>
  <c r="K23" i="21" s="1"/>
  <c r="L23" i="21" s="1"/>
  <c r="M23" i="21" s="1"/>
  <c r="N23" i="21" s="1"/>
  <c r="O23" i="21" s="1"/>
  <c r="P23" i="21" s="1"/>
  <c r="Q23" i="21" s="1"/>
  <c r="R23" i="21" s="1"/>
  <c r="S23" i="21" s="1"/>
  <c r="T23" i="21" s="1"/>
  <c r="U23" i="21" s="1"/>
  <c r="V23" i="21" s="1"/>
  <c r="W23" i="21" s="1"/>
  <c r="X23" i="21" s="1"/>
  <c r="Y23" i="21" s="1"/>
  <c r="Z23" i="21" s="1"/>
  <c r="AA23" i="21" s="1"/>
  <c r="AB23" i="21" s="1"/>
  <c r="AC23" i="21" s="1"/>
  <c r="AD23" i="21" s="1"/>
  <c r="AE23" i="21" s="1"/>
  <c r="AF23" i="21" s="1"/>
  <c r="AG23" i="21" s="1"/>
  <c r="AH23" i="21" s="1"/>
  <c r="AI23" i="21" s="1"/>
  <c r="AJ23" i="21" s="1"/>
  <c r="AK23" i="21" s="1"/>
  <c r="AL23" i="21" s="1"/>
  <c r="AM23" i="21" s="1"/>
  <c r="AN23" i="21" s="1"/>
  <c r="AO23" i="21" s="1"/>
  <c r="AP23" i="21" s="1"/>
  <c r="AQ23" i="21" s="1"/>
  <c r="AR23" i="21" s="1"/>
  <c r="AS23" i="21" s="1"/>
  <c r="AT23" i="21" s="1"/>
  <c r="AU23" i="21" s="1"/>
  <c r="AV23" i="21" s="1"/>
  <c r="AW23" i="21" s="1"/>
  <c r="AX23" i="21" s="1"/>
  <c r="AY23" i="21" s="1"/>
  <c r="AZ23" i="21" s="1"/>
  <c r="BA23" i="21" s="1"/>
  <c r="BB23" i="21" s="1"/>
  <c r="BC23" i="21" s="1"/>
  <c r="BD23" i="21" s="1"/>
  <c r="BE23" i="21" s="1"/>
  <c r="BF23" i="21" s="1"/>
  <c r="BG23" i="21" s="1"/>
  <c r="BH23" i="21" s="1"/>
  <c r="BI23" i="21" s="1"/>
  <c r="BJ23" i="21" s="1"/>
  <c r="BK23" i="21" s="1"/>
  <c r="BL23" i="21" s="1"/>
  <c r="BM23" i="21" s="1"/>
  <c r="BN23" i="21" s="1"/>
  <c r="BO23" i="21" s="1"/>
  <c r="BP23" i="21" s="1"/>
  <c r="BQ23" i="21" s="1"/>
  <c r="BR23" i="21" s="1"/>
  <c r="BS23" i="21" s="1"/>
  <c r="BT23" i="21" s="1"/>
  <c r="BU23" i="21" s="1"/>
  <c r="BV23" i="21" s="1"/>
  <c r="BW23" i="21" s="1"/>
  <c r="BX23" i="21" s="1"/>
  <c r="BY23" i="21" s="1"/>
  <c r="BZ23" i="21" s="1"/>
  <c r="CA23" i="21" s="1"/>
  <c r="CB23" i="21" s="1"/>
  <c r="CC23" i="21" s="1"/>
  <c r="CD23" i="21" s="1"/>
  <c r="CE23" i="21" s="1"/>
  <c r="CF23" i="21" s="1"/>
  <c r="CG23" i="21" s="1"/>
  <c r="CH23" i="21" s="1"/>
  <c r="CI23" i="21" s="1"/>
  <c r="CJ23" i="21" s="1"/>
  <c r="CK23" i="21" s="1"/>
  <c r="CL23" i="21" s="1"/>
  <c r="CM23" i="21" s="1"/>
  <c r="CN23" i="21" s="1"/>
  <c r="CO23" i="21" s="1"/>
  <c r="CP23" i="21" s="1"/>
  <c r="CQ23" i="21" s="1"/>
  <c r="CR23" i="21" s="1"/>
  <c r="CS23" i="21" s="1"/>
  <c r="CT23" i="21" s="1"/>
  <c r="CU23" i="21" s="1"/>
  <c r="CV23" i="21" s="1"/>
  <c r="CW23" i="21" s="1"/>
  <c r="C20" i="21"/>
  <c r="C22" i="21" s="1"/>
  <c r="D22" i="21" s="1"/>
  <c r="E22" i="21" s="1"/>
  <c r="F22" i="21" s="1"/>
  <c r="G22" i="21" s="1"/>
  <c r="H22" i="21" s="1"/>
  <c r="I22" i="21" s="1"/>
  <c r="J22" i="21" s="1"/>
  <c r="K22" i="21" s="1"/>
  <c r="L22" i="21" s="1"/>
  <c r="M22" i="21" s="1"/>
  <c r="N22" i="21" s="1"/>
  <c r="O22" i="21" s="1"/>
  <c r="P22" i="21" s="1"/>
  <c r="Q22" i="21" s="1"/>
  <c r="R22" i="21" s="1"/>
  <c r="S22" i="21" s="1"/>
  <c r="T22" i="21" s="1"/>
  <c r="U22" i="21" s="1"/>
  <c r="V22" i="21" s="1"/>
  <c r="W22" i="21" s="1"/>
  <c r="X22" i="21" s="1"/>
  <c r="Y22" i="21" s="1"/>
  <c r="Z22" i="21" s="1"/>
  <c r="AA22" i="21" s="1"/>
  <c r="AB22" i="21" s="1"/>
  <c r="AC22" i="21" s="1"/>
  <c r="AD22" i="21" s="1"/>
  <c r="AE22" i="21" s="1"/>
  <c r="AF22" i="21" s="1"/>
  <c r="AG22" i="21" s="1"/>
  <c r="AH22" i="21" s="1"/>
  <c r="AI22" i="21" s="1"/>
  <c r="AJ22" i="21" s="1"/>
  <c r="AK22" i="21" s="1"/>
  <c r="AL22" i="21" s="1"/>
  <c r="AM22" i="21" s="1"/>
  <c r="AN22" i="21" s="1"/>
  <c r="AO22" i="21" s="1"/>
  <c r="AP22" i="21" s="1"/>
  <c r="AQ22" i="21" s="1"/>
  <c r="AR22" i="21" s="1"/>
  <c r="AS22" i="21" s="1"/>
  <c r="AT22" i="21" s="1"/>
  <c r="AU22" i="21" s="1"/>
  <c r="AV22" i="21" s="1"/>
  <c r="AW22" i="21" s="1"/>
  <c r="AX22" i="21" s="1"/>
  <c r="AY22" i="21" s="1"/>
  <c r="AZ22" i="21" s="1"/>
  <c r="BA22" i="21" s="1"/>
  <c r="BB22" i="21" s="1"/>
  <c r="BC22" i="21" s="1"/>
  <c r="BD22" i="21" s="1"/>
  <c r="BE22" i="21" s="1"/>
  <c r="BF22" i="21" s="1"/>
  <c r="BG22" i="21" s="1"/>
  <c r="BH22" i="21" s="1"/>
  <c r="BI22" i="21" s="1"/>
  <c r="BJ22" i="21" s="1"/>
  <c r="BK22" i="21" s="1"/>
  <c r="BL22" i="21" s="1"/>
  <c r="BM22" i="21" s="1"/>
  <c r="BN22" i="21" s="1"/>
  <c r="BO22" i="21" s="1"/>
  <c r="BP22" i="21" s="1"/>
  <c r="BQ22" i="21" s="1"/>
  <c r="BR22" i="21" s="1"/>
  <c r="BS22" i="21" s="1"/>
  <c r="BT22" i="21" s="1"/>
  <c r="BU22" i="21" s="1"/>
  <c r="BV22" i="21" s="1"/>
  <c r="BW22" i="21" s="1"/>
  <c r="BX22" i="21" s="1"/>
  <c r="BY22" i="21" s="1"/>
  <c r="BZ22" i="21" s="1"/>
  <c r="CA22" i="21" s="1"/>
  <c r="CB22" i="21" s="1"/>
  <c r="CC22" i="21" s="1"/>
  <c r="CD22" i="21" s="1"/>
  <c r="CE22" i="21" s="1"/>
  <c r="CF22" i="21" s="1"/>
  <c r="CG22" i="21" s="1"/>
  <c r="CH22" i="21" s="1"/>
  <c r="CI22" i="21" s="1"/>
  <c r="CJ22" i="21" s="1"/>
  <c r="CK22" i="21" s="1"/>
  <c r="CL22" i="21" s="1"/>
  <c r="CM22" i="21" s="1"/>
  <c r="CN22" i="21" s="1"/>
  <c r="CO22" i="21" s="1"/>
  <c r="CP22" i="21" s="1"/>
  <c r="CQ22" i="21" s="1"/>
  <c r="CR22" i="21" s="1"/>
  <c r="CS22" i="21" s="1"/>
  <c r="CT22" i="21" s="1"/>
  <c r="CU22" i="21" s="1"/>
  <c r="CV22" i="21" s="1"/>
  <c r="CW22" i="21" s="1"/>
  <c r="B20" i="21"/>
  <c r="B21" i="21" s="1"/>
  <c r="C21" i="21" s="1"/>
  <c r="D21" i="21" s="1"/>
  <c r="E21" i="21" s="1"/>
  <c r="F21" i="21" s="1"/>
  <c r="G21" i="21" s="1"/>
  <c r="H21" i="21" s="1"/>
  <c r="I21" i="21" s="1"/>
  <c r="J21" i="21" s="1"/>
  <c r="K21" i="21" s="1"/>
  <c r="L21" i="21" s="1"/>
  <c r="M21" i="21" s="1"/>
  <c r="N21" i="21" s="1"/>
  <c r="O21" i="21" s="1"/>
  <c r="P21" i="21" s="1"/>
  <c r="Q21" i="21" s="1"/>
  <c r="R21" i="21" s="1"/>
  <c r="S21" i="21" s="1"/>
  <c r="T21" i="21" s="1"/>
  <c r="U21" i="21" s="1"/>
  <c r="V21" i="21" s="1"/>
  <c r="W21" i="21" s="1"/>
  <c r="X21" i="21" s="1"/>
  <c r="Y21" i="21" s="1"/>
  <c r="Z21" i="21" s="1"/>
  <c r="AA21" i="21" s="1"/>
  <c r="AB21" i="21" s="1"/>
  <c r="AC21" i="21" s="1"/>
  <c r="AD21" i="21" s="1"/>
  <c r="AE21" i="21" s="1"/>
  <c r="AF21" i="21" s="1"/>
  <c r="AG21" i="21" s="1"/>
  <c r="AH21" i="21" s="1"/>
  <c r="AI21" i="21" s="1"/>
  <c r="AJ21" i="21" s="1"/>
  <c r="AK21" i="21" s="1"/>
  <c r="AL21" i="21" s="1"/>
  <c r="AM21" i="21" s="1"/>
  <c r="AN21" i="21" s="1"/>
  <c r="AO21" i="21" s="1"/>
  <c r="AP21" i="21" s="1"/>
  <c r="AQ21" i="21" s="1"/>
  <c r="AR21" i="21" s="1"/>
  <c r="AS21" i="21" s="1"/>
  <c r="AT21" i="21" s="1"/>
  <c r="AU21" i="21" s="1"/>
  <c r="AV21" i="21" s="1"/>
  <c r="AW21" i="21" s="1"/>
  <c r="AX21" i="21" s="1"/>
  <c r="AY21" i="21" s="1"/>
  <c r="AZ21" i="21" s="1"/>
  <c r="BA21" i="21" s="1"/>
  <c r="BB21" i="21" s="1"/>
  <c r="BC21" i="21" s="1"/>
  <c r="BD21" i="21" s="1"/>
  <c r="BE21" i="21" s="1"/>
  <c r="BF21" i="21" s="1"/>
  <c r="BG21" i="21" s="1"/>
  <c r="BH21" i="21" s="1"/>
  <c r="BI21" i="21" s="1"/>
  <c r="BJ21" i="21" s="1"/>
  <c r="BK21" i="21" s="1"/>
  <c r="BL21" i="21" s="1"/>
  <c r="BM21" i="21" s="1"/>
  <c r="BN21" i="21" s="1"/>
  <c r="BO21" i="21" s="1"/>
  <c r="BP21" i="21" s="1"/>
  <c r="BQ21" i="21" s="1"/>
  <c r="BR21" i="21" s="1"/>
  <c r="BS21" i="21" s="1"/>
  <c r="BT21" i="21" s="1"/>
  <c r="BU21" i="21" s="1"/>
  <c r="BV21" i="21" s="1"/>
  <c r="BW21" i="21" s="1"/>
  <c r="BX21" i="21" s="1"/>
  <c r="BY21" i="21" s="1"/>
  <c r="BZ21" i="21" s="1"/>
  <c r="CA21" i="21" s="1"/>
  <c r="CB21" i="21" s="1"/>
  <c r="CC21" i="21" s="1"/>
  <c r="CD21" i="21" s="1"/>
  <c r="CE21" i="21" s="1"/>
  <c r="CF21" i="21" s="1"/>
  <c r="CG21" i="21" s="1"/>
  <c r="CH21" i="21" s="1"/>
  <c r="CI21" i="21" s="1"/>
  <c r="CJ21" i="21" s="1"/>
  <c r="CK21" i="21" s="1"/>
  <c r="CL21" i="21" s="1"/>
  <c r="CM21" i="21" s="1"/>
  <c r="CN21" i="21" s="1"/>
  <c r="CO21" i="21" s="1"/>
  <c r="CP21" i="21" s="1"/>
  <c r="CQ21" i="21" s="1"/>
  <c r="CR21" i="21" s="1"/>
  <c r="CS21" i="21" s="1"/>
  <c r="CT21" i="21" s="1"/>
  <c r="CU21" i="21" s="1"/>
  <c r="CV21" i="21" s="1"/>
  <c r="CW21" i="21" s="1"/>
  <c r="C16" i="20"/>
  <c r="C15" i="20"/>
  <c r="C14" i="20"/>
  <c r="C13" i="20"/>
  <c r="C12" i="20"/>
  <c r="C11" i="20"/>
  <c r="C10" i="20"/>
  <c r="C9" i="20"/>
  <c r="C17" i="20" s="1"/>
  <c r="C19" i="20" s="1"/>
  <c r="C20" i="20" s="1"/>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BJ29" i="6"/>
  <c r="BK29" i="6"/>
  <c r="BL29" i="6"/>
  <c r="BM29" i="6"/>
  <c r="BN29" i="6"/>
  <c r="BO29" i="6"/>
  <c r="BP29" i="6"/>
  <c r="BQ29" i="6"/>
  <c r="BR29" i="6"/>
  <c r="BS29" i="6"/>
  <c r="BT29" i="6"/>
  <c r="BU29" i="6"/>
  <c r="BV29" i="6"/>
  <c r="BW29" i="6"/>
  <c r="BX29" i="6"/>
  <c r="BY29" i="6"/>
  <c r="BZ29" i="6"/>
  <c r="CA29" i="6"/>
  <c r="CB29" i="6"/>
  <c r="CC29" i="6"/>
  <c r="CD29" i="6"/>
  <c r="CE29" i="6"/>
  <c r="CF29" i="6"/>
  <c r="CG29" i="6"/>
  <c r="CH29" i="6"/>
  <c r="CI29" i="6"/>
  <c r="CJ29" i="6"/>
  <c r="CK29" i="6"/>
  <c r="CL29" i="6"/>
  <c r="CM29" i="6"/>
  <c r="CN29" i="6"/>
  <c r="CO29" i="6"/>
  <c r="CP29" i="6"/>
  <c r="CQ29" i="6"/>
  <c r="CR29" i="6"/>
  <c r="CS29" i="6"/>
  <c r="CT29" i="6"/>
  <c r="CU29" i="6"/>
  <c r="CV29" i="6"/>
  <c r="CW29" i="6"/>
  <c r="CX29" i="6"/>
  <c r="CY29" i="6"/>
  <c r="C29" i="6"/>
  <c r="H46" i="6"/>
  <c r="I46" i="6"/>
  <c r="J46" i="6"/>
  <c r="K46" i="6"/>
  <c r="L46" i="6"/>
  <c r="M46" i="6"/>
  <c r="N46" i="6"/>
  <c r="O46" i="6"/>
  <c r="P46" i="6"/>
  <c r="Q46" i="6"/>
  <c r="R46" i="6"/>
  <c r="S46" i="6"/>
  <c r="T46" i="6"/>
  <c r="U46" i="6"/>
  <c r="V46" i="6"/>
  <c r="W46" i="6"/>
  <c r="X46" i="6"/>
  <c r="Y46" i="6"/>
  <c r="Z46" i="6"/>
  <c r="AA46" i="6"/>
  <c r="AB46" i="6"/>
  <c r="AC46" i="6"/>
  <c r="AD46" i="6"/>
  <c r="AE46" i="6"/>
  <c r="AF46" i="6"/>
  <c r="AG46" i="6"/>
  <c r="AH46" i="6"/>
  <c r="AI46" i="6"/>
  <c r="AJ46" i="6"/>
  <c r="AK46" i="6"/>
  <c r="AL46" i="6"/>
  <c r="AM46" i="6"/>
  <c r="AN46" i="6"/>
  <c r="AO46" i="6"/>
  <c r="AP46" i="6"/>
  <c r="AQ46" i="6"/>
  <c r="AR46" i="6"/>
  <c r="AS46" i="6"/>
  <c r="AT46" i="6"/>
  <c r="AU46" i="6"/>
  <c r="AV46" i="6"/>
  <c r="AW46" i="6"/>
  <c r="AX46" i="6"/>
  <c r="AY46" i="6"/>
  <c r="AZ46" i="6"/>
  <c r="BA46" i="6"/>
  <c r="BB46" i="6"/>
  <c r="BC46" i="6"/>
  <c r="BD46" i="6"/>
  <c r="BE46" i="6"/>
  <c r="BF46" i="6"/>
  <c r="BG46" i="6"/>
  <c r="BH46" i="6"/>
  <c r="BI46" i="6"/>
  <c r="BJ46" i="6"/>
  <c r="BK46" i="6"/>
  <c r="BL46" i="6"/>
  <c r="BM46" i="6"/>
  <c r="BN46" i="6"/>
  <c r="BO46" i="6"/>
  <c r="BP46" i="6"/>
  <c r="BQ46" i="6"/>
  <c r="BR46" i="6"/>
  <c r="BS46" i="6"/>
  <c r="BT46" i="6"/>
  <c r="BU46" i="6"/>
  <c r="BV46" i="6"/>
  <c r="BW46" i="6"/>
  <c r="BX46" i="6"/>
  <c r="BY46" i="6"/>
  <c r="BZ46" i="6"/>
  <c r="CA46" i="6"/>
  <c r="CB46" i="6"/>
  <c r="CC46" i="6"/>
  <c r="CD46" i="6"/>
  <c r="CE46" i="6"/>
  <c r="CF46" i="6"/>
  <c r="CG46" i="6"/>
  <c r="CH46" i="6"/>
  <c r="CI46" i="6"/>
  <c r="CJ46" i="6"/>
  <c r="CK46" i="6"/>
  <c r="CL46" i="6"/>
  <c r="CM46" i="6"/>
  <c r="CN46" i="6"/>
  <c r="CO46" i="6"/>
  <c r="CP46" i="6"/>
  <c r="CQ46" i="6"/>
  <c r="CR46" i="6"/>
  <c r="CS46" i="6"/>
  <c r="CT46" i="6"/>
  <c r="CU46" i="6"/>
  <c r="CV46" i="6"/>
  <c r="CW46" i="6"/>
  <c r="CX46" i="6"/>
  <c r="G46" i="6"/>
  <c r="G32" i="6"/>
  <c r="C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BJ32" i="6"/>
  <c r="BK32" i="6"/>
  <c r="BL32" i="6"/>
  <c r="BM32" i="6"/>
  <c r="BN32" i="6"/>
  <c r="BO32" i="6"/>
  <c r="BP32" i="6"/>
  <c r="BQ32" i="6"/>
  <c r="BR32" i="6"/>
  <c r="BS32" i="6"/>
  <c r="BT32" i="6"/>
  <c r="BU32" i="6"/>
  <c r="BV32" i="6"/>
  <c r="BW32" i="6"/>
  <c r="BX32" i="6"/>
  <c r="BY32" i="6"/>
  <c r="BZ32" i="6"/>
  <c r="CA32" i="6"/>
  <c r="CB32" i="6"/>
  <c r="CC32" i="6"/>
  <c r="CD32" i="6"/>
  <c r="CE32" i="6"/>
  <c r="CF32" i="6"/>
  <c r="CG32" i="6"/>
  <c r="CH32" i="6"/>
  <c r="CI32" i="6"/>
  <c r="CJ32" i="6"/>
  <c r="CK32" i="6"/>
  <c r="CL32" i="6"/>
  <c r="CM32" i="6"/>
  <c r="CN32" i="6"/>
  <c r="CO32" i="6"/>
  <c r="CP32" i="6"/>
  <c r="CQ32" i="6"/>
  <c r="CR32" i="6"/>
  <c r="CS32" i="6"/>
  <c r="CT32" i="6"/>
  <c r="CU32" i="6"/>
  <c r="CV32" i="6"/>
  <c r="CW32" i="6"/>
  <c r="CX32" i="6"/>
  <c r="C48" i="6"/>
  <c r="C17" i="6"/>
  <c r="D48" i="6"/>
  <c r="H48" i="6"/>
  <c r="J48" i="6"/>
  <c r="K48" i="6"/>
  <c r="L48" i="6"/>
  <c r="M48" i="6"/>
  <c r="N48" i="6"/>
  <c r="O48" i="6"/>
  <c r="P48" i="6"/>
  <c r="Q48" i="6"/>
  <c r="R48" i="6"/>
  <c r="S48" i="6"/>
  <c r="T48" i="6"/>
  <c r="U48" i="6"/>
  <c r="V48" i="6"/>
  <c r="W48" i="6"/>
  <c r="X48" i="6"/>
  <c r="Y48" i="6"/>
  <c r="Z48" i="6"/>
  <c r="AA48" i="6"/>
  <c r="AB48" i="6"/>
  <c r="AC48" i="6"/>
  <c r="AD48" i="6"/>
  <c r="AE48" i="6"/>
  <c r="AF48" i="6"/>
  <c r="AG48" i="6"/>
  <c r="AH48" i="6"/>
  <c r="AI48" i="6"/>
  <c r="AJ48" i="6"/>
  <c r="AK48" i="6"/>
  <c r="AL48" i="6"/>
  <c r="AM48" i="6"/>
  <c r="AN48" i="6"/>
  <c r="AO48" i="6"/>
  <c r="AP48" i="6"/>
  <c r="AQ48" i="6"/>
  <c r="AR48" i="6"/>
  <c r="AS48" i="6"/>
  <c r="AT48" i="6"/>
  <c r="AU48" i="6"/>
  <c r="AV48" i="6"/>
  <c r="AW48" i="6"/>
  <c r="AX48" i="6"/>
  <c r="AY48" i="6"/>
  <c r="AZ48" i="6"/>
  <c r="BA48" i="6"/>
  <c r="BB48" i="6"/>
  <c r="BC48" i="6"/>
  <c r="BD48" i="6"/>
  <c r="BE48" i="6"/>
  <c r="BF48" i="6"/>
  <c r="BG48" i="6"/>
  <c r="BH48" i="6"/>
  <c r="BI48" i="6"/>
  <c r="BJ48" i="6"/>
  <c r="BK48" i="6"/>
  <c r="BL48" i="6"/>
  <c r="BM48" i="6"/>
  <c r="BN48" i="6"/>
  <c r="BO48" i="6"/>
  <c r="BP48" i="6"/>
  <c r="BQ48" i="6"/>
  <c r="BR48" i="6"/>
  <c r="BS48" i="6"/>
  <c r="BT48" i="6"/>
  <c r="BU48" i="6"/>
  <c r="BV48" i="6"/>
  <c r="BW48" i="6"/>
  <c r="BX48" i="6"/>
  <c r="BY48" i="6"/>
  <c r="BZ48" i="6"/>
  <c r="CA48" i="6"/>
  <c r="CB48" i="6"/>
  <c r="CC48" i="6"/>
  <c r="CD48" i="6"/>
  <c r="CE48" i="6"/>
  <c r="CF48" i="6"/>
  <c r="CG48" i="6"/>
  <c r="CH48" i="6"/>
  <c r="CI48" i="6"/>
  <c r="CJ48" i="6"/>
  <c r="CK48" i="6"/>
  <c r="CL48" i="6"/>
  <c r="CM48" i="6"/>
  <c r="CN48" i="6"/>
  <c r="CO48" i="6"/>
  <c r="CP48" i="6"/>
  <c r="CQ48" i="6"/>
  <c r="CR48" i="6"/>
  <c r="CS48" i="6"/>
  <c r="CT48" i="6"/>
  <c r="CU48" i="6"/>
  <c r="CV48" i="6"/>
  <c r="CW48" i="6"/>
  <c r="CX48" i="6"/>
  <c r="F48" i="6"/>
  <c r="G48" i="6"/>
  <c r="J47" i="6"/>
  <c r="K47" i="6"/>
  <c r="L47" i="6"/>
  <c r="M47" i="6"/>
  <c r="N47" i="6"/>
  <c r="O47" i="6"/>
  <c r="P47" i="6"/>
  <c r="Q47" i="6"/>
  <c r="R47" i="6"/>
  <c r="S47" i="6"/>
  <c r="T47" i="6"/>
  <c r="U47" i="6"/>
  <c r="V47" i="6"/>
  <c r="W47" i="6"/>
  <c r="X47" i="6"/>
  <c r="Y47" i="6"/>
  <c r="Z47" i="6"/>
  <c r="AA47" i="6"/>
  <c r="AB47" i="6"/>
  <c r="AC47" i="6"/>
  <c r="AD47" i="6"/>
  <c r="AE47" i="6"/>
  <c r="AF47" i="6"/>
  <c r="AG47" i="6"/>
  <c r="AH47" i="6"/>
  <c r="AI47" i="6"/>
  <c r="AJ47" i="6"/>
  <c r="AK47" i="6"/>
  <c r="AL47" i="6"/>
  <c r="AM47" i="6"/>
  <c r="AN47" i="6"/>
  <c r="AO47" i="6"/>
  <c r="AP47" i="6"/>
  <c r="AQ47" i="6"/>
  <c r="AR47" i="6"/>
  <c r="AS47" i="6"/>
  <c r="AT47" i="6"/>
  <c r="AU47" i="6"/>
  <c r="AV47" i="6"/>
  <c r="AW47" i="6"/>
  <c r="AX47" i="6"/>
  <c r="AY47" i="6"/>
  <c r="AZ47" i="6"/>
  <c r="BA47" i="6"/>
  <c r="BB47" i="6"/>
  <c r="BC47" i="6"/>
  <c r="BD47" i="6"/>
  <c r="BE47" i="6"/>
  <c r="BF47" i="6"/>
  <c r="BG47" i="6"/>
  <c r="BH47" i="6"/>
  <c r="BI47" i="6"/>
  <c r="BJ47" i="6"/>
  <c r="BK47" i="6"/>
  <c r="BL47" i="6"/>
  <c r="BM47" i="6"/>
  <c r="BN47" i="6"/>
  <c r="BO47" i="6"/>
  <c r="BP47" i="6"/>
  <c r="BQ47" i="6"/>
  <c r="BR47" i="6"/>
  <c r="BS47" i="6"/>
  <c r="BT47" i="6"/>
  <c r="BU47" i="6"/>
  <c r="BV47" i="6"/>
  <c r="BW47" i="6"/>
  <c r="BX47" i="6"/>
  <c r="BY47" i="6"/>
  <c r="BZ47" i="6"/>
  <c r="CA47" i="6"/>
  <c r="CB47" i="6"/>
  <c r="CC47" i="6"/>
  <c r="CD47" i="6"/>
  <c r="CE47" i="6"/>
  <c r="CF47" i="6"/>
  <c r="CG47" i="6"/>
  <c r="CH47" i="6"/>
  <c r="CI47" i="6"/>
  <c r="CJ47" i="6"/>
  <c r="CK47" i="6"/>
  <c r="CL47" i="6"/>
  <c r="CM47" i="6"/>
  <c r="CN47" i="6"/>
  <c r="CO47" i="6"/>
  <c r="CP47" i="6"/>
  <c r="CQ47" i="6"/>
  <c r="CR47" i="6"/>
  <c r="CS47" i="6"/>
  <c r="CT47" i="6"/>
  <c r="CU47" i="6"/>
  <c r="CV47" i="6"/>
  <c r="CW47" i="6"/>
  <c r="CX47" i="6"/>
  <c r="C24" i="6"/>
  <c r="CW18" i="18"/>
  <c r="CV18" i="18"/>
  <c r="CU18" i="18"/>
  <c r="CT18" i="18"/>
  <c r="CS18" i="18"/>
  <c r="CR18" i="18"/>
  <c r="CQ18" i="18"/>
  <c r="CP18" i="18"/>
  <c r="CO18" i="18"/>
  <c r="CN18" i="18"/>
  <c r="CM18" i="18"/>
  <c r="CL18" i="18"/>
  <c r="CK18" i="18"/>
  <c r="CJ18" i="18"/>
  <c r="CI18" i="18"/>
  <c r="CH18" i="18"/>
  <c r="CG18" i="18"/>
  <c r="CF18" i="18"/>
  <c r="CE18" i="18"/>
  <c r="CD18" i="18"/>
  <c r="CC18" i="18"/>
  <c r="CB18" i="18"/>
  <c r="CA18" i="18"/>
  <c r="BZ18" i="18"/>
  <c r="BY18" i="18"/>
  <c r="BX18" i="18"/>
  <c r="BW18" i="18"/>
  <c r="BV18" i="18"/>
  <c r="BU18" i="18"/>
  <c r="BT18" i="18"/>
  <c r="BS18" i="18"/>
  <c r="BR18" i="18"/>
  <c r="BQ18" i="18"/>
  <c r="BP18" i="18"/>
  <c r="BO18" i="18"/>
  <c r="BN18" i="18"/>
  <c r="BM18" i="18"/>
  <c r="BL18" i="18"/>
  <c r="BK18" i="18"/>
  <c r="BJ18" i="18"/>
  <c r="BI18" i="18"/>
  <c r="BH18" i="18"/>
  <c r="BG18" i="18"/>
  <c r="BF18" i="18"/>
  <c r="BE18" i="18"/>
  <c r="BD18" i="18"/>
  <c r="BC18" i="18"/>
  <c r="BB18" i="18"/>
  <c r="BA18" i="18"/>
  <c r="AZ18" i="18"/>
  <c r="AY18" i="18"/>
  <c r="AX18" i="18"/>
  <c r="AW18" i="18"/>
  <c r="AV18" i="18"/>
  <c r="AU18" i="18"/>
  <c r="AT18" i="18"/>
  <c r="AS18" i="18"/>
  <c r="AR18" i="18"/>
  <c r="AQ18" i="18"/>
  <c r="AP18" i="18"/>
  <c r="AO18" i="18"/>
  <c r="AN18" i="18"/>
  <c r="AM18" i="18"/>
  <c r="AL18" i="18"/>
  <c r="AK18" i="18"/>
  <c r="AJ18" i="18"/>
  <c r="AI18" i="18"/>
  <c r="AH18" i="18"/>
  <c r="AG18" i="18"/>
  <c r="AF18" i="18"/>
  <c r="AE18" i="18"/>
  <c r="AD18" i="18"/>
  <c r="AC18" i="18"/>
  <c r="AB18" i="18"/>
  <c r="AA18" i="18"/>
  <c r="Z18" i="18"/>
  <c r="Y18" i="18"/>
  <c r="X18" i="18"/>
  <c r="W18" i="18"/>
  <c r="V18" i="18"/>
  <c r="U18" i="18"/>
  <c r="T18" i="18"/>
  <c r="S18" i="18"/>
  <c r="R18" i="18"/>
  <c r="Q18" i="18"/>
  <c r="P18" i="18"/>
  <c r="O18" i="18"/>
  <c r="N18" i="18"/>
  <c r="M18" i="18"/>
  <c r="L18" i="18"/>
  <c r="K18" i="18"/>
  <c r="J18" i="18"/>
  <c r="I18" i="18"/>
  <c r="H18" i="18"/>
  <c r="G18" i="18"/>
  <c r="F18" i="18"/>
  <c r="E18" i="18"/>
  <c r="D18" i="18"/>
  <c r="C18" i="18"/>
  <c r="B18" i="18"/>
  <c r="C15" i="6"/>
  <c r="C16" i="6" s="1"/>
  <c r="D15" i="6"/>
  <c r="D16" i="6" s="1"/>
  <c r="D18" i="6" s="1"/>
  <c r="E15" i="6"/>
  <c r="E16" i="6" s="1"/>
  <c r="F15" i="6"/>
  <c r="F16" i="6" s="1"/>
  <c r="G15" i="6"/>
  <c r="H15" i="6"/>
  <c r="I15" i="6"/>
  <c r="I16" i="6" s="1"/>
  <c r="J15" i="6"/>
  <c r="J16" i="6" s="1"/>
  <c r="K15" i="6"/>
  <c r="K16" i="6" s="1"/>
  <c r="L15" i="6"/>
  <c r="L16" i="6" s="1"/>
  <c r="M15" i="6"/>
  <c r="N15" i="6"/>
  <c r="N16" i="6" s="1"/>
  <c r="O15" i="6"/>
  <c r="O16" i="6" s="1"/>
  <c r="P15" i="6"/>
  <c r="P16" i="6" s="1"/>
  <c r="Q15" i="6"/>
  <c r="Q16" i="6" s="1"/>
  <c r="R15" i="6"/>
  <c r="R16" i="6" s="1"/>
  <c r="S15" i="6"/>
  <c r="S16" i="6" s="1"/>
  <c r="T15" i="6"/>
  <c r="T16" i="6" s="1"/>
  <c r="U15" i="6"/>
  <c r="U16" i="6" s="1"/>
  <c r="V15" i="6"/>
  <c r="V16" i="6" s="1"/>
  <c r="W15" i="6"/>
  <c r="W16" i="6" s="1"/>
  <c r="X15" i="6"/>
  <c r="X16" i="6" s="1"/>
  <c r="Y15" i="6"/>
  <c r="Y16" i="6" s="1"/>
  <c r="Y31" i="6" s="1"/>
  <c r="Y34" i="6" s="1"/>
  <c r="Z15" i="6"/>
  <c r="Z16" i="6" s="1"/>
  <c r="AA15" i="6"/>
  <c r="AA16" i="6" s="1"/>
  <c r="AB15" i="6"/>
  <c r="AB16" i="6" s="1"/>
  <c r="AC15" i="6"/>
  <c r="AD15" i="6"/>
  <c r="AD16" i="6" s="1"/>
  <c r="AE15" i="6"/>
  <c r="AE16" i="6" s="1"/>
  <c r="AF15" i="6"/>
  <c r="AF16" i="6" s="1"/>
  <c r="AG15" i="6"/>
  <c r="AG16" i="6" s="1"/>
  <c r="AH15" i="6"/>
  <c r="AH16" i="6" s="1"/>
  <c r="AI15" i="6"/>
  <c r="AI16" i="6" s="1"/>
  <c r="AJ15" i="6"/>
  <c r="AJ16" i="6" s="1"/>
  <c r="AK15" i="6"/>
  <c r="AK16" i="6" s="1"/>
  <c r="AL15" i="6"/>
  <c r="AL16" i="6" s="1"/>
  <c r="AM15" i="6"/>
  <c r="AM16" i="6" s="1"/>
  <c r="AN15" i="6"/>
  <c r="AO15" i="6"/>
  <c r="AO16" i="6" s="1"/>
  <c r="AO31" i="6" s="1"/>
  <c r="AO34" i="6" s="1"/>
  <c r="AP15" i="6"/>
  <c r="AP16" i="6" s="1"/>
  <c r="AQ15" i="6"/>
  <c r="AR15" i="6"/>
  <c r="AR16" i="6" s="1"/>
  <c r="AS15" i="6"/>
  <c r="AS16" i="6" s="1"/>
  <c r="AT15" i="6"/>
  <c r="AT16" i="6" s="1"/>
  <c r="AU15" i="6"/>
  <c r="AU16" i="6" s="1"/>
  <c r="AV15" i="6"/>
  <c r="AV16" i="6" s="1"/>
  <c r="AW15" i="6"/>
  <c r="AW16" i="6" s="1"/>
  <c r="AX15" i="6"/>
  <c r="AX16" i="6" s="1"/>
  <c r="AY15" i="6"/>
  <c r="AY16" i="6" s="1"/>
  <c r="AZ15" i="6"/>
  <c r="AZ16" i="6" s="1"/>
  <c r="BA15" i="6"/>
  <c r="BA16" i="6" s="1"/>
  <c r="BB15" i="6"/>
  <c r="BB16" i="6" s="1"/>
  <c r="BC15" i="6"/>
  <c r="BC16" i="6" s="1"/>
  <c r="BD15" i="6"/>
  <c r="BE15" i="6"/>
  <c r="BE16" i="6" s="1"/>
  <c r="BF15" i="6"/>
  <c r="BF16" i="6" s="1"/>
  <c r="BG15" i="6"/>
  <c r="BG16" i="6" s="1"/>
  <c r="BH15" i="6"/>
  <c r="BH16" i="6" s="1"/>
  <c r="BI15" i="6"/>
  <c r="BI16" i="6" s="1"/>
  <c r="BJ15" i="6"/>
  <c r="BJ16" i="6" s="1"/>
  <c r="BK15" i="6"/>
  <c r="BK16" i="6" s="1"/>
  <c r="BL15" i="6"/>
  <c r="BL16" i="6" s="1"/>
  <c r="BM15" i="6"/>
  <c r="BM16" i="6" s="1"/>
  <c r="BN15" i="6"/>
  <c r="BN16" i="6" s="1"/>
  <c r="BO15" i="6"/>
  <c r="BO16" i="6" s="1"/>
  <c r="BP15" i="6"/>
  <c r="BP16" i="6" s="1"/>
  <c r="BQ15" i="6"/>
  <c r="BQ16" i="6" s="1"/>
  <c r="BR15" i="6"/>
  <c r="BR16" i="6" s="1"/>
  <c r="BS15" i="6"/>
  <c r="BS16" i="6" s="1"/>
  <c r="BT15" i="6"/>
  <c r="BT16" i="6" s="1"/>
  <c r="BU15" i="6"/>
  <c r="BU16" i="6" s="1"/>
  <c r="BV15" i="6"/>
  <c r="BV16" i="6" s="1"/>
  <c r="BW15" i="6"/>
  <c r="BW16" i="6" s="1"/>
  <c r="BX15" i="6"/>
  <c r="BX16" i="6" s="1"/>
  <c r="BY15" i="6"/>
  <c r="BY16" i="6" s="1"/>
  <c r="BZ15" i="6"/>
  <c r="BZ16" i="6" s="1"/>
  <c r="CA15" i="6"/>
  <c r="CA16" i="6" s="1"/>
  <c r="CA31" i="6" s="1"/>
  <c r="CA34" i="6" s="1"/>
  <c r="CB15" i="6"/>
  <c r="CB16" i="6" s="1"/>
  <c r="CC15" i="6"/>
  <c r="CC16" i="6" s="1"/>
  <c r="CD15" i="6"/>
  <c r="CD16" i="6" s="1"/>
  <c r="CE15" i="6"/>
  <c r="CE16" i="6" s="1"/>
  <c r="CF15" i="6"/>
  <c r="CF16" i="6" s="1"/>
  <c r="CG15" i="6"/>
  <c r="CG16" i="6" s="1"/>
  <c r="CH15" i="6"/>
  <c r="CH16" i="6" s="1"/>
  <c r="CI15" i="6"/>
  <c r="CI16" i="6" s="1"/>
  <c r="CJ15" i="6"/>
  <c r="CJ16" i="6" s="1"/>
  <c r="CK15" i="6"/>
  <c r="CK16" i="6" s="1"/>
  <c r="CK31" i="6" s="1"/>
  <c r="CK34" i="6" s="1"/>
  <c r="CJ21" i="18" s="1"/>
  <c r="CL15" i="6"/>
  <c r="CL16" i="6" s="1"/>
  <c r="CM15" i="6"/>
  <c r="CN15" i="6"/>
  <c r="CN16" i="6" s="1"/>
  <c r="CO15" i="6"/>
  <c r="CO16" i="6" s="1"/>
  <c r="CP15" i="6"/>
  <c r="CP16" i="6" s="1"/>
  <c r="CQ15" i="6"/>
  <c r="CQ16" i="6" s="1"/>
  <c r="CQ31" i="6" s="1"/>
  <c r="CQ34" i="6" s="1"/>
  <c r="CR15" i="6"/>
  <c r="CR16" i="6" s="1"/>
  <c r="CS15" i="6"/>
  <c r="CS16" i="6" s="1"/>
  <c r="CT15" i="6"/>
  <c r="CT16" i="6" s="1"/>
  <c r="CU15" i="6"/>
  <c r="CU16" i="6" s="1"/>
  <c r="CV15" i="6"/>
  <c r="CV16" i="6" s="1"/>
  <c r="CW15" i="6"/>
  <c r="CW16" i="6" s="1"/>
  <c r="CX15" i="6"/>
  <c r="CX16" i="6" s="1"/>
  <c r="A16" i="17"/>
  <c r="I18" i="15"/>
  <c r="C18" i="15"/>
  <c r="D18" i="15"/>
  <c r="E18" i="15"/>
  <c r="F18" i="15"/>
  <c r="G18" i="15"/>
  <c r="H18" i="15"/>
  <c r="J18" i="15"/>
  <c r="K18" i="15"/>
  <c r="L18" i="15"/>
  <c r="M18" i="15"/>
  <c r="N18" i="15"/>
  <c r="O18" i="15"/>
  <c r="P18" i="15"/>
  <c r="Q18" i="15"/>
  <c r="B18" i="15"/>
  <c r="R18" i="15"/>
  <c r="S18" i="15"/>
  <c r="T18" i="15"/>
  <c r="U18" i="15"/>
  <c r="V18" i="15"/>
  <c r="W18" i="15"/>
  <c r="X18" i="15"/>
  <c r="Y18" i="15"/>
  <c r="Z18" i="15"/>
  <c r="AA18" i="15"/>
  <c r="AB18" i="15"/>
  <c r="AC18" i="15"/>
  <c r="AD18" i="15"/>
  <c r="AE18" i="15"/>
  <c r="AF18" i="15"/>
  <c r="AG18" i="15"/>
  <c r="AH18" i="15"/>
  <c r="AI18" i="15"/>
  <c r="AJ18" i="15"/>
  <c r="AK18" i="15"/>
  <c r="AL18" i="15"/>
  <c r="AM18" i="15"/>
  <c r="AN18" i="15"/>
  <c r="AO18" i="15"/>
  <c r="AP18" i="15"/>
  <c r="AQ18" i="15"/>
  <c r="AR18" i="15"/>
  <c r="AS18" i="15"/>
  <c r="AT18" i="15"/>
  <c r="AU18" i="15"/>
  <c r="AV18" i="15"/>
  <c r="AW18" i="15"/>
  <c r="AX18" i="15"/>
  <c r="AY18" i="15"/>
  <c r="AZ18" i="15"/>
  <c r="BA18" i="15"/>
  <c r="BB18" i="15"/>
  <c r="BC18" i="15"/>
  <c r="BD18" i="15"/>
  <c r="BE18" i="15"/>
  <c r="BF18" i="15"/>
  <c r="BG18" i="15"/>
  <c r="BH18" i="15"/>
  <c r="BI18" i="15"/>
  <c r="BJ18" i="15"/>
  <c r="BK18" i="15"/>
  <c r="BL18" i="15"/>
  <c r="BM18" i="15"/>
  <c r="BN18" i="15"/>
  <c r="BO18" i="15"/>
  <c r="BP18" i="15"/>
  <c r="BQ18" i="15"/>
  <c r="BR18" i="15"/>
  <c r="BS18" i="15"/>
  <c r="BT18" i="15"/>
  <c r="BU18" i="15"/>
  <c r="BV18" i="15"/>
  <c r="BW18" i="15"/>
  <c r="BX18" i="15"/>
  <c r="BY18" i="15"/>
  <c r="BZ18" i="15"/>
  <c r="CA18" i="15"/>
  <c r="CB18" i="15"/>
  <c r="CC18" i="15"/>
  <c r="CD18" i="15"/>
  <c r="CE18" i="15"/>
  <c r="CF18" i="15"/>
  <c r="CG18" i="15"/>
  <c r="CH18" i="15"/>
  <c r="CI18" i="15"/>
  <c r="CJ18" i="15"/>
  <c r="CK18" i="15"/>
  <c r="CL18" i="15"/>
  <c r="CM18" i="15"/>
  <c r="CN18" i="15"/>
  <c r="CO18" i="15"/>
  <c r="CP18" i="15"/>
  <c r="CQ18" i="15"/>
  <c r="CR18" i="15"/>
  <c r="CS18" i="15"/>
  <c r="CT18" i="15"/>
  <c r="CU18" i="15"/>
  <c r="CV18" i="15"/>
  <c r="CW18" i="15"/>
  <c r="CY27" i="6"/>
  <c r="CX27" i="6"/>
  <c r="CW27" i="6"/>
  <c r="CV27" i="6"/>
  <c r="CU27" i="6"/>
  <c r="CT27" i="6"/>
  <c r="CS27" i="6"/>
  <c r="CR27" i="6"/>
  <c r="CQ27" i="6"/>
  <c r="CP27" i="6"/>
  <c r="CO27" i="6"/>
  <c r="CN27" i="6"/>
  <c r="CM27" i="6"/>
  <c r="CL27" i="6"/>
  <c r="CK27" i="6"/>
  <c r="CJ27" i="6"/>
  <c r="CI27" i="6"/>
  <c r="CH27" i="6"/>
  <c r="CG27" i="6"/>
  <c r="CF27" i="6"/>
  <c r="CE27" i="6"/>
  <c r="CD27" i="6"/>
  <c r="CC27" i="6"/>
  <c r="CB27" i="6"/>
  <c r="CA27" i="6"/>
  <c r="BZ27" i="6"/>
  <c r="BY27" i="6"/>
  <c r="BX27" i="6"/>
  <c r="BW27" i="6"/>
  <c r="BV27" i="6"/>
  <c r="BU27" i="6"/>
  <c r="BT27" i="6"/>
  <c r="BS27" i="6"/>
  <c r="BR27" i="6"/>
  <c r="BQ27" i="6"/>
  <c r="BP27" i="6"/>
  <c r="BO27" i="6"/>
  <c r="BN27" i="6"/>
  <c r="BM27" i="6"/>
  <c r="BL27" i="6"/>
  <c r="BK27" i="6"/>
  <c r="BJ27" i="6"/>
  <c r="BI27" i="6"/>
  <c r="BH27" i="6"/>
  <c r="BG27" i="6"/>
  <c r="BF27" i="6"/>
  <c r="BE27" i="6"/>
  <c r="BD27" i="6"/>
  <c r="BC27" i="6"/>
  <c r="BB27" i="6"/>
  <c r="BA27" i="6"/>
  <c r="AZ27" i="6"/>
  <c r="AY27" i="6"/>
  <c r="AX27" i="6"/>
  <c r="AW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N27" i="6"/>
  <c r="M27" i="6"/>
  <c r="L27" i="6"/>
  <c r="K27" i="6"/>
  <c r="J27" i="6"/>
  <c r="I27" i="6"/>
  <c r="H27" i="6"/>
  <c r="G27" i="6"/>
  <c r="F27" i="6"/>
  <c r="E27" i="6"/>
  <c r="D27" i="6"/>
  <c r="C26" i="6"/>
  <c r="G16" i="6"/>
  <c r="G18" i="6" s="1"/>
  <c r="P18" i="6"/>
  <c r="W18" i="6"/>
  <c r="AD18" i="6"/>
  <c r="AL18" i="6"/>
  <c r="AM18" i="6"/>
  <c r="AN16" i="6"/>
  <c r="AN18" i="6"/>
  <c r="AX18" i="6"/>
  <c r="BB18" i="6"/>
  <c r="BC18" i="6"/>
  <c r="BK18" i="6"/>
  <c r="CH18" i="6"/>
  <c r="CM16" i="6"/>
  <c r="H24" i="6"/>
  <c r="E24" i="6"/>
  <c r="CY24" i="6"/>
  <c r="CX24" i="6"/>
  <c r="CW24" i="6"/>
  <c r="CV24" i="6"/>
  <c r="CU24" i="6"/>
  <c r="CT24" i="6"/>
  <c r="CS24" i="6"/>
  <c r="CR24" i="6"/>
  <c r="CQ24" i="6"/>
  <c r="CP24" i="6"/>
  <c r="CO24" i="6"/>
  <c r="CN24" i="6"/>
  <c r="CM24" i="6"/>
  <c r="CL24" i="6"/>
  <c r="CK24" i="6"/>
  <c r="CJ24" i="6"/>
  <c r="CI24" i="6"/>
  <c r="CH24" i="6"/>
  <c r="CG24" i="6"/>
  <c r="CF24" i="6"/>
  <c r="CE24" i="6"/>
  <c r="CD24" i="6"/>
  <c r="CC24" i="6"/>
  <c r="CB24" i="6"/>
  <c r="CA24" i="6"/>
  <c r="BZ24" i="6"/>
  <c r="BY24" i="6"/>
  <c r="BX24" i="6"/>
  <c r="BW24" i="6"/>
  <c r="BV24" i="6"/>
  <c r="BU24" i="6"/>
  <c r="BT24" i="6"/>
  <c r="BS24" i="6"/>
  <c r="BR24" i="6"/>
  <c r="BQ24" i="6"/>
  <c r="BP24" i="6"/>
  <c r="BO24" i="6"/>
  <c r="BN24" i="6"/>
  <c r="BM24" i="6"/>
  <c r="BL24" i="6"/>
  <c r="BK24" i="6"/>
  <c r="BJ24" i="6"/>
  <c r="BI24" i="6"/>
  <c r="BH24" i="6"/>
  <c r="BG24" i="6"/>
  <c r="BF24" i="6"/>
  <c r="BE24" i="6"/>
  <c r="BD24" i="6"/>
  <c r="BC24" i="6"/>
  <c r="BB24" i="6"/>
  <c r="BA24" i="6"/>
  <c r="AZ24" i="6"/>
  <c r="AY24" i="6"/>
  <c r="AX24" i="6"/>
  <c r="AW24" i="6"/>
  <c r="AV24" i="6"/>
  <c r="AU24"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R24" i="6"/>
  <c r="Q24" i="6"/>
  <c r="P24" i="6"/>
  <c r="O24" i="6"/>
  <c r="N24" i="6"/>
  <c r="M24" i="6"/>
  <c r="L24" i="6"/>
  <c r="K24" i="6"/>
  <c r="J24" i="6"/>
  <c r="I24" i="6"/>
  <c r="G24" i="6"/>
  <c r="F24" i="6"/>
  <c r="D24" i="6"/>
  <c r="C38" i="6"/>
  <c r="B19" i="15" s="1"/>
  <c r="M16" i="6"/>
  <c r="CY61" i="6"/>
  <c r="CY60" i="6"/>
  <c r="H16" i="6"/>
  <c r="Q18" i="6"/>
  <c r="T18" i="6"/>
  <c r="V18" i="6"/>
  <c r="D9" i="6"/>
  <c r="D36" i="6" s="1"/>
  <c r="CY59" i="6"/>
  <c r="CY62" i="6"/>
  <c r="CY63" i="6" s="1"/>
  <c r="C9" i="6"/>
  <c r="C36" i="6" s="1"/>
  <c r="B17" i="6"/>
  <c r="CY28" i="6"/>
  <c r="CQ18" i="6"/>
  <c r="CD18" i="6"/>
  <c r="BU18" i="6"/>
  <c r="BQ18" i="6"/>
  <c r="BM18" i="6"/>
  <c r="BH18" i="6"/>
  <c r="BG18" i="6"/>
  <c r="BE18" i="6"/>
  <c r="BD16" i="6"/>
  <c r="BD18" i="6"/>
  <c r="BA18" i="6"/>
  <c r="AZ18" i="6"/>
  <c r="AY18" i="6"/>
  <c r="AT18" i="6"/>
  <c r="AS18" i="6"/>
  <c r="AR18" i="6"/>
  <c r="AQ16" i="6"/>
  <c r="AO18" i="6"/>
  <c r="AH18" i="6"/>
  <c r="AG18" i="6"/>
  <c r="AF18" i="6"/>
  <c r="AC16" i="6"/>
  <c r="D7" i="6"/>
  <c r="E7" i="6"/>
  <c r="F7" i="6"/>
  <c r="G7" i="6"/>
  <c r="H7" i="6" s="1"/>
  <c r="I7" i="6" s="1"/>
  <c r="J7" i="6" s="1"/>
  <c r="K7" i="6" s="1"/>
  <c r="L7" i="6" s="1"/>
  <c r="M7" i="6" s="1"/>
  <c r="N7" i="6" s="1"/>
  <c r="O7" i="6" s="1"/>
  <c r="P7" i="6" s="1"/>
  <c r="Q7" i="6" s="1"/>
  <c r="R7" i="6" s="1"/>
  <c r="S7" i="6" s="1"/>
  <c r="T7" i="6" s="1"/>
  <c r="U7" i="6" s="1"/>
  <c r="V7" i="6" s="1"/>
  <c r="W7" i="6" s="1"/>
  <c r="X7" i="6" s="1"/>
  <c r="Y7" i="6" s="1"/>
  <c r="Z7" i="6" s="1"/>
  <c r="AA7" i="6" s="1"/>
  <c r="AB7" i="6" s="1"/>
  <c r="AC7" i="6" s="1"/>
  <c r="AD7" i="6" s="1"/>
  <c r="AE7" i="6" s="1"/>
  <c r="AF7" i="6" s="1"/>
  <c r="AG7" i="6" s="1"/>
  <c r="AH7" i="6" s="1"/>
  <c r="AI7" i="6" s="1"/>
  <c r="AJ7" i="6" s="1"/>
  <c r="AK7" i="6" s="1"/>
  <c r="AL7" i="6" s="1"/>
  <c r="AM7" i="6" s="1"/>
  <c r="AN7" i="6" s="1"/>
  <c r="AO7" i="6" s="1"/>
  <c r="AP7" i="6" s="1"/>
  <c r="AQ7" i="6" s="1"/>
  <c r="AR7" i="6" s="1"/>
  <c r="AS7" i="6" s="1"/>
  <c r="AT7" i="6" s="1"/>
  <c r="AU7" i="6" s="1"/>
  <c r="AV7" i="6" s="1"/>
  <c r="AW7" i="6" s="1"/>
  <c r="AX7" i="6" s="1"/>
  <c r="AY7" i="6" s="1"/>
  <c r="AZ7" i="6" s="1"/>
  <c r="BA7" i="6" s="1"/>
  <c r="BB7" i="6" s="1"/>
  <c r="BC7" i="6" s="1"/>
  <c r="BD7" i="6" s="1"/>
  <c r="BE7" i="6" s="1"/>
  <c r="BF7" i="6" s="1"/>
  <c r="BG7" i="6" s="1"/>
  <c r="BH7" i="6" s="1"/>
  <c r="BI7" i="6" s="1"/>
  <c r="BJ7" i="6" s="1"/>
  <c r="BK7" i="6" s="1"/>
  <c r="BL7" i="6" s="1"/>
  <c r="BM7" i="6" s="1"/>
  <c r="BN7" i="6" s="1"/>
  <c r="BO7" i="6" s="1"/>
  <c r="BP7" i="6" s="1"/>
  <c r="BQ7" i="6" s="1"/>
  <c r="BR7" i="6" s="1"/>
  <c r="BS7" i="6" s="1"/>
  <c r="BT7" i="6" s="1"/>
  <c r="BU7" i="6" s="1"/>
  <c r="BV7" i="6" s="1"/>
  <c r="BW7" i="6" s="1"/>
  <c r="BX7" i="6" s="1"/>
  <c r="BY7" i="6" s="1"/>
  <c r="BZ7" i="6" s="1"/>
  <c r="CA7" i="6" s="1"/>
  <c r="CB7" i="6" s="1"/>
  <c r="CC7" i="6" s="1"/>
  <c r="CD7" i="6" s="1"/>
  <c r="CE7" i="6" s="1"/>
  <c r="CF7" i="6" s="1"/>
  <c r="CG7" i="6" s="1"/>
  <c r="CH7" i="6" s="1"/>
  <c r="CI7" i="6" s="1"/>
  <c r="CJ7" i="6" s="1"/>
  <c r="CK7" i="6" s="1"/>
  <c r="CL7" i="6" s="1"/>
  <c r="CM7" i="6" s="1"/>
  <c r="CN7" i="6" s="1"/>
  <c r="CO7" i="6" s="1"/>
  <c r="CP7" i="6" s="1"/>
  <c r="CQ7" i="6" s="1"/>
  <c r="CR7" i="6" s="1"/>
  <c r="CS7" i="6" s="1"/>
  <c r="CT7" i="6" s="1"/>
  <c r="CU7" i="6" s="1"/>
  <c r="CV7" i="6" s="1"/>
  <c r="CW7" i="6" s="1"/>
  <c r="CX7" i="6" s="1"/>
  <c r="O18" i="6"/>
  <c r="R18" i="6"/>
  <c r="S18" i="6"/>
  <c r="U18" i="6"/>
  <c r="X18" i="6"/>
  <c r="Y18" i="6"/>
  <c r="AA18" i="6"/>
  <c r="Z18" i="6"/>
  <c r="AB18" i="6"/>
  <c r="AC18" i="6"/>
  <c r="AE18" i="6"/>
  <c r="AI18" i="6"/>
  <c r="AJ18" i="6"/>
  <c r="AK18" i="6"/>
  <c r="AP18" i="6"/>
  <c r="AQ18" i="6"/>
  <c r="AU18" i="6"/>
  <c r="AV18" i="6"/>
  <c r="AW18" i="6"/>
  <c r="BF18" i="6"/>
  <c r="BI18" i="6"/>
  <c r="BJ18" i="6"/>
  <c r="BL18" i="6"/>
  <c r="BN18" i="6"/>
  <c r="BO18" i="6"/>
  <c r="BP18" i="6"/>
  <c r="BR18" i="6"/>
  <c r="BS18" i="6"/>
  <c r="BT18" i="6"/>
  <c r="BV18" i="6"/>
  <c r="BW18" i="6"/>
  <c r="BX18" i="6"/>
  <c r="BY18" i="6"/>
  <c r="BZ18" i="6"/>
  <c r="CA18" i="6"/>
  <c r="CB18" i="6"/>
  <c r="CC18" i="6"/>
  <c r="CE18" i="6"/>
  <c r="CF18" i="6"/>
  <c r="CG18" i="6"/>
  <c r="CI18" i="6"/>
  <c r="CJ18" i="6"/>
  <c r="CK18" i="6"/>
  <c r="CL18" i="6"/>
  <c r="CM18" i="6"/>
  <c r="CN18" i="6"/>
  <c r="CO18" i="6"/>
  <c r="CP18" i="6"/>
  <c r="CR18" i="6"/>
  <c r="CS18" i="6"/>
  <c r="CT18" i="6"/>
  <c r="CU18" i="6"/>
  <c r="CV18" i="6"/>
  <c r="CX18" i="6"/>
  <c r="CW18" i="6"/>
  <c r="D59" i="6"/>
  <c r="I48" i="6"/>
  <c r="H18" i="6"/>
  <c r="J18" i="6"/>
  <c r="I18" i="6"/>
  <c r="N18" i="6"/>
  <c r="L18" i="6"/>
  <c r="K18" i="6"/>
  <c r="M18" i="6"/>
  <c r="I47" i="6"/>
  <c r="CY64" i="6" l="1"/>
  <c r="D17" i="6"/>
  <c r="E17" i="6" s="1"/>
  <c r="F17" i="6" s="1"/>
  <c r="D38" i="6"/>
  <c r="E38" i="6" s="1"/>
  <c r="I31" i="6"/>
  <c r="I34" i="6" s="1"/>
  <c r="H21" i="18" s="1"/>
  <c r="C62" i="6"/>
  <c r="C59" i="6"/>
  <c r="D10" i="6"/>
  <c r="B19" i="18"/>
  <c r="BC31" i="6"/>
  <c r="BC34" i="6" s="1"/>
  <c r="BB21" i="18" s="1"/>
  <c r="W31" i="6"/>
  <c r="W34" i="6" s="1"/>
  <c r="V21" i="15" s="1"/>
  <c r="CF31" i="6"/>
  <c r="CF34" i="6" s="1"/>
  <c r="CE21" i="15" s="1"/>
  <c r="AZ31" i="6"/>
  <c r="AZ34" i="6" s="1"/>
  <c r="AY21" i="15" s="1"/>
  <c r="AJ31" i="6"/>
  <c r="AJ34" i="6" s="1"/>
  <c r="CI31" i="6"/>
  <c r="CI34" i="6" s="1"/>
  <c r="CH21" i="18" s="1"/>
  <c r="CN31" i="6"/>
  <c r="CN34" i="6" s="1"/>
  <c r="CM21" i="18" s="1"/>
  <c r="AM31" i="6"/>
  <c r="AM34" i="6" s="1"/>
  <c r="AL21" i="18" s="1"/>
  <c r="BA31" i="6"/>
  <c r="BA34" i="6" s="1"/>
  <c r="AZ21" i="15" s="1"/>
  <c r="AK31" i="6"/>
  <c r="AK34" i="6" s="1"/>
  <c r="AJ21" i="15" s="1"/>
  <c r="CR31" i="6"/>
  <c r="CR34" i="6" s="1"/>
  <c r="CQ21" i="18" s="1"/>
  <c r="CB31" i="6"/>
  <c r="CB34" i="6" s="1"/>
  <c r="CA21" i="18" s="1"/>
  <c r="AV31" i="6"/>
  <c r="AV34" i="6" s="1"/>
  <c r="AU21" i="15" s="1"/>
  <c r="AF31" i="6"/>
  <c r="AF34" i="6" s="1"/>
  <c r="AE21" i="18" s="1"/>
  <c r="P31" i="6"/>
  <c r="P34" i="6" s="1"/>
  <c r="O21" i="18" s="1"/>
  <c r="M31" i="6"/>
  <c r="M34" i="6" s="1"/>
  <c r="L21" i="15" s="1"/>
  <c r="BS31" i="6"/>
  <c r="BS34" i="6" s="1"/>
  <c r="BR21" i="18" s="1"/>
  <c r="BV31" i="6"/>
  <c r="BV34" i="6" s="1"/>
  <c r="BU21" i="18" s="1"/>
  <c r="AD31" i="6"/>
  <c r="AD34" i="6" s="1"/>
  <c r="AC21" i="15" s="1"/>
  <c r="Z31" i="6"/>
  <c r="Z34" i="6" s="1"/>
  <c r="Y21" i="15" s="1"/>
  <c r="CV31" i="6"/>
  <c r="CV34" i="6" s="1"/>
  <c r="CU21" i="18" s="1"/>
  <c r="T31" i="6"/>
  <c r="T34" i="6" s="1"/>
  <c r="BG31" i="6"/>
  <c r="BG34" i="6" s="1"/>
  <c r="AP31" i="6"/>
  <c r="AP34" i="6" s="1"/>
  <c r="AO21" i="18" s="1"/>
  <c r="AS31" i="6"/>
  <c r="AS34" i="6" s="1"/>
  <c r="AR21" i="15" s="1"/>
  <c r="BL31" i="6"/>
  <c r="BL34" i="6" s="1"/>
  <c r="BK21" i="15" s="1"/>
  <c r="AN31" i="6"/>
  <c r="AN34" i="6" s="1"/>
  <c r="AM21" i="18" s="1"/>
  <c r="AT31" i="6"/>
  <c r="AT34" i="6" s="1"/>
  <c r="AS21" i="18" s="1"/>
  <c r="BD31" i="6"/>
  <c r="BD34" i="6" s="1"/>
  <c r="BC21" i="15" s="1"/>
  <c r="AA31" i="6"/>
  <c r="AA34" i="6" s="1"/>
  <c r="Z21" i="15" s="1"/>
  <c r="CJ31" i="6"/>
  <c r="CJ34" i="6" s="1"/>
  <c r="BT31" i="6"/>
  <c r="BT34" i="6" s="1"/>
  <c r="BS21" i="15" s="1"/>
  <c r="X31" i="6"/>
  <c r="X34" i="6" s="1"/>
  <c r="W21" i="18" s="1"/>
  <c r="BE31" i="6"/>
  <c r="BE34" i="6" s="1"/>
  <c r="BD21" i="18" s="1"/>
  <c r="CG31" i="6"/>
  <c r="CG34" i="6" s="1"/>
  <c r="CF21" i="18" s="1"/>
  <c r="BF31" i="6"/>
  <c r="BF34" i="6" s="1"/>
  <c r="BE21" i="18" s="1"/>
  <c r="CH31" i="6"/>
  <c r="CH34" i="6" s="1"/>
  <c r="CG21" i="18" s="1"/>
  <c r="BB31" i="6"/>
  <c r="BB34" i="6" s="1"/>
  <c r="AQ31" i="6"/>
  <c r="AQ34" i="6" s="1"/>
  <c r="AP21" i="15" s="1"/>
  <c r="CW31" i="6"/>
  <c r="CW34" i="6" s="1"/>
  <c r="CV21" i="15" s="1"/>
  <c r="U31" i="6"/>
  <c r="U34" i="6" s="1"/>
  <c r="T21" i="15" s="1"/>
  <c r="AR31" i="6"/>
  <c r="AR34" i="6" s="1"/>
  <c r="AQ21" i="15" s="1"/>
  <c r="CL31" i="6"/>
  <c r="CL34" i="6" s="1"/>
  <c r="CK21" i="18" s="1"/>
  <c r="K31" i="6"/>
  <c r="K34" i="6" s="1"/>
  <c r="J21" i="18" s="1"/>
  <c r="L31" i="6"/>
  <c r="L34" i="6" s="1"/>
  <c r="K21" i="15" s="1"/>
  <c r="CU31" i="6"/>
  <c r="CU34" i="6" s="1"/>
  <c r="CT21" i="15" s="1"/>
  <c r="CE31" i="6"/>
  <c r="CE34" i="6" s="1"/>
  <c r="CD21" i="18" s="1"/>
  <c r="AY31" i="6"/>
  <c r="AY34" i="6" s="1"/>
  <c r="AX21" i="15" s="1"/>
  <c r="AI31" i="6"/>
  <c r="AI34" i="6" s="1"/>
  <c r="S31" i="6"/>
  <c r="S34" i="6" s="1"/>
  <c r="R21" i="15" s="1"/>
  <c r="J31" i="6"/>
  <c r="J34" i="6" s="1"/>
  <c r="I21" i="18" s="1"/>
  <c r="CO31" i="6"/>
  <c r="CO34" i="6" s="1"/>
  <c r="CN21" i="18" s="1"/>
  <c r="BM31" i="6"/>
  <c r="BM34" i="6" s="1"/>
  <c r="BO31" i="6"/>
  <c r="BO34" i="6" s="1"/>
  <c r="BN21" i="18" s="1"/>
  <c r="BP31" i="6"/>
  <c r="BP34" i="6" s="1"/>
  <c r="AU31" i="6"/>
  <c r="AU34" i="6" s="1"/>
  <c r="AE31" i="6"/>
  <c r="AE34" i="6" s="1"/>
  <c r="AD21" i="18" s="1"/>
  <c r="O31" i="6"/>
  <c r="O34" i="6" s="1"/>
  <c r="N21" i="15" s="1"/>
  <c r="CP31" i="6"/>
  <c r="CP34" i="6" s="1"/>
  <c r="BZ31" i="6"/>
  <c r="BZ34" i="6" s="1"/>
  <c r="BY21" i="15" s="1"/>
  <c r="BJ31" i="6"/>
  <c r="BJ34" i="6" s="1"/>
  <c r="BI21" i="15" s="1"/>
  <c r="BQ31" i="6"/>
  <c r="BQ34" i="6" s="1"/>
  <c r="BP21" i="18" s="1"/>
  <c r="CM31" i="6"/>
  <c r="CM34" i="6" s="1"/>
  <c r="CL21" i="15" s="1"/>
  <c r="BW31" i="6"/>
  <c r="BW34" i="6" s="1"/>
  <c r="BV21" i="18" s="1"/>
  <c r="AL31" i="6"/>
  <c r="AL34" i="6" s="1"/>
  <c r="AK21" i="18" s="1"/>
  <c r="BR31" i="6"/>
  <c r="BR34" i="6" s="1"/>
  <c r="F18" i="6"/>
  <c r="CJ21" i="15"/>
  <c r="CP21" i="15"/>
  <c r="CT31" i="6"/>
  <c r="CT34" i="6" s="1"/>
  <c r="CD31" i="6"/>
  <c r="CD34" i="6" s="1"/>
  <c r="BN31" i="6"/>
  <c r="BN34" i="6" s="1"/>
  <c r="BM21" i="15" s="1"/>
  <c r="AX31" i="6"/>
  <c r="AX34" i="6" s="1"/>
  <c r="AH31" i="6"/>
  <c r="AH34" i="6" s="1"/>
  <c r="R31" i="6"/>
  <c r="R34" i="6" s="1"/>
  <c r="CS31" i="6"/>
  <c r="CS34" i="6" s="1"/>
  <c r="CR21" i="15" s="1"/>
  <c r="CC31" i="6"/>
  <c r="CC34" i="6" s="1"/>
  <c r="CB21" i="15" s="1"/>
  <c r="AW31" i="6"/>
  <c r="AW34" i="6" s="1"/>
  <c r="AV21" i="15" s="1"/>
  <c r="AG31" i="6"/>
  <c r="AG34" i="6" s="1"/>
  <c r="AF21" i="18" s="1"/>
  <c r="Q31" i="6"/>
  <c r="Q34" i="6" s="1"/>
  <c r="BX31" i="6"/>
  <c r="BX34" i="6" s="1"/>
  <c r="BY31" i="6"/>
  <c r="BY34" i="6" s="1"/>
  <c r="BX21" i="18" s="1"/>
  <c r="BH31" i="6"/>
  <c r="BH34" i="6" s="1"/>
  <c r="BG21" i="15" s="1"/>
  <c r="BI31" i="6"/>
  <c r="BI34" i="6" s="1"/>
  <c r="AB31" i="6"/>
  <c r="AB34" i="6" s="1"/>
  <c r="AC31" i="6"/>
  <c r="AC34" i="6" s="1"/>
  <c r="AB21" i="18" s="1"/>
  <c r="BU31" i="6"/>
  <c r="BU34" i="6" s="1"/>
  <c r="X21" i="18"/>
  <c r="X21" i="15"/>
  <c r="BK31" i="6"/>
  <c r="BK34" i="6" s="1"/>
  <c r="AN21" i="18"/>
  <c r="AN21" i="15"/>
  <c r="CX31" i="6"/>
  <c r="CX34" i="6" s="1"/>
  <c r="CW21" i="15" s="1"/>
  <c r="CY31" i="6"/>
  <c r="V31" i="6"/>
  <c r="V34" i="6" s="1"/>
  <c r="E18" i="6"/>
  <c r="N31" i="6"/>
  <c r="N34" i="6" s="1"/>
  <c r="M21" i="18" s="1"/>
  <c r="CP21" i="18"/>
  <c r="BZ21" i="15"/>
  <c r="BZ21" i="18"/>
  <c r="C18" i="6"/>
  <c r="C19" i="6" s="1"/>
  <c r="C19" i="15" l="1"/>
  <c r="C19" i="18"/>
  <c r="E48" i="6"/>
  <c r="H21" i="15"/>
  <c r="Z21" i="18"/>
  <c r="D62" i="6"/>
  <c r="E9" i="6"/>
  <c r="CQ21" i="15"/>
  <c r="BP21" i="15"/>
  <c r="BR21" i="15"/>
  <c r="CL21" i="18"/>
  <c r="CH21" i="15"/>
  <c r="AY21" i="18"/>
  <c r="AJ21" i="18"/>
  <c r="CA21" i="15"/>
  <c r="CT21" i="18"/>
  <c r="J21" i="15"/>
  <c r="N21" i="18"/>
  <c r="BY21" i="18"/>
  <c r="AM21" i="15"/>
  <c r="AS21" i="15"/>
  <c r="AO21" i="15"/>
  <c r="AQ21" i="18"/>
  <c r="AL21" i="15"/>
  <c r="BU21" i="15"/>
  <c r="F38" i="6"/>
  <c r="D19" i="18"/>
  <c r="D19" i="15"/>
  <c r="AD21" i="15"/>
  <c r="Y21" i="18"/>
  <c r="AR21" i="18"/>
  <c r="L21" i="18"/>
  <c r="AZ21" i="18"/>
  <c r="CN21" i="15"/>
  <c r="AC21" i="18"/>
  <c r="V21" i="18"/>
  <c r="CE21" i="18"/>
  <c r="BA21" i="18"/>
  <c r="AX21" i="18"/>
  <c r="AI21" i="18"/>
  <c r="S21" i="15"/>
  <c r="AI21" i="15"/>
  <c r="BL21" i="18"/>
  <c r="BN21" i="15"/>
  <c r="S21" i="18"/>
  <c r="BO21" i="18"/>
  <c r="BB21" i="15"/>
  <c r="CG21" i="15"/>
  <c r="BF21" i="15"/>
  <c r="AT21" i="15"/>
  <c r="CU21" i="15"/>
  <c r="AU21" i="18"/>
  <c r="CM21" i="15"/>
  <c r="AE21" i="15"/>
  <c r="BK21" i="18"/>
  <c r="O21" i="15"/>
  <c r="AH21" i="15"/>
  <c r="CF21" i="15"/>
  <c r="AP21" i="18"/>
  <c r="BC21" i="18"/>
  <c r="CV21" i="18"/>
  <c r="I21" i="15"/>
  <c r="BL21" i="15"/>
  <c r="AT21" i="18"/>
  <c r="BO21" i="15"/>
  <c r="BF21" i="18"/>
  <c r="CO21" i="15"/>
  <c r="R21" i="18"/>
  <c r="CI21" i="18"/>
  <c r="T21" i="18"/>
  <c r="BV21" i="15"/>
  <c r="CD21" i="15"/>
  <c r="BS21" i="18"/>
  <c r="W21" i="15"/>
  <c r="CO21" i="18"/>
  <c r="BA21" i="15"/>
  <c r="CK21" i="15"/>
  <c r="BQ21" i="15"/>
  <c r="BD21" i="15"/>
  <c r="K21" i="18"/>
  <c r="BI21" i="18"/>
  <c r="CI21" i="15"/>
  <c r="BE21" i="15"/>
  <c r="AK21" i="15"/>
  <c r="AH21" i="18"/>
  <c r="BQ21" i="18"/>
  <c r="G17" i="6"/>
  <c r="H17" i="6" s="1"/>
  <c r="BM21" i="18"/>
  <c r="BX21" i="15"/>
  <c r="AW21" i="18"/>
  <c r="AW21" i="15"/>
  <c r="CR21" i="18"/>
  <c r="CW21" i="18"/>
  <c r="BW21" i="15"/>
  <c r="BW21" i="18"/>
  <c r="M21" i="15"/>
  <c r="BJ21" i="15"/>
  <c r="BJ21" i="18"/>
  <c r="Q21" i="15"/>
  <c r="Q21" i="18"/>
  <c r="P21" i="15"/>
  <c r="P21" i="18"/>
  <c r="AV21" i="18"/>
  <c r="BG21" i="18"/>
  <c r="AA21" i="15"/>
  <c r="AA21" i="18"/>
  <c r="BH21" i="15"/>
  <c r="BH21" i="18"/>
  <c r="AF21" i="15"/>
  <c r="CB21" i="18"/>
  <c r="AG21" i="15"/>
  <c r="AG21" i="18"/>
  <c r="CC21" i="15"/>
  <c r="CC21" i="18"/>
  <c r="CS21" i="15"/>
  <c r="CS21" i="18"/>
  <c r="U21" i="15"/>
  <c r="U21" i="18"/>
  <c r="BT21" i="15"/>
  <c r="BT21" i="18"/>
  <c r="AB21" i="15"/>
  <c r="C28" i="6"/>
  <c r="C31" i="6" s="1"/>
  <c r="D19" i="6"/>
  <c r="E19" i="6" s="1"/>
  <c r="E10" i="6" l="1"/>
  <c r="F9" i="6" s="1"/>
  <c r="E59" i="6"/>
  <c r="E36" i="6"/>
  <c r="E19" i="18"/>
  <c r="E19" i="15"/>
  <c r="G38" i="6"/>
  <c r="I17" i="6"/>
  <c r="J17" i="6" s="1"/>
  <c r="E28" i="6"/>
  <c r="F19" i="6"/>
  <c r="G19" i="6" s="1"/>
  <c r="G28" i="6" s="1"/>
  <c r="C34" i="6"/>
  <c r="D28" i="6"/>
  <c r="D31" i="6" s="1"/>
  <c r="D32" i="6" s="1"/>
  <c r="E31" i="6" l="1"/>
  <c r="E34" i="6" s="1"/>
  <c r="E40" i="6" s="1"/>
  <c r="E41" i="6" s="1"/>
  <c r="E32" i="6"/>
  <c r="K17" i="6"/>
  <c r="F10" i="6"/>
  <c r="G9" i="6" s="1"/>
  <c r="F36" i="6"/>
  <c r="F59" i="6"/>
  <c r="E62" i="6"/>
  <c r="F19" i="18"/>
  <c r="F19" i="15"/>
  <c r="H38" i="6"/>
  <c r="L17" i="6"/>
  <c r="H19" i="6"/>
  <c r="I19" i="6" s="1"/>
  <c r="I28" i="6" s="1"/>
  <c r="F28" i="6"/>
  <c r="F31" i="6" s="1"/>
  <c r="F32" i="6" s="1"/>
  <c r="D34" i="6"/>
  <c r="D40" i="6" s="1"/>
  <c r="C40" i="6"/>
  <c r="C44" i="6" s="1"/>
  <c r="C46" i="6" s="1"/>
  <c r="B21" i="15"/>
  <c r="B21" i="18"/>
  <c r="D21" i="18" l="1"/>
  <c r="D21" i="15"/>
  <c r="D24" i="15" s="1"/>
  <c r="F62" i="6"/>
  <c r="G59" i="6"/>
  <c r="G36" i="6"/>
  <c r="G10" i="6"/>
  <c r="H9" i="6" s="1"/>
  <c r="I38" i="6"/>
  <c r="G19" i="15"/>
  <c r="G19" i="18"/>
  <c r="M17" i="6"/>
  <c r="E50" i="6"/>
  <c r="H28" i="6"/>
  <c r="J19" i="6"/>
  <c r="K19" i="6" s="1"/>
  <c r="F34" i="6"/>
  <c r="F35" i="6"/>
  <c r="D50" i="6"/>
  <c r="D41" i="6"/>
  <c r="E35" i="6"/>
  <c r="C21" i="18"/>
  <c r="C21" i="15"/>
  <c r="D35" i="6"/>
  <c r="B22" i="15"/>
  <c r="B22" i="18" s="1"/>
  <c r="C50" i="6"/>
  <c r="C51" i="6" s="1"/>
  <c r="C41" i="6"/>
  <c r="G31" i="6" l="1"/>
  <c r="G34" i="6" s="1"/>
  <c r="G62" i="6"/>
  <c r="H10" i="6"/>
  <c r="I9" i="6" s="1"/>
  <c r="H36" i="6"/>
  <c r="H59" i="6"/>
  <c r="J38" i="6"/>
  <c r="H19" i="15"/>
  <c r="H19" i="18"/>
  <c r="I40" i="6"/>
  <c r="N17" i="6"/>
  <c r="C23" i="15"/>
  <c r="C23" i="18" s="1"/>
  <c r="J28" i="6"/>
  <c r="G35" i="6"/>
  <c r="D23" i="15"/>
  <c r="D23" i="18" s="1"/>
  <c r="D24" i="18"/>
  <c r="E24" i="15"/>
  <c r="E21" i="18"/>
  <c r="F40" i="6"/>
  <c r="F41" i="6" s="1"/>
  <c r="E21" i="15"/>
  <c r="C47" i="6"/>
  <c r="C45" i="6"/>
  <c r="C54" i="6" s="1"/>
  <c r="C22" i="15"/>
  <c r="D22" i="15" s="1"/>
  <c r="D22" i="18" s="1"/>
  <c r="K28" i="6"/>
  <c r="L19" i="6"/>
  <c r="H62" i="6" l="1"/>
  <c r="F21" i="15"/>
  <c r="F21" i="18"/>
  <c r="G40" i="6"/>
  <c r="G41" i="6" s="1"/>
  <c r="H35" i="6"/>
  <c r="H31" i="6"/>
  <c r="H34" i="6" s="1"/>
  <c r="K35" i="6" s="1"/>
  <c r="I59" i="6"/>
  <c r="I36" i="6"/>
  <c r="I10" i="6"/>
  <c r="J9" i="6" s="1"/>
  <c r="I41" i="6"/>
  <c r="I50" i="6"/>
  <c r="I22" i="15"/>
  <c r="I24" i="15"/>
  <c r="I24" i="18" s="1"/>
  <c r="I25" i="15"/>
  <c r="I25" i="18" s="1"/>
  <c r="I23" i="15"/>
  <c r="I23" i="18" s="1"/>
  <c r="I28" i="15"/>
  <c r="I28" i="18" s="1"/>
  <c r="H28" i="15"/>
  <c r="H28" i="18" s="1"/>
  <c r="K38" i="6"/>
  <c r="I19" i="18"/>
  <c r="I19" i="15"/>
  <c r="J40" i="6"/>
  <c r="O17" i="6"/>
  <c r="AT35" i="6"/>
  <c r="E23" i="15"/>
  <c r="E23" i="18" s="1"/>
  <c r="T35" i="6"/>
  <c r="AP35" i="6"/>
  <c r="AA35" i="6"/>
  <c r="V35" i="6"/>
  <c r="CO35" i="6"/>
  <c r="AN35" i="6"/>
  <c r="AV35" i="6"/>
  <c r="CF35" i="6"/>
  <c r="AC35" i="6"/>
  <c r="U35" i="6"/>
  <c r="AS35" i="6"/>
  <c r="AJ35" i="6"/>
  <c r="AI35" i="6"/>
  <c r="BD35" i="6"/>
  <c r="BS35" i="6"/>
  <c r="CU35" i="6"/>
  <c r="CN35" i="6"/>
  <c r="S35" i="6"/>
  <c r="W35" i="6"/>
  <c r="E43" i="6"/>
  <c r="E44" i="6" s="1"/>
  <c r="E45" i="6"/>
  <c r="E24" i="18"/>
  <c r="F24" i="15"/>
  <c r="E25" i="15"/>
  <c r="E25" i="18" s="1"/>
  <c r="F50" i="6"/>
  <c r="C22" i="18"/>
  <c r="D45" i="6" s="1"/>
  <c r="D43" i="6"/>
  <c r="E22" i="15"/>
  <c r="L28" i="6"/>
  <c r="F23" i="15"/>
  <c r="F23" i="18" s="1"/>
  <c r="C61" i="6"/>
  <c r="C64" i="6"/>
  <c r="C56" i="6"/>
  <c r="M19" i="6"/>
  <c r="BF35" i="6" l="1"/>
  <c r="BB35" i="6"/>
  <c r="P35" i="6"/>
  <c r="R35" i="6"/>
  <c r="BQ35" i="6"/>
  <c r="BG35" i="6"/>
  <c r="BL35" i="6"/>
  <c r="BX35" i="6"/>
  <c r="AD35" i="6"/>
  <c r="BR35" i="6"/>
  <c r="CB35" i="6"/>
  <c r="BO35" i="6"/>
  <c r="CQ35" i="6"/>
  <c r="CS35" i="6"/>
  <c r="AR35" i="6"/>
  <c r="AQ35" i="6"/>
  <c r="BZ35" i="6"/>
  <c r="CW35" i="6"/>
  <c r="AZ35" i="6"/>
  <c r="CR35" i="6"/>
  <c r="L35" i="6"/>
  <c r="BJ35" i="6"/>
  <c r="BT35" i="6"/>
  <c r="AF35" i="6"/>
  <c r="CP35" i="6"/>
  <c r="BE35" i="6"/>
  <c r="BA35" i="6"/>
  <c r="BV35" i="6"/>
  <c r="N35" i="6"/>
  <c r="AY35" i="6"/>
  <c r="AK35" i="6"/>
  <c r="AG35" i="6"/>
  <c r="CJ35" i="6"/>
  <c r="BH35" i="6"/>
  <c r="Z35" i="6"/>
  <c r="Y35" i="6"/>
  <c r="BY35" i="6"/>
  <c r="CD35" i="6"/>
  <c r="CV35" i="6"/>
  <c r="CE35" i="6"/>
  <c r="BW35" i="6"/>
  <c r="AM35" i="6"/>
  <c r="O35" i="6"/>
  <c r="CA35" i="6"/>
  <c r="AL35" i="6"/>
  <c r="CK35" i="6"/>
  <c r="BU35" i="6"/>
  <c r="BP35" i="6"/>
  <c r="J35" i="6"/>
  <c r="BK35" i="6"/>
  <c r="CC35" i="6"/>
  <c r="M35" i="6"/>
  <c r="BI35" i="6"/>
  <c r="AW35" i="6"/>
  <c r="BM35" i="6"/>
  <c r="CT35" i="6"/>
  <c r="CI35" i="6"/>
  <c r="AU35" i="6"/>
  <c r="CL35" i="6"/>
  <c r="AX35" i="6"/>
  <c r="CH35" i="6"/>
  <c r="G21" i="15"/>
  <c r="I27" i="15" s="1"/>
  <c r="I27" i="18" s="1"/>
  <c r="CM35" i="6"/>
  <c r="AH35" i="6"/>
  <c r="CG35" i="6"/>
  <c r="AO35" i="6"/>
  <c r="BN35" i="6"/>
  <c r="I35" i="6"/>
  <c r="CX35" i="6"/>
  <c r="BC35" i="6"/>
  <c r="X35" i="6"/>
  <c r="AB35" i="6"/>
  <c r="G21" i="18"/>
  <c r="Q35" i="6"/>
  <c r="H40" i="6"/>
  <c r="H50" i="6" s="1"/>
  <c r="AE35" i="6"/>
  <c r="F26" i="15"/>
  <c r="F26" i="18" s="1"/>
  <c r="G26" i="15"/>
  <c r="G26" i="18" s="1"/>
  <c r="H26" i="15"/>
  <c r="H26" i="18" s="1"/>
  <c r="G50" i="6"/>
  <c r="I26" i="15"/>
  <c r="I26" i="18" s="1"/>
  <c r="J59" i="6"/>
  <c r="J36" i="6"/>
  <c r="J10" i="6"/>
  <c r="K9" i="6" s="1"/>
  <c r="I62" i="6"/>
  <c r="J50" i="6"/>
  <c r="J41" i="6"/>
  <c r="J26" i="15"/>
  <c r="J26" i="18" s="1"/>
  <c r="J25" i="15"/>
  <c r="J25" i="18" s="1"/>
  <c r="J27" i="15"/>
  <c r="J27" i="18" s="1"/>
  <c r="I29" i="15"/>
  <c r="I29" i="18" s="1"/>
  <c r="J22" i="15"/>
  <c r="J24" i="15"/>
  <c r="J24" i="18" s="1"/>
  <c r="J29" i="15"/>
  <c r="J29" i="18" s="1"/>
  <c r="J23" i="15"/>
  <c r="J23" i="18" s="1"/>
  <c r="J28" i="15"/>
  <c r="J28" i="18" s="1"/>
  <c r="L38" i="6"/>
  <c r="J19" i="18"/>
  <c r="J19" i="15"/>
  <c r="K40" i="6"/>
  <c r="I22" i="18"/>
  <c r="P17" i="6"/>
  <c r="F25" i="15"/>
  <c r="F25" i="18" s="1"/>
  <c r="E54" i="6"/>
  <c r="E56" i="6" s="1"/>
  <c r="F24" i="18"/>
  <c r="G24" i="15"/>
  <c r="M28" i="6"/>
  <c r="N19" i="6"/>
  <c r="E22" i="18"/>
  <c r="F45" i="6" s="1"/>
  <c r="F43" i="6"/>
  <c r="F44" i="6" s="1"/>
  <c r="D44" i="6"/>
  <c r="D51" i="6"/>
  <c r="E51" i="6" s="1"/>
  <c r="D42" i="6"/>
  <c r="E42" i="6" s="1"/>
  <c r="D47" i="6"/>
  <c r="E47" i="6"/>
  <c r="C60" i="6"/>
  <c r="C63" i="6"/>
  <c r="C57" i="6"/>
  <c r="G23" i="15"/>
  <c r="F22" i="15"/>
  <c r="H41" i="6" l="1"/>
  <c r="G27" i="15"/>
  <c r="G27" i="18" s="1"/>
  <c r="D54" i="6"/>
  <c r="D56" i="6" s="1"/>
  <c r="D46" i="6"/>
  <c r="E46" i="6" s="1"/>
  <c r="F46" i="6" s="1"/>
  <c r="K10" i="6"/>
  <c r="L9" i="6" s="1"/>
  <c r="K36" i="6"/>
  <c r="K59" i="6"/>
  <c r="J62" i="6"/>
  <c r="J43" i="6"/>
  <c r="J44" i="6" s="1"/>
  <c r="K50" i="6"/>
  <c r="K41" i="6"/>
  <c r="K26" i="15"/>
  <c r="K26" i="18" s="1"/>
  <c r="K24" i="15"/>
  <c r="K24" i="18" s="1"/>
  <c r="K30" i="15"/>
  <c r="K30" i="18" s="1"/>
  <c r="K28" i="15"/>
  <c r="K28" i="18" s="1"/>
  <c r="J30" i="15"/>
  <c r="J30" i="18" s="1"/>
  <c r="K29" i="15"/>
  <c r="K29" i="18" s="1"/>
  <c r="K22" i="15"/>
  <c r="K27" i="15"/>
  <c r="K27" i="18" s="1"/>
  <c r="K25" i="15"/>
  <c r="K25" i="18" s="1"/>
  <c r="K23" i="15"/>
  <c r="K23" i="18" s="1"/>
  <c r="L40" i="6"/>
  <c r="K19" i="18"/>
  <c r="M38" i="6"/>
  <c r="K19" i="15"/>
  <c r="J22" i="18"/>
  <c r="J45" i="6"/>
  <c r="Q17" i="6"/>
  <c r="H27" i="15"/>
  <c r="H27" i="18" s="1"/>
  <c r="G23" i="18"/>
  <c r="H23" i="15"/>
  <c r="H23" i="18" s="1"/>
  <c r="G24" i="18"/>
  <c r="H24" i="15"/>
  <c r="H24" i="18" s="1"/>
  <c r="E64" i="6"/>
  <c r="G25" i="15"/>
  <c r="E61" i="6"/>
  <c r="E63" i="6"/>
  <c r="E60" i="6"/>
  <c r="F42" i="6"/>
  <c r="F22" i="18"/>
  <c r="G45" i="6" s="1"/>
  <c r="G43" i="6"/>
  <c r="G44" i="6" s="1"/>
  <c r="G22" i="15"/>
  <c r="H22" i="15" s="1"/>
  <c r="F54" i="6"/>
  <c r="F56" i="6" s="1"/>
  <c r="F47" i="6"/>
  <c r="F51" i="6"/>
  <c r="N28" i="6"/>
  <c r="O19" i="6"/>
  <c r="L36" i="6" l="1"/>
  <c r="L59" i="6"/>
  <c r="L10" i="6"/>
  <c r="M9" i="6" s="1"/>
  <c r="K62" i="6"/>
  <c r="J54" i="6"/>
  <c r="K45" i="6"/>
  <c r="K22" i="18"/>
  <c r="K43" i="6"/>
  <c r="K44" i="6" s="1"/>
  <c r="K31" i="15"/>
  <c r="K31" i="18" s="1"/>
  <c r="L28" i="15"/>
  <c r="L28" i="18" s="1"/>
  <c r="L24" i="15"/>
  <c r="L24" i="18" s="1"/>
  <c r="L23" i="15"/>
  <c r="L23" i="18" s="1"/>
  <c r="L30" i="15"/>
  <c r="L30" i="18" s="1"/>
  <c r="L27" i="15"/>
  <c r="L27" i="18" s="1"/>
  <c r="L31" i="15"/>
  <c r="L31" i="18" s="1"/>
  <c r="L22" i="15"/>
  <c r="L25" i="15"/>
  <c r="L25" i="18" s="1"/>
  <c r="L29" i="15"/>
  <c r="L29" i="18" s="1"/>
  <c r="L26" i="15"/>
  <c r="L26" i="18" s="1"/>
  <c r="L50" i="6"/>
  <c r="L41" i="6"/>
  <c r="M40" i="6"/>
  <c r="L19" i="15"/>
  <c r="L19" i="18"/>
  <c r="N38" i="6"/>
  <c r="R17" i="6"/>
  <c r="S17" i="6" s="1"/>
  <c r="T17" i="6" s="1"/>
  <c r="U17" i="6" s="1"/>
  <c r="V17" i="6" s="1"/>
  <c r="W17" i="6" s="1"/>
  <c r="X17" i="6" s="1"/>
  <c r="Y17" i="6" s="1"/>
  <c r="Z17" i="6" s="1"/>
  <c r="AA17" i="6" s="1"/>
  <c r="AB17" i="6" s="1"/>
  <c r="AC17" i="6" s="1"/>
  <c r="AD17" i="6" s="1"/>
  <c r="AE17" i="6" s="1"/>
  <c r="AF17" i="6" s="1"/>
  <c r="AG17" i="6" s="1"/>
  <c r="AH17" i="6" s="1"/>
  <c r="AI17" i="6" s="1"/>
  <c r="AJ17" i="6" s="1"/>
  <c r="AK17" i="6" s="1"/>
  <c r="AL17" i="6" s="1"/>
  <c r="AM17" i="6" s="1"/>
  <c r="AN17" i="6" s="1"/>
  <c r="AO17" i="6" s="1"/>
  <c r="AP17" i="6" s="1"/>
  <c r="AQ17" i="6" s="1"/>
  <c r="AR17" i="6" s="1"/>
  <c r="AS17" i="6" s="1"/>
  <c r="AT17" i="6" s="1"/>
  <c r="AU17" i="6" s="1"/>
  <c r="AV17" i="6" s="1"/>
  <c r="AW17" i="6" s="1"/>
  <c r="AX17" i="6" s="1"/>
  <c r="AY17" i="6" s="1"/>
  <c r="AZ17" i="6" s="1"/>
  <c r="BA17" i="6" s="1"/>
  <c r="BB17" i="6" s="1"/>
  <c r="BC17" i="6" s="1"/>
  <c r="BD17" i="6" s="1"/>
  <c r="BE17" i="6" s="1"/>
  <c r="BF17" i="6" s="1"/>
  <c r="BG17" i="6" s="1"/>
  <c r="BH17" i="6" s="1"/>
  <c r="BI17" i="6" s="1"/>
  <c r="BJ17" i="6" s="1"/>
  <c r="BK17" i="6" s="1"/>
  <c r="BL17" i="6" s="1"/>
  <c r="BM17" i="6" s="1"/>
  <c r="BN17" i="6" s="1"/>
  <c r="BO17" i="6" s="1"/>
  <c r="BP17" i="6" s="1"/>
  <c r="BQ17" i="6" s="1"/>
  <c r="BR17" i="6" s="1"/>
  <c r="BS17" i="6" s="1"/>
  <c r="BT17" i="6" s="1"/>
  <c r="BU17" i="6" s="1"/>
  <c r="BV17" i="6" s="1"/>
  <c r="BW17" i="6" s="1"/>
  <c r="BX17" i="6" s="1"/>
  <c r="BY17" i="6" s="1"/>
  <c r="BZ17" i="6" s="1"/>
  <c r="CA17" i="6" s="1"/>
  <c r="CB17" i="6" s="1"/>
  <c r="CC17" i="6" s="1"/>
  <c r="CD17" i="6" s="1"/>
  <c r="CE17" i="6" s="1"/>
  <c r="CF17" i="6" s="1"/>
  <c r="CG17" i="6" s="1"/>
  <c r="CH17" i="6" s="1"/>
  <c r="CI17" i="6" s="1"/>
  <c r="CJ17" i="6" s="1"/>
  <c r="CK17" i="6" s="1"/>
  <c r="CL17" i="6" s="1"/>
  <c r="CM17" i="6" s="1"/>
  <c r="CN17" i="6" s="1"/>
  <c r="CO17" i="6" s="1"/>
  <c r="CP17" i="6" s="1"/>
  <c r="CQ17" i="6" s="1"/>
  <c r="CR17" i="6" s="1"/>
  <c r="CS17" i="6" s="1"/>
  <c r="CT17" i="6" s="1"/>
  <c r="CU17" i="6" s="1"/>
  <c r="CV17" i="6" s="1"/>
  <c r="CW17" i="6" s="1"/>
  <c r="CX17" i="6" s="1"/>
  <c r="H22" i="18"/>
  <c r="G25" i="18"/>
  <c r="H25" i="15"/>
  <c r="H25" i="18" s="1"/>
  <c r="G47" i="6"/>
  <c r="F60" i="6"/>
  <c r="F63" i="6"/>
  <c r="D63" i="6"/>
  <c r="D60" i="6"/>
  <c r="D57" i="6"/>
  <c r="E57" i="6" s="1"/>
  <c r="F57" i="6" s="1"/>
  <c r="G22" i="18"/>
  <c r="H43" i="6"/>
  <c r="H44" i="6" s="1"/>
  <c r="G54" i="6"/>
  <c r="G56" i="6" s="1"/>
  <c r="G42" i="6"/>
  <c r="O28" i="6"/>
  <c r="P19" i="6"/>
  <c r="G51" i="6"/>
  <c r="F61" i="6"/>
  <c r="F64" i="6"/>
  <c r="D61" i="6"/>
  <c r="D64" i="6"/>
  <c r="J61" i="6" l="1"/>
  <c r="J64" i="6"/>
  <c r="J56" i="6"/>
  <c r="M36" i="6"/>
  <c r="M59" i="6"/>
  <c r="M10" i="6"/>
  <c r="N9" i="6" s="1"/>
  <c r="L62" i="6"/>
  <c r="L45" i="6"/>
  <c r="L22" i="18"/>
  <c r="M19" i="15"/>
  <c r="N40" i="6"/>
  <c r="O38" i="6"/>
  <c r="M19" i="18"/>
  <c r="K54" i="6"/>
  <c r="K56" i="6" s="1"/>
  <c r="L32" i="15"/>
  <c r="L32" i="18" s="1"/>
  <c r="M23" i="15"/>
  <c r="M23" i="18" s="1"/>
  <c r="M26" i="15"/>
  <c r="M26" i="18" s="1"/>
  <c r="M27" i="15"/>
  <c r="M27" i="18" s="1"/>
  <c r="M28" i="15"/>
  <c r="M28" i="18" s="1"/>
  <c r="M24" i="15"/>
  <c r="M24" i="18" s="1"/>
  <c r="M30" i="15"/>
  <c r="M30" i="18" s="1"/>
  <c r="M32" i="15"/>
  <c r="M32" i="18" s="1"/>
  <c r="M25" i="15"/>
  <c r="M25" i="18" s="1"/>
  <c r="M31" i="15"/>
  <c r="M31" i="18" s="1"/>
  <c r="M22" i="15"/>
  <c r="M29" i="15"/>
  <c r="M29" i="18" s="1"/>
  <c r="M41" i="6"/>
  <c r="M50" i="6"/>
  <c r="L43" i="6"/>
  <c r="L44" i="6" s="1"/>
  <c r="I45" i="6"/>
  <c r="I43" i="6"/>
  <c r="I44" i="6" s="1"/>
  <c r="G60" i="6"/>
  <c r="G63" i="6"/>
  <c r="P28" i="6"/>
  <c r="Q19" i="6"/>
  <c r="H42" i="6"/>
  <c r="H51" i="6"/>
  <c r="G61" i="6"/>
  <c r="G64" i="6"/>
  <c r="H45" i="6"/>
  <c r="H54" i="6" s="1"/>
  <c r="H47" i="6"/>
  <c r="G57" i="6"/>
  <c r="J63" i="6" l="1"/>
  <c r="J60" i="6"/>
  <c r="N10" i="6"/>
  <c r="O9" i="6" s="1"/>
  <c r="N59" i="6"/>
  <c r="N36" i="6"/>
  <c r="M62" i="6"/>
  <c r="I54" i="6"/>
  <c r="M45" i="6"/>
  <c r="K63" i="6"/>
  <c r="K60" i="6"/>
  <c r="L54" i="6"/>
  <c r="L56" i="6" s="1"/>
  <c r="K64" i="6"/>
  <c r="K61" i="6"/>
  <c r="N19" i="18"/>
  <c r="N19" i="15"/>
  <c r="P38" i="6"/>
  <c r="O40" i="6"/>
  <c r="N50" i="6"/>
  <c r="N41" i="6"/>
  <c r="M22" i="18"/>
  <c r="N32" i="15"/>
  <c r="N32" i="18" s="1"/>
  <c r="N31" i="15"/>
  <c r="N31" i="18" s="1"/>
  <c r="N30" i="15"/>
  <c r="N30" i="18" s="1"/>
  <c r="N22" i="15"/>
  <c r="M33" i="15"/>
  <c r="M33" i="18" s="1"/>
  <c r="N23" i="15"/>
  <c r="N23" i="18" s="1"/>
  <c r="N25" i="15"/>
  <c r="N25" i="18" s="1"/>
  <c r="N27" i="15"/>
  <c r="N27" i="18" s="1"/>
  <c r="N26" i="15"/>
  <c r="N26" i="18" s="1"/>
  <c r="N28" i="15"/>
  <c r="N28" i="18" s="1"/>
  <c r="N29" i="15"/>
  <c r="N29" i="18" s="1"/>
  <c r="N24" i="15"/>
  <c r="N24" i="18" s="1"/>
  <c r="N33" i="15"/>
  <c r="N33" i="18" s="1"/>
  <c r="M43" i="6"/>
  <c r="M44" i="6" s="1"/>
  <c r="I51" i="6"/>
  <c r="J51" i="6" s="1"/>
  <c r="K51" i="6" s="1"/>
  <c r="L51" i="6" s="1"/>
  <c r="I42" i="6"/>
  <c r="J42" i="6" s="1"/>
  <c r="K42" i="6" s="1"/>
  <c r="L42" i="6" s="1"/>
  <c r="H61" i="6"/>
  <c r="H64" i="6"/>
  <c r="Q28" i="6"/>
  <c r="R19" i="6"/>
  <c r="N62" i="6" l="1"/>
  <c r="I64" i="6"/>
  <c r="N45" i="6"/>
  <c r="I61" i="6"/>
  <c r="I56" i="6"/>
  <c r="I63" i="6" s="1"/>
  <c r="N43" i="6"/>
  <c r="N44" i="6" s="1"/>
  <c r="N54" i="6" s="1"/>
  <c r="N61" i="6" s="1"/>
  <c r="O10" i="6"/>
  <c r="P9" i="6" s="1"/>
  <c r="O59" i="6"/>
  <c r="O36" i="6"/>
  <c r="M54" i="6"/>
  <c r="M61" i="6" s="1"/>
  <c r="O50" i="6"/>
  <c r="O41" i="6"/>
  <c r="Q38" i="6"/>
  <c r="O19" i="15"/>
  <c r="P40" i="6"/>
  <c r="O19" i="18"/>
  <c r="M42" i="6"/>
  <c r="O31" i="15"/>
  <c r="O31" i="18" s="1"/>
  <c r="O24" i="15"/>
  <c r="O24" i="18" s="1"/>
  <c r="O22" i="15"/>
  <c r="O33" i="15"/>
  <c r="O33" i="18" s="1"/>
  <c r="N34" i="15"/>
  <c r="N34" i="18" s="1"/>
  <c r="O26" i="15"/>
  <c r="O26" i="18" s="1"/>
  <c r="O28" i="15"/>
  <c r="O28" i="18" s="1"/>
  <c r="O25" i="15"/>
  <c r="O25" i="18" s="1"/>
  <c r="O32" i="15"/>
  <c r="O32" i="18" s="1"/>
  <c r="O27" i="15"/>
  <c r="O27" i="18" s="1"/>
  <c r="O30" i="15"/>
  <c r="O30" i="18" s="1"/>
  <c r="O23" i="15"/>
  <c r="O23" i="18" s="1"/>
  <c r="O29" i="15"/>
  <c r="O29" i="18" s="1"/>
  <c r="O34" i="15"/>
  <c r="O34" i="18" s="1"/>
  <c r="M51" i="6"/>
  <c r="L63" i="6"/>
  <c r="L60" i="6"/>
  <c r="N22" i="18"/>
  <c r="L61" i="6"/>
  <c r="L64" i="6"/>
  <c r="R28" i="6"/>
  <c r="S19" i="6"/>
  <c r="N51" i="6" l="1"/>
  <c r="I60" i="6"/>
  <c r="N42" i="6"/>
  <c r="O43" i="6"/>
  <c r="O44" i="6" s="1"/>
  <c r="P59" i="6"/>
  <c r="P36" i="6"/>
  <c r="P10" i="6"/>
  <c r="Q9" i="6" s="1"/>
  <c r="O62" i="6"/>
  <c r="O45" i="6"/>
  <c r="M64" i="6"/>
  <c r="M56" i="6"/>
  <c r="M63" i="6" s="1"/>
  <c r="N64" i="6"/>
  <c r="P19" i="15"/>
  <c r="P19" i="18"/>
  <c r="R38" i="6"/>
  <c r="Q40" i="6"/>
  <c r="P41" i="6"/>
  <c r="P50" i="6"/>
  <c r="P35" i="15"/>
  <c r="P35" i="18" s="1"/>
  <c r="P33" i="15"/>
  <c r="P33" i="18" s="1"/>
  <c r="P26" i="15"/>
  <c r="P26" i="18" s="1"/>
  <c r="P23" i="15"/>
  <c r="P23" i="18" s="1"/>
  <c r="P29" i="15"/>
  <c r="P29" i="18" s="1"/>
  <c r="P24" i="15"/>
  <c r="P24" i="18" s="1"/>
  <c r="P31" i="15"/>
  <c r="P31" i="18" s="1"/>
  <c r="O35" i="15"/>
  <c r="O35" i="18" s="1"/>
  <c r="P34" i="15"/>
  <c r="P34" i="18" s="1"/>
  <c r="P25" i="15"/>
  <c r="P25" i="18" s="1"/>
  <c r="P30" i="15"/>
  <c r="P30" i="18" s="1"/>
  <c r="P32" i="15"/>
  <c r="P32" i="18" s="1"/>
  <c r="P22" i="15"/>
  <c r="P27" i="15"/>
  <c r="P27" i="18" s="1"/>
  <c r="P28" i="15"/>
  <c r="P28" i="18" s="1"/>
  <c r="O22" i="18"/>
  <c r="H55" i="6"/>
  <c r="H56" i="6" s="1"/>
  <c r="S28" i="6"/>
  <c r="T19" i="6"/>
  <c r="O42" i="6" l="1"/>
  <c r="O54" i="6"/>
  <c r="O56" i="6" s="1"/>
  <c r="O51" i="6"/>
  <c r="M60" i="6"/>
  <c r="P62" i="6"/>
  <c r="Q36" i="6"/>
  <c r="Q10" i="6"/>
  <c r="R9" i="6" s="1"/>
  <c r="Q59" i="6"/>
  <c r="P45" i="6"/>
  <c r="P43" i="6"/>
  <c r="P44" i="6" s="1"/>
  <c r="O60" i="6"/>
  <c r="O63" i="6"/>
  <c r="O61" i="6"/>
  <c r="Q41" i="6"/>
  <c r="Q50" i="6"/>
  <c r="P22" i="18"/>
  <c r="R40" i="6"/>
  <c r="S38" i="6"/>
  <c r="Q19" i="15"/>
  <c r="Q19" i="18"/>
  <c r="Q36" i="15"/>
  <c r="Q36" i="18" s="1"/>
  <c r="Q24" i="15"/>
  <c r="Q24" i="18" s="1"/>
  <c r="Q31" i="15"/>
  <c r="Q31" i="18" s="1"/>
  <c r="Q33" i="15"/>
  <c r="Q33" i="18" s="1"/>
  <c r="Q32" i="15"/>
  <c r="Q32" i="18" s="1"/>
  <c r="Q30" i="15"/>
  <c r="Q30" i="18" s="1"/>
  <c r="Q35" i="15"/>
  <c r="Q35" i="18" s="1"/>
  <c r="Q28" i="15"/>
  <c r="Q28" i="18" s="1"/>
  <c r="Q26" i="15"/>
  <c r="Q26" i="18" s="1"/>
  <c r="Q29" i="15"/>
  <c r="Q29" i="18" s="1"/>
  <c r="Q23" i="15"/>
  <c r="Q23" i="18" s="1"/>
  <c r="Q25" i="15"/>
  <c r="Q25" i="18" s="1"/>
  <c r="P36" i="15"/>
  <c r="P36" i="18" s="1"/>
  <c r="Q27" i="15"/>
  <c r="Q27" i="18" s="1"/>
  <c r="Q22" i="15"/>
  <c r="Q34" i="15"/>
  <c r="Q34" i="18" s="1"/>
  <c r="T28" i="6"/>
  <c r="U19" i="6"/>
  <c r="N55" i="6"/>
  <c r="N56" i="6" s="1"/>
  <c r="H60" i="6"/>
  <c r="H63" i="6"/>
  <c r="H57" i="6"/>
  <c r="I57" i="6" s="1"/>
  <c r="J57" i="6" s="1"/>
  <c r="K57" i="6" s="1"/>
  <c r="L57" i="6" s="1"/>
  <c r="M57" i="6" s="1"/>
  <c r="O64" i="6" l="1"/>
  <c r="R59" i="6"/>
  <c r="R36" i="6"/>
  <c r="R10" i="6"/>
  <c r="S9" i="6" s="1"/>
  <c r="Q62" i="6"/>
  <c r="P51" i="6"/>
  <c r="P42" i="6"/>
  <c r="P54" i="6"/>
  <c r="P56" i="6" s="1"/>
  <c r="P63" i="6" s="1"/>
  <c r="Q45" i="6"/>
  <c r="S40" i="6"/>
  <c r="R19" i="18"/>
  <c r="T38" i="6"/>
  <c r="R19" i="15"/>
  <c r="R41" i="6"/>
  <c r="R50" i="6"/>
  <c r="Q43" i="6"/>
  <c r="Q44" i="6" s="1"/>
  <c r="Q22" i="18"/>
  <c r="R35" i="15"/>
  <c r="R35" i="18" s="1"/>
  <c r="Q37" i="15"/>
  <c r="Q37" i="18" s="1"/>
  <c r="R25" i="15"/>
  <c r="R25" i="18" s="1"/>
  <c r="R24" i="15"/>
  <c r="R24" i="18" s="1"/>
  <c r="R31" i="15"/>
  <c r="R31" i="18" s="1"/>
  <c r="R32" i="15"/>
  <c r="R32" i="18" s="1"/>
  <c r="R36" i="15"/>
  <c r="R36" i="18" s="1"/>
  <c r="R29" i="15"/>
  <c r="R29" i="18" s="1"/>
  <c r="R37" i="15"/>
  <c r="R37" i="18" s="1"/>
  <c r="R30" i="15"/>
  <c r="R30" i="18" s="1"/>
  <c r="R34" i="15"/>
  <c r="R34" i="18" s="1"/>
  <c r="R28" i="15"/>
  <c r="R28" i="18" s="1"/>
  <c r="R33" i="15"/>
  <c r="R33" i="18" s="1"/>
  <c r="R27" i="15"/>
  <c r="R27" i="18" s="1"/>
  <c r="R22" i="15"/>
  <c r="R23" i="15"/>
  <c r="R23" i="18" s="1"/>
  <c r="R26" i="15"/>
  <c r="R26" i="18" s="1"/>
  <c r="N57" i="6"/>
  <c r="O57" i="6" s="1"/>
  <c r="N60" i="6"/>
  <c r="N63" i="6"/>
  <c r="U28" i="6"/>
  <c r="V19" i="6"/>
  <c r="R45" i="6" l="1"/>
  <c r="P60" i="6"/>
  <c r="P57" i="6"/>
  <c r="S10" i="6"/>
  <c r="T9" i="6" s="1"/>
  <c r="S36" i="6"/>
  <c r="S59" i="6"/>
  <c r="R62" i="6"/>
  <c r="P64" i="6"/>
  <c r="P61" i="6"/>
  <c r="R43" i="6"/>
  <c r="R44" i="6" s="1"/>
  <c r="R22" i="18"/>
  <c r="Q42" i="6"/>
  <c r="Q54" i="6"/>
  <c r="Q51" i="6"/>
  <c r="S50" i="6"/>
  <c r="S41" i="6"/>
  <c r="S34" i="15"/>
  <c r="S34" i="18" s="1"/>
  <c r="S26" i="15"/>
  <c r="S26" i="18" s="1"/>
  <c r="S24" i="15"/>
  <c r="S24" i="18" s="1"/>
  <c r="S36" i="15"/>
  <c r="S36" i="18" s="1"/>
  <c r="S25" i="15"/>
  <c r="S25" i="18" s="1"/>
  <c r="R38" i="15"/>
  <c r="R38" i="18" s="1"/>
  <c r="S38" i="15"/>
  <c r="S38" i="18" s="1"/>
  <c r="S32" i="15"/>
  <c r="S32" i="18" s="1"/>
  <c r="S27" i="15"/>
  <c r="S27" i="18" s="1"/>
  <c r="S31" i="15"/>
  <c r="S31" i="18" s="1"/>
  <c r="S37" i="15"/>
  <c r="S37" i="18" s="1"/>
  <c r="S35" i="15"/>
  <c r="S35" i="18" s="1"/>
  <c r="S23" i="15"/>
  <c r="S23" i="18" s="1"/>
  <c r="S33" i="15"/>
  <c r="S33" i="18" s="1"/>
  <c r="S29" i="15"/>
  <c r="S29" i="18" s="1"/>
  <c r="S28" i="15"/>
  <c r="S28" i="18" s="1"/>
  <c r="S30" i="15"/>
  <c r="S30" i="18" s="1"/>
  <c r="S22" i="15"/>
  <c r="U38" i="6"/>
  <c r="S19" i="15"/>
  <c r="S19" i="18"/>
  <c r="T40" i="6"/>
  <c r="V28" i="6"/>
  <c r="W19" i="6"/>
  <c r="S62" i="6" l="1"/>
  <c r="R51" i="6"/>
  <c r="T10" i="6"/>
  <c r="U9" i="6" s="1"/>
  <c r="T59" i="6"/>
  <c r="T36" i="6"/>
  <c r="S45" i="6"/>
  <c r="S43" i="6"/>
  <c r="S44" i="6" s="1"/>
  <c r="T32" i="15"/>
  <c r="T32" i="18" s="1"/>
  <c r="T22" i="15"/>
  <c r="T27" i="15"/>
  <c r="T27" i="18" s="1"/>
  <c r="T31" i="15"/>
  <c r="T31" i="18" s="1"/>
  <c r="T25" i="15"/>
  <c r="T25" i="18" s="1"/>
  <c r="T36" i="15"/>
  <c r="T36" i="18" s="1"/>
  <c r="T39" i="15"/>
  <c r="T39" i="18" s="1"/>
  <c r="T33" i="15"/>
  <c r="T33" i="18" s="1"/>
  <c r="T38" i="15"/>
  <c r="T38" i="18" s="1"/>
  <c r="T29" i="15"/>
  <c r="T29" i="18" s="1"/>
  <c r="T24" i="15"/>
  <c r="T24" i="18" s="1"/>
  <c r="T35" i="15"/>
  <c r="T35" i="18" s="1"/>
  <c r="T26" i="15"/>
  <c r="T26" i="18" s="1"/>
  <c r="T37" i="15"/>
  <c r="T37" i="18" s="1"/>
  <c r="T30" i="15"/>
  <c r="T30" i="18" s="1"/>
  <c r="T34" i="15"/>
  <c r="T34" i="18" s="1"/>
  <c r="S39" i="15"/>
  <c r="S39" i="18" s="1"/>
  <c r="T28" i="15"/>
  <c r="T28" i="18" s="1"/>
  <c r="T23" i="15"/>
  <c r="T23" i="18" s="1"/>
  <c r="V38" i="6"/>
  <c r="T19" i="15"/>
  <c r="U40" i="6"/>
  <c r="T19" i="18"/>
  <c r="S22" i="18"/>
  <c r="Q61" i="6"/>
  <c r="Q64" i="6"/>
  <c r="Q56" i="6"/>
  <c r="R42" i="6"/>
  <c r="R54" i="6"/>
  <c r="R56" i="6" s="1"/>
  <c r="T41" i="6"/>
  <c r="T50" i="6"/>
  <c r="W28" i="6"/>
  <c r="X19" i="6"/>
  <c r="S51" i="6" l="1"/>
  <c r="U59" i="6"/>
  <c r="U36" i="6"/>
  <c r="U10" i="6"/>
  <c r="V9" i="6" s="1"/>
  <c r="T62" i="6"/>
  <c r="S54" i="6"/>
  <c r="S56" i="6" s="1"/>
  <c r="S42" i="6"/>
  <c r="R63" i="6"/>
  <c r="R60" i="6"/>
  <c r="S61" i="6"/>
  <c r="Q63" i="6"/>
  <c r="Q60" i="6"/>
  <c r="Q57" i="6"/>
  <c r="R57" i="6" s="1"/>
  <c r="T45" i="6"/>
  <c r="U28" i="15"/>
  <c r="U28" i="18" s="1"/>
  <c r="U32" i="15"/>
  <c r="U32" i="18" s="1"/>
  <c r="U24" i="15"/>
  <c r="U24" i="18" s="1"/>
  <c r="U40" i="15"/>
  <c r="U40" i="18" s="1"/>
  <c r="U39" i="15"/>
  <c r="U39" i="18" s="1"/>
  <c r="U35" i="15"/>
  <c r="U35" i="18" s="1"/>
  <c r="U36" i="15"/>
  <c r="U36" i="18" s="1"/>
  <c r="U22" i="15"/>
  <c r="U31" i="15"/>
  <c r="U31" i="18" s="1"/>
  <c r="U26" i="15"/>
  <c r="U26" i="18" s="1"/>
  <c r="U34" i="15"/>
  <c r="U34" i="18" s="1"/>
  <c r="U37" i="15"/>
  <c r="U37" i="18" s="1"/>
  <c r="T40" i="15"/>
  <c r="T40" i="18" s="1"/>
  <c r="U27" i="15"/>
  <c r="U27" i="18" s="1"/>
  <c r="U29" i="15"/>
  <c r="U29" i="18" s="1"/>
  <c r="U33" i="15"/>
  <c r="U33" i="18" s="1"/>
  <c r="U30" i="15"/>
  <c r="U30" i="18" s="1"/>
  <c r="U25" i="15"/>
  <c r="U25" i="18" s="1"/>
  <c r="U23" i="15"/>
  <c r="U23" i="18" s="1"/>
  <c r="U38" i="15"/>
  <c r="U38" i="18" s="1"/>
  <c r="T43" i="6"/>
  <c r="T44" i="6" s="1"/>
  <c r="U41" i="6"/>
  <c r="U50" i="6"/>
  <c r="W38" i="6"/>
  <c r="U19" i="15"/>
  <c r="U19" i="18"/>
  <c r="V40" i="6"/>
  <c r="R64" i="6"/>
  <c r="R61" i="6"/>
  <c r="T22" i="18"/>
  <c r="X28" i="6"/>
  <c r="Y19" i="6"/>
  <c r="S64" i="6" l="1"/>
  <c r="U45" i="6"/>
  <c r="U43" i="6"/>
  <c r="U44" i="6" s="1"/>
  <c r="U62" i="6"/>
  <c r="V59" i="6"/>
  <c r="V36" i="6"/>
  <c r="V10" i="6"/>
  <c r="W9" i="6" s="1"/>
  <c r="T51" i="6"/>
  <c r="U51" i="6" s="1"/>
  <c r="S57" i="6"/>
  <c r="V50" i="6"/>
  <c r="V41" i="6"/>
  <c r="T42" i="6"/>
  <c r="U42" i="6" s="1"/>
  <c r="V41" i="15"/>
  <c r="V41" i="18" s="1"/>
  <c r="V31" i="15"/>
  <c r="V31" i="18" s="1"/>
  <c r="V32" i="15"/>
  <c r="V32" i="18" s="1"/>
  <c r="V38" i="15"/>
  <c r="V38" i="18" s="1"/>
  <c r="V35" i="15"/>
  <c r="V35" i="18" s="1"/>
  <c r="V40" i="15"/>
  <c r="V40" i="18" s="1"/>
  <c r="V37" i="15"/>
  <c r="V37" i="18" s="1"/>
  <c r="V22" i="15"/>
  <c r="V33" i="15"/>
  <c r="V33" i="18" s="1"/>
  <c r="V23" i="15"/>
  <c r="V23" i="18" s="1"/>
  <c r="V34" i="15"/>
  <c r="V34" i="18" s="1"/>
  <c r="V30" i="15"/>
  <c r="V30" i="18" s="1"/>
  <c r="V25" i="15"/>
  <c r="V25" i="18" s="1"/>
  <c r="V27" i="15"/>
  <c r="V27" i="18" s="1"/>
  <c r="V39" i="15"/>
  <c r="V39" i="18" s="1"/>
  <c r="V36" i="15"/>
  <c r="V36" i="18" s="1"/>
  <c r="V24" i="15"/>
  <c r="V24" i="18" s="1"/>
  <c r="V29" i="15"/>
  <c r="V29" i="18" s="1"/>
  <c r="U41" i="15"/>
  <c r="U41" i="18" s="1"/>
  <c r="V28" i="15"/>
  <c r="V28" i="18" s="1"/>
  <c r="V26" i="15"/>
  <c r="V26" i="18" s="1"/>
  <c r="X38" i="6"/>
  <c r="V19" i="15"/>
  <c r="W40" i="6"/>
  <c r="V19" i="18"/>
  <c r="S63" i="6"/>
  <c r="S60" i="6"/>
  <c r="U22" i="18"/>
  <c r="T54" i="6"/>
  <c r="Y28" i="6"/>
  <c r="Z19" i="6"/>
  <c r="V45" i="6" l="1"/>
  <c r="U54" i="6"/>
  <c r="U56" i="6" s="1"/>
  <c r="V62" i="6"/>
  <c r="W59" i="6"/>
  <c r="W36" i="6"/>
  <c r="W10" i="6"/>
  <c r="X9" i="6" s="1"/>
  <c r="U60" i="6"/>
  <c r="U63" i="6"/>
  <c r="U61" i="6"/>
  <c r="U64" i="6"/>
  <c r="W50" i="6"/>
  <c r="W41" i="6"/>
  <c r="V22" i="18"/>
  <c r="W39" i="15"/>
  <c r="W39" i="18" s="1"/>
  <c r="W30" i="15"/>
  <c r="W30" i="18" s="1"/>
  <c r="W40" i="15"/>
  <c r="W40" i="18" s="1"/>
  <c r="W22" i="15"/>
  <c r="W25" i="15"/>
  <c r="W25" i="18" s="1"/>
  <c r="W23" i="15"/>
  <c r="W23" i="18" s="1"/>
  <c r="W28" i="15"/>
  <c r="W28" i="18" s="1"/>
  <c r="W34" i="15"/>
  <c r="W34" i="18" s="1"/>
  <c r="W27" i="15"/>
  <c r="W27" i="18" s="1"/>
  <c r="W37" i="15"/>
  <c r="W37" i="18" s="1"/>
  <c r="W42" i="15"/>
  <c r="W42" i="18" s="1"/>
  <c r="W29" i="15"/>
  <c r="W29" i="18" s="1"/>
  <c r="W38" i="15"/>
  <c r="W38" i="18" s="1"/>
  <c r="W33" i="15"/>
  <c r="W33" i="18" s="1"/>
  <c r="V42" i="15"/>
  <c r="V42" i="18" s="1"/>
  <c r="W24" i="15"/>
  <c r="W24" i="18" s="1"/>
  <c r="W35" i="15"/>
  <c r="W35" i="18" s="1"/>
  <c r="W26" i="15"/>
  <c r="W26" i="18" s="1"/>
  <c r="W32" i="15"/>
  <c r="W32" i="18" s="1"/>
  <c r="W41" i="15"/>
  <c r="W41" i="18" s="1"/>
  <c r="W36" i="15"/>
  <c r="W36" i="18" s="1"/>
  <c r="W31" i="15"/>
  <c r="W31" i="18" s="1"/>
  <c r="Y38" i="6"/>
  <c r="X40" i="6"/>
  <c r="W19" i="15"/>
  <c r="W19" i="18"/>
  <c r="V43" i="6"/>
  <c r="V44" i="6" s="1"/>
  <c r="T64" i="6"/>
  <c r="T61" i="6"/>
  <c r="Z28" i="6"/>
  <c r="AA19" i="6"/>
  <c r="W62" i="6" l="1"/>
  <c r="X36" i="6"/>
  <c r="X59" i="6"/>
  <c r="X10" i="6"/>
  <c r="Y9" i="6" s="1"/>
  <c r="V51" i="6"/>
  <c r="V42" i="6"/>
  <c r="X19" i="15"/>
  <c r="X19" i="18"/>
  <c r="Y40" i="6"/>
  <c r="Z38" i="6"/>
  <c r="W22" i="18"/>
  <c r="W43" i="6"/>
  <c r="W44" i="6" s="1"/>
  <c r="W45" i="6"/>
  <c r="V54" i="6"/>
  <c r="V56" i="6" s="1"/>
  <c r="X32" i="15"/>
  <c r="X32" i="18" s="1"/>
  <c r="X37" i="15"/>
  <c r="X37" i="18" s="1"/>
  <c r="X36" i="15"/>
  <c r="X36" i="18" s="1"/>
  <c r="X40" i="15"/>
  <c r="X40" i="18" s="1"/>
  <c r="X24" i="15"/>
  <c r="X24" i="18" s="1"/>
  <c r="W43" i="15"/>
  <c r="W43" i="18" s="1"/>
  <c r="X35" i="15"/>
  <c r="X35" i="18" s="1"/>
  <c r="X28" i="15"/>
  <c r="X28" i="18" s="1"/>
  <c r="X39" i="15"/>
  <c r="X39" i="18" s="1"/>
  <c r="X33" i="15"/>
  <c r="X33" i="18" s="1"/>
  <c r="X26" i="15"/>
  <c r="X26" i="18" s="1"/>
  <c r="X41" i="15"/>
  <c r="X41" i="18" s="1"/>
  <c r="X25" i="15"/>
  <c r="X25" i="18" s="1"/>
  <c r="X29" i="15"/>
  <c r="X29" i="18" s="1"/>
  <c r="X22" i="15"/>
  <c r="X23" i="15"/>
  <c r="X23" i="18" s="1"/>
  <c r="X34" i="15"/>
  <c r="X34" i="18" s="1"/>
  <c r="X31" i="15"/>
  <c r="X31" i="18" s="1"/>
  <c r="X42" i="15"/>
  <c r="X42" i="18" s="1"/>
  <c r="X43" i="15"/>
  <c r="X43" i="18" s="1"/>
  <c r="X30" i="15"/>
  <c r="X30" i="18" s="1"/>
  <c r="X38" i="15"/>
  <c r="X38" i="18" s="1"/>
  <c r="X27" i="15"/>
  <c r="X27" i="18" s="1"/>
  <c r="X50" i="6"/>
  <c r="X41" i="6"/>
  <c r="AA28" i="6"/>
  <c r="AB19" i="6"/>
  <c r="Y59" i="6" l="1"/>
  <c r="Y36" i="6"/>
  <c r="Y10" i="6"/>
  <c r="Z9" i="6" s="1"/>
  <c r="X62" i="6"/>
  <c r="T55" i="6"/>
  <c r="T56" i="6" s="1"/>
  <c r="T63" i="6" s="1"/>
  <c r="X45" i="6"/>
  <c r="V63" i="6"/>
  <c r="V60" i="6"/>
  <c r="W42" i="6"/>
  <c r="X22" i="18"/>
  <c r="V64" i="6"/>
  <c r="V61" i="6"/>
  <c r="W51" i="6"/>
  <c r="W54" i="6"/>
  <c r="W56" i="6" s="1"/>
  <c r="X43" i="6"/>
  <c r="X44" i="6" s="1"/>
  <c r="AA38" i="6"/>
  <c r="Z40" i="6"/>
  <c r="Y19" i="15"/>
  <c r="Y19" i="18"/>
  <c r="Y50" i="6"/>
  <c r="Y41" i="6"/>
  <c r="Y28" i="15"/>
  <c r="Y28" i="18" s="1"/>
  <c r="Y24" i="15"/>
  <c r="Y24" i="18" s="1"/>
  <c r="Y27" i="15"/>
  <c r="Y27" i="18" s="1"/>
  <c r="X44" i="15"/>
  <c r="X44" i="18" s="1"/>
  <c r="Y45" i="6" s="1"/>
  <c r="Y35" i="15"/>
  <c r="Y35" i="18" s="1"/>
  <c r="Y31" i="15"/>
  <c r="Y31" i="18" s="1"/>
  <c r="Y42" i="15"/>
  <c r="Y42" i="18" s="1"/>
  <c r="Y37" i="15"/>
  <c r="Y37" i="18" s="1"/>
  <c r="Y43" i="15"/>
  <c r="Y43" i="18" s="1"/>
  <c r="Y44" i="15"/>
  <c r="Y44" i="18" s="1"/>
  <c r="Y23" i="15"/>
  <c r="Y23" i="18" s="1"/>
  <c r="Y36" i="15"/>
  <c r="Y36" i="18" s="1"/>
  <c r="Y32" i="15"/>
  <c r="Y32" i="18" s="1"/>
  <c r="Y39" i="15"/>
  <c r="Y39" i="18" s="1"/>
  <c r="Y29" i="15"/>
  <c r="Y29" i="18" s="1"/>
  <c r="Y25" i="15"/>
  <c r="Y25" i="18" s="1"/>
  <c r="Y38" i="15"/>
  <c r="Y38" i="18" s="1"/>
  <c r="Y30" i="15"/>
  <c r="Y30" i="18" s="1"/>
  <c r="Y40" i="15"/>
  <c r="Y40" i="18" s="1"/>
  <c r="Y34" i="15"/>
  <c r="Y34" i="18" s="1"/>
  <c r="Y26" i="15"/>
  <c r="Y26" i="18" s="1"/>
  <c r="Y22" i="15"/>
  <c r="Y33" i="15"/>
  <c r="Y33" i="18" s="1"/>
  <c r="Y41" i="15"/>
  <c r="Y41" i="18" s="1"/>
  <c r="AB28" i="6"/>
  <c r="AC19" i="6"/>
  <c r="Z59" i="6" l="1"/>
  <c r="Z36" i="6"/>
  <c r="Z10" i="6"/>
  <c r="AA9" i="6" s="1"/>
  <c r="Y62" i="6"/>
  <c r="T57" i="6"/>
  <c r="U57" i="6" s="1"/>
  <c r="V57" i="6" s="1"/>
  <c r="W57" i="6" s="1"/>
  <c r="T60" i="6"/>
  <c r="X51" i="6"/>
  <c r="X42" i="6"/>
  <c r="W63" i="6"/>
  <c r="W60" i="6"/>
  <c r="W64" i="6"/>
  <c r="W61" i="6"/>
  <c r="Y22" i="18"/>
  <c r="Y43" i="6"/>
  <c r="Y44" i="6" s="1"/>
  <c r="Z28" i="15"/>
  <c r="Z28" i="18" s="1"/>
  <c r="Z33" i="15"/>
  <c r="Z33" i="18" s="1"/>
  <c r="Z38" i="15"/>
  <c r="Z38" i="18" s="1"/>
  <c r="Z30" i="15"/>
  <c r="Z30" i="18" s="1"/>
  <c r="Z35" i="15"/>
  <c r="Z35" i="18" s="1"/>
  <c r="Z24" i="15"/>
  <c r="Z24" i="18" s="1"/>
  <c r="Z43" i="15"/>
  <c r="Z43" i="18" s="1"/>
  <c r="Z40" i="15"/>
  <c r="Z40" i="18" s="1"/>
  <c r="Z45" i="15"/>
  <c r="Z45" i="18" s="1"/>
  <c r="Z22" i="15"/>
  <c r="Z31" i="15"/>
  <c r="Z31" i="18" s="1"/>
  <c r="Z27" i="15"/>
  <c r="Z27" i="18" s="1"/>
  <c r="Z37" i="15"/>
  <c r="Z37" i="18" s="1"/>
  <c r="Z39" i="15"/>
  <c r="Z39" i="18" s="1"/>
  <c r="Z23" i="15"/>
  <c r="Z23" i="18" s="1"/>
  <c r="Z36" i="15"/>
  <c r="Z36" i="18" s="1"/>
  <c r="Z44" i="15"/>
  <c r="Z44" i="18" s="1"/>
  <c r="Z42" i="15"/>
  <c r="Z42" i="18" s="1"/>
  <c r="Z41" i="15"/>
  <c r="Z41" i="18" s="1"/>
  <c r="Z34" i="15"/>
  <c r="Z34" i="18" s="1"/>
  <c r="Z26" i="15"/>
  <c r="Z26" i="18" s="1"/>
  <c r="Y45" i="15"/>
  <c r="Y45" i="18" s="1"/>
  <c r="Z29" i="15"/>
  <c r="Z29" i="18" s="1"/>
  <c r="Z25" i="15"/>
  <c r="Z25" i="18" s="1"/>
  <c r="Z32" i="15"/>
  <c r="Z32" i="18" s="1"/>
  <c r="Z41" i="6"/>
  <c r="Z50" i="6"/>
  <c r="AA40" i="6"/>
  <c r="AB38" i="6"/>
  <c r="Z19" i="18"/>
  <c r="Z19" i="15"/>
  <c r="X54" i="6"/>
  <c r="X56" i="6" s="1"/>
  <c r="AC28" i="6"/>
  <c r="AD19" i="6"/>
  <c r="AA36" i="6" l="1"/>
  <c r="AA59" i="6"/>
  <c r="AA10" i="6"/>
  <c r="AB9" i="6" s="1"/>
  <c r="Z62" i="6"/>
  <c r="Z43" i="6"/>
  <c r="Z44" i="6" s="1"/>
  <c r="Y42" i="6"/>
  <c r="X63" i="6"/>
  <c r="X60" i="6"/>
  <c r="X64" i="6"/>
  <c r="X61" i="6"/>
  <c r="Y54" i="6"/>
  <c r="Y56" i="6" s="1"/>
  <c r="AA19" i="18"/>
  <c r="AA19" i="15"/>
  <c r="AB40" i="6"/>
  <c r="AC38" i="6"/>
  <c r="Y51" i="6"/>
  <c r="AA50" i="6"/>
  <c r="AA41" i="6"/>
  <c r="X57" i="6"/>
  <c r="AA39" i="15"/>
  <c r="AA39" i="18" s="1"/>
  <c r="AA32" i="15"/>
  <c r="AA32" i="18" s="1"/>
  <c r="AA25" i="15"/>
  <c r="AA25" i="18" s="1"/>
  <c r="AA40" i="15"/>
  <c r="AA40" i="18" s="1"/>
  <c r="AA37" i="15"/>
  <c r="AA37" i="18" s="1"/>
  <c r="Z46" i="15"/>
  <c r="Z46" i="18" s="1"/>
  <c r="AA23" i="15"/>
  <c r="AA23" i="18" s="1"/>
  <c r="AA33" i="15"/>
  <c r="AA33" i="18" s="1"/>
  <c r="AA45" i="15"/>
  <c r="AA45" i="18" s="1"/>
  <c r="AA44" i="15"/>
  <c r="AA44" i="18" s="1"/>
  <c r="AA35" i="15"/>
  <c r="AA35" i="18" s="1"/>
  <c r="AA43" i="15"/>
  <c r="AA43" i="18" s="1"/>
  <c r="AA34" i="15"/>
  <c r="AA34" i="18" s="1"/>
  <c r="AA36" i="15"/>
  <c r="AA36" i="18" s="1"/>
  <c r="AA22" i="15"/>
  <c r="AA38" i="15"/>
  <c r="AA38" i="18" s="1"/>
  <c r="AA26" i="15"/>
  <c r="AA26" i="18" s="1"/>
  <c r="AA31" i="15"/>
  <c r="AA31" i="18" s="1"/>
  <c r="AA29" i="15"/>
  <c r="AA29" i="18" s="1"/>
  <c r="AA24" i="15"/>
  <c r="AA24" i="18" s="1"/>
  <c r="AA41" i="15"/>
  <c r="AA41" i="18" s="1"/>
  <c r="AA46" i="15"/>
  <c r="AA46" i="18" s="1"/>
  <c r="AA30" i="15"/>
  <c r="AA30" i="18" s="1"/>
  <c r="AA28" i="15"/>
  <c r="AA28" i="18" s="1"/>
  <c r="AA27" i="15"/>
  <c r="AA27" i="18" s="1"/>
  <c r="AA42" i="15"/>
  <c r="AA42" i="18" s="1"/>
  <c r="Z22" i="18"/>
  <c r="Z45" i="6"/>
  <c r="AD28" i="6"/>
  <c r="AE19" i="6"/>
  <c r="Z42" i="6" l="1"/>
  <c r="Z54" i="6"/>
  <c r="Z51" i="6"/>
  <c r="AA45" i="6"/>
  <c r="AA43" i="6"/>
  <c r="AA44" i="6" s="1"/>
  <c r="AB36" i="6"/>
  <c r="AB59" i="6"/>
  <c r="AB10" i="6"/>
  <c r="AC9" i="6" s="1"/>
  <c r="AA62" i="6"/>
  <c r="Y57" i="6"/>
  <c r="Y63" i="6"/>
  <c r="Y60" i="6"/>
  <c r="AA22" i="18"/>
  <c r="AD38" i="6"/>
  <c r="AB19" i="15"/>
  <c r="AB19" i="18"/>
  <c r="AC40" i="6"/>
  <c r="AB50" i="6"/>
  <c r="AB41" i="6"/>
  <c r="AB41" i="15"/>
  <c r="AB41" i="18" s="1"/>
  <c r="AB47" i="15"/>
  <c r="AB47" i="18" s="1"/>
  <c r="AB24" i="15"/>
  <c r="AB24" i="18" s="1"/>
  <c r="AB34" i="15"/>
  <c r="AB34" i="18" s="1"/>
  <c r="AB44" i="15"/>
  <c r="AB44" i="18" s="1"/>
  <c r="AB33" i="15"/>
  <c r="AB33" i="18" s="1"/>
  <c r="AA47" i="15"/>
  <c r="AA47" i="18" s="1"/>
  <c r="AB25" i="15"/>
  <c r="AB25" i="18" s="1"/>
  <c r="AB46" i="15"/>
  <c r="AB46" i="18" s="1"/>
  <c r="AB30" i="15"/>
  <c r="AB30" i="18" s="1"/>
  <c r="AB28" i="15"/>
  <c r="AB28" i="18" s="1"/>
  <c r="AB22" i="15"/>
  <c r="AB31" i="15"/>
  <c r="AB31" i="18" s="1"/>
  <c r="AB39" i="15"/>
  <c r="AB39" i="18" s="1"/>
  <c r="AB42" i="15"/>
  <c r="AB42" i="18" s="1"/>
  <c r="AB40" i="15"/>
  <c r="AB40" i="18" s="1"/>
  <c r="AB26" i="15"/>
  <c r="AB26" i="18" s="1"/>
  <c r="AB36" i="15"/>
  <c r="AB36" i="18" s="1"/>
  <c r="AB35" i="15"/>
  <c r="AB35" i="18" s="1"/>
  <c r="AB23" i="15"/>
  <c r="AB23" i="18" s="1"/>
  <c r="AB29" i="15"/>
  <c r="AB29" i="18" s="1"/>
  <c r="AB27" i="15"/>
  <c r="AB27" i="18" s="1"/>
  <c r="AB43" i="15"/>
  <c r="AB43" i="18" s="1"/>
  <c r="AB32" i="15"/>
  <c r="AB32" i="18" s="1"/>
  <c r="AB37" i="15"/>
  <c r="AB37" i="18" s="1"/>
  <c r="AB38" i="15"/>
  <c r="AB38" i="18" s="1"/>
  <c r="AB45" i="15"/>
  <c r="AB45" i="18" s="1"/>
  <c r="Y64" i="6"/>
  <c r="Y61" i="6"/>
  <c r="AE28" i="6"/>
  <c r="AF19" i="6"/>
  <c r="Z64" i="6" l="1"/>
  <c r="Z61" i="6"/>
  <c r="AA54" i="6"/>
  <c r="AA56" i="6" s="1"/>
  <c r="AA63" i="6" s="1"/>
  <c r="AA51" i="6"/>
  <c r="AA42" i="6"/>
  <c r="AC59" i="6"/>
  <c r="AC36" i="6"/>
  <c r="AC10" i="6"/>
  <c r="AD9" i="6" s="1"/>
  <c r="AB62" i="6"/>
  <c r="Z55" i="6"/>
  <c r="Z56" i="6" s="1"/>
  <c r="Z63" i="6" s="1"/>
  <c r="AC41" i="6"/>
  <c r="AC50" i="6"/>
  <c r="AB22" i="18"/>
  <c r="AC37" i="15"/>
  <c r="AC37" i="18" s="1"/>
  <c r="AC27" i="15"/>
  <c r="AC27" i="18" s="1"/>
  <c r="AC28" i="15"/>
  <c r="AC28" i="18" s="1"/>
  <c r="AC41" i="15"/>
  <c r="AC41" i="18" s="1"/>
  <c r="AC32" i="15"/>
  <c r="AC32" i="18" s="1"/>
  <c r="AC35" i="15"/>
  <c r="AC35" i="18" s="1"/>
  <c r="AB48" i="15"/>
  <c r="AB48" i="18" s="1"/>
  <c r="AC40" i="15"/>
  <c r="AC40" i="18" s="1"/>
  <c r="AC22" i="15"/>
  <c r="AC42" i="15"/>
  <c r="AC42" i="18" s="1"/>
  <c r="AC48" i="15"/>
  <c r="AC48" i="18" s="1"/>
  <c r="AC47" i="15"/>
  <c r="AC47" i="18" s="1"/>
  <c r="AC44" i="15"/>
  <c r="AC44" i="18" s="1"/>
  <c r="AC38" i="15"/>
  <c r="AC38" i="18" s="1"/>
  <c r="AC30" i="15"/>
  <c r="AC30" i="18" s="1"/>
  <c r="AC25" i="15"/>
  <c r="AC25" i="18" s="1"/>
  <c r="AC26" i="15"/>
  <c r="AC26" i="18" s="1"/>
  <c r="AC39" i="15"/>
  <c r="AC39" i="18" s="1"/>
  <c r="AC29" i="15"/>
  <c r="AC29" i="18" s="1"/>
  <c r="AC24" i="15"/>
  <c r="AC24" i="18" s="1"/>
  <c r="AC43" i="15"/>
  <c r="AC43" i="18" s="1"/>
  <c r="AC33" i="15"/>
  <c r="AC33" i="18" s="1"/>
  <c r="AC45" i="15"/>
  <c r="AC45" i="18" s="1"/>
  <c r="AC46" i="15"/>
  <c r="AC46" i="18" s="1"/>
  <c r="AC31" i="15"/>
  <c r="AC31" i="18" s="1"/>
  <c r="AC34" i="15"/>
  <c r="AC34" i="18" s="1"/>
  <c r="AC23" i="15"/>
  <c r="AC23" i="18" s="1"/>
  <c r="AC36" i="15"/>
  <c r="AC36" i="18" s="1"/>
  <c r="AC19" i="15"/>
  <c r="AE38" i="6"/>
  <c r="AC19" i="18"/>
  <c r="AD40" i="6"/>
  <c r="AB43" i="6"/>
  <c r="AB44" i="6" s="1"/>
  <c r="AB45" i="6"/>
  <c r="AA60" i="6"/>
  <c r="AF28" i="6"/>
  <c r="AG19" i="6"/>
  <c r="AA64" i="6" l="1"/>
  <c r="AA61" i="6"/>
  <c r="Z60" i="6"/>
  <c r="Z57" i="6"/>
  <c r="AA57" i="6" s="1"/>
  <c r="AD10" i="6"/>
  <c r="AE9" i="6" s="1"/>
  <c r="AD59" i="6"/>
  <c r="AD36" i="6"/>
  <c r="AC62" i="6"/>
  <c r="AC45" i="6"/>
  <c r="AC22" i="18"/>
  <c r="AC43" i="6"/>
  <c r="AC44" i="6" s="1"/>
  <c r="AF38" i="6"/>
  <c r="AE40" i="6"/>
  <c r="AD19" i="18"/>
  <c r="AD19" i="15"/>
  <c r="AB54" i="6"/>
  <c r="AB56" i="6" s="1"/>
  <c r="AB42" i="6"/>
  <c r="AD33" i="15"/>
  <c r="AD33" i="18" s="1"/>
  <c r="AD43" i="15"/>
  <c r="AD43" i="18" s="1"/>
  <c r="AD38" i="15"/>
  <c r="AD38" i="18" s="1"/>
  <c r="AD46" i="15"/>
  <c r="AD46" i="18" s="1"/>
  <c r="AD32" i="15"/>
  <c r="AD32" i="18" s="1"/>
  <c r="AD48" i="15"/>
  <c r="AD48" i="18" s="1"/>
  <c r="AD23" i="15"/>
  <c r="AD23" i="18" s="1"/>
  <c r="AD27" i="15"/>
  <c r="AD27" i="18" s="1"/>
  <c r="AD42" i="15"/>
  <c r="AD42" i="18" s="1"/>
  <c r="AD34" i="15"/>
  <c r="AD34" i="18" s="1"/>
  <c r="AD28" i="15"/>
  <c r="AD28" i="18" s="1"/>
  <c r="AD45" i="15"/>
  <c r="AD45" i="18" s="1"/>
  <c r="AD30" i="15"/>
  <c r="AD30" i="18" s="1"/>
  <c r="AD44" i="15"/>
  <c r="AD44" i="18" s="1"/>
  <c r="AD36" i="15"/>
  <c r="AD36" i="18" s="1"/>
  <c r="AD47" i="15"/>
  <c r="AD47" i="18" s="1"/>
  <c r="AD26" i="15"/>
  <c r="AD26" i="18" s="1"/>
  <c r="AD29" i="15"/>
  <c r="AD29" i="18" s="1"/>
  <c r="AD35" i="15"/>
  <c r="AD35" i="18" s="1"/>
  <c r="AD40" i="15"/>
  <c r="AD40" i="18" s="1"/>
  <c r="AD24" i="15"/>
  <c r="AD24" i="18" s="1"/>
  <c r="AD22" i="15"/>
  <c r="AD39" i="15"/>
  <c r="AD39" i="18" s="1"/>
  <c r="AD31" i="15"/>
  <c r="AD31" i="18" s="1"/>
  <c r="AD41" i="15"/>
  <c r="AD41" i="18" s="1"/>
  <c r="AD25" i="15"/>
  <c r="AD25" i="18" s="1"/>
  <c r="AD37" i="15"/>
  <c r="AD37" i="18" s="1"/>
  <c r="AD49" i="15"/>
  <c r="AD49" i="18" s="1"/>
  <c r="AC49" i="15"/>
  <c r="AC49" i="18" s="1"/>
  <c r="AD50" i="6"/>
  <c r="AD41" i="6"/>
  <c r="AB51" i="6"/>
  <c r="AG28" i="6"/>
  <c r="AH19" i="6"/>
  <c r="AC51" i="6" l="1"/>
  <c r="AC42" i="6"/>
  <c r="AE59" i="6"/>
  <c r="AE10" i="6"/>
  <c r="AF9" i="6" s="1"/>
  <c r="AE36" i="6"/>
  <c r="AD62" i="6"/>
  <c r="AB63" i="6"/>
  <c r="AB60" i="6"/>
  <c r="AB64" i="6"/>
  <c r="AB61" i="6"/>
  <c r="AE34" i="15"/>
  <c r="AE34" i="18" s="1"/>
  <c r="AE24" i="15"/>
  <c r="AE24" i="18" s="1"/>
  <c r="AE37" i="15"/>
  <c r="AE37" i="18" s="1"/>
  <c r="AE33" i="15"/>
  <c r="AE33" i="18" s="1"/>
  <c r="AE50" i="15"/>
  <c r="AE50" i="18" s="1"/>
  <c r="AE28" i="15"/>
  <c r="AE28" i="18" s="1"/>
  <c r="AE39" i="15"/>
  <c r="AE39" i="18" s="1"/>
  <c r="AE46" i="15"/>
  <c r="AE46" i="18" s="1"/>
  <c r="AE36" i="15"/>
  <c r="AE36" i="18" s="1"/>
  <c r="AE49" i="15"/>
  <c r="AE49" i="18" s="1"/>
  <c r="AE30" i="15"/>
  <c r="AE30" i="18" s="1"/>
  <c r="AE25" i="15"/>
  <c r="AE25" i="18" s="1"/>
  <c r="AE22" i="15"/>
  <c r="AE32" i="15"/>
  <c r="AE32" i="18" s="1"/>
  <c r="AE41" i="15"/>
  <c r="AE41" i="18" s="1"/>
  <c r="AE31" i="15"/>
  <c r="AE31" i="18" s="1"/>
  <c r="AE47" i="15"/>
  <c r="AE47" i="18" s="1"/>
  <c r="AD50" i="15"/>
  <c r="AD50" i="18" s="1"/>
  <c r="AE23" i="15"/>
  <c r="AE23" i="18" s="1"/>
  <c r="AE44" i="15"/>
  <c r="AE44" i="18" s="1"/>
  <c r="AE38" i="15"/>
  <c r="AE38" i="18" s="1"/>
  <c r="AE43" i="15"/>
  <c r="AE43" i="18" s="1"/>
  <c r="AE48" i="15"/>
  <c r="AE48" i="18" s="1"/>
  <c r="AE40" i="15"/>
  <c r="AE40" i="18" s="1"/>
  <c r="AE42" i="15"/>
  <c r="AE42" i="18" s="1"/>
  <c r="AE35" i="15"/>
  <c r="AE35" i="18" s="1"/>
  <c r="AE29" i="15"/>
  <c r="AE29" i="18" s="1"/>
  <c r="AE27" i="15"/>
  <c r="AE27" i="18" s="1"/>
  <c r="AE45" i="15"/>
  <c r="AE45" i="18" s="1"/>
  <c r="AE26" i="15"/>
  <c r="AE26" i="18" s="1"/>
  <c r="AE41" i="6"/>
  <c r="AE50" i="6"/>
  <c r="AG38" i="6"/>
  <c r="AE19" i="15"/>
  <c r="AE19" i="18"/>
  <c r="AF40" i="6"/>
  <c r="AC54" i="6"/>
  <c r="AC56" i="6" s="1"/>
  <c r="AB57" i="6"/>
  <c r="AD22" i="18"/>
  <c r="AD43" i="6"/>
  <c r="AD44" i="6" s="1"/>
  <c r="AD45" i="6"/>
  <c r="AH28" i="6"/>
  <c r="AI19" i="6"/>
  <c r="AF36" i="6" l="1"/>
  <c r="AF59" i="6"/>
  <c r="AF10" i="6"/>
  <c r="AG9" i="6" s="1"/>
  <c r="AE62" i="6"/>
  <c r="AE45" i="6"/>
  <c r="AC60" i="6"/>
  <c r="AC63" i="6"/>
  <c r="AC64" i="6"/>
  <c r="AC61" i="6"/>
  <c r="AF50" i="15"/>
  <c r="AF50" i="18" s="1"/>
  <c r="AF36" i="15"/>
  <c r="AF36" i="18" s="1"/>
  <c r="AE51" i="15"/>
  <c r="AE51" i="18" s="1"/>
  <c r="AF30" i="15"/>
  <c r="AF30" i="18" s="1"/>
  <c r="AF42" i="15"/>
  <c r="AF42" i="18" s="1"/>
  <c r="AF47" i="15"/>
  <c r="AF47" i="18" s="1"/>
  <c r="AF28" i="15"/>
  <c r="AF28" i="18" s="1"/>
  <c r="AF51" i="15"/>
  <c r="AF51" i="18" s="1"/>
  <c r="AF34" i="15"/>
  <c r="AF34" i="18" s="1"/>
  <c r="AF33" i="15"/>
  <c r="AF33" i="18" s="1"/>
  <c r="AF23" i="15"/>
  <c r="AF23" i="18" s="1"/>
  <c r="AF35" i="15"/>
  <c r="AF35" i="18" s="1"/>
  <c r="AF41" i="15"/>
  <c r="AF41" i="18" s="1"/>
  <c r="AF24" i="15"/>
  <c r="AF24" i="18" s="1"/>
  <c r="AF43" i="15"/>
  <c r="AF43" i="18" s="1"/>
  <c r="AF40" i="15"/>
  <c r="AF40" i="18" s="1"/>
  <c r="AF38" i="15"/>
  <c r="AF38" i="18" s="1"/>
  <c r="AF29" i="15"/>
  <c r="AF29" i="18" s="1"/>
  <c r="AF22" i="15"/>
  <c r="AF46" i="15"/>
  <c r="AF46" i="18" s="1"/>
  <c r="AF31" i="15"/>
  <c r="AF31" i="18" s="1"/>
  <c r="AF32" i="15"/>
  <c r="AF32" i="18" s="1"/>
  <c r="AF25" i="15"/>
  <c r="AF25" i="18" s="1"/>
  <c r="AF45" i="15"/>
  <c r="AF45" i="18" s="1"/>
  <c r="AF26" i="15"/>
  <c r="AF26" i="18" s="1"/>
  <c r="AF37" i="15"/>
  <c r="AF37" i="18" s="1"/>
  <c r="AF48" i="15"/>
  <c r="AF48" i="18" s="1"/>
  <c r="AF39" i="15"/>
  <c r="AF39" i="18" s="1"/>
  <c r="AF27" i="15"/>
  <c r="AF27" i="18" s="1"/>
  <c r="AF44" i="15"/>
  <c r="AF44" i="18" s="1"/>
  <c r="AF49" i="15"/>
  <c r="AF49" i="18" s="1"/>
  <c r="AF19" i="15"/>
  <c r="AF19" i="18"/>
  <c r="AG40" i="6"/>
  <c r="AH38" i="6"/>
  <c r="AE22" i="18"/>
  <c r="AF41" i="6"/>
  <c r="AF50" i="6"/>
  <c r="AD51" i="6"/>
  <c r="AC57" i="6"/>
  <c r="AD54" i="6"/>
  <c r="AD56" i="6" s="1"/>
  <c r="AE43" i="6"/>
  <c r="AE44" i="6" s="1"/>
  <c r="AD42" i="6"/>
  <c r="AI28" i="6"/>
  <c r="AJ19" i="6"/>
  <c r="AE42" i="6" l="1"/>
  <c r="AE51" i="6"/>
  <c r="AG10" i="6"/>
  <c r="AH9" i="6" s="1"/>
  <c r="AG36" i="6"/>
  <c r="AG59" i="6"/>
  <c r="AF62" i="6"/>
  <c r="AF43" i="6"/>
  <c r="AF44" i="6" s="1"/>
  <c r="AF45" i="6"/>
  <c r="AI38" i="6"/>
  <c r="AH40" i="6"/>
  <c r="AG19" i="15"/>
  <c r="AG19" i="18"/>
  <c r="AF22" i="18"/>
  <c r="AG50" i="6"/>
  <c r="AG41" i="6"/>
  <c r="AE54" i="6"/>
  <c r="AG51" i="15"/>
  <c r="AG51" i="18" s="1"/>
  <c r="AG25" i="15"/>
  <c r="AG25" i="18" s="1"/>
  <c r="AG36" i="15"/>
  <c r="AG36" i="18" s="1"/>
  <c r="AG44" i="15"/>
  <c r="AG44" i="18" s="1"/>
  <c r="AG26" i="15"/>
  <c r="AG26" i="18" s="1"/>
  <c r="AG29" i="15"/>
  <c r="AG29" i="18" s="1"/>
  <c r="AG40" i="15"/>
  <c r="AG40" i="18" s="1"/>
  <c r="AG52" i="15"/>
  <c r="AG52" i="18" s="1"/>
  <c r="AG48" i="15"/>
  <c r="AG48" i="18" s="1"/>
  <c r="AG39" i="15"/>
  <c r="AG39" i="18" s="1"/>
  <c r="AG45" i="15"/>
  <c r="AG45" i="18" s="1"/>
  <c r="AG47" i="15"/>
  <c r="AG47" i="18" s="1"/>
  <c r="AG28" i="15"/>
  <c r="AG28" i="18" s="1"/>
  <c r="AG32" i="15"/>
  <c r="AG32" i="18" s="1"/>
  <c r="AG34" i="15"/>
  <c r="AG34" i="18" s="1"/>
  <c r="AF52" i="15"/>
  <c r="AF52" i="18" s="1"/>
  <c r="AG42" i="15"/>
  <c r="AG42" i="18" s="1"/>
  <c r="AG30" i="15"/>
  <c r="AG30" i="18" s="1"/>
  <c r="AG46" i="15"/>
  <c r="AG46" i="18" s="1"/>
  <c r="AG27" i="15"/>
  <c r="AG27" i="18" s="1"/>
  <c r="AG22" i="15"/>
  <c r="AG33" i="15"/>
  <c r="AG33" i="18" s="1"/>
  <c r="AG38" i="15"/>
  <c r="AG38" i="18" s="1"/>
  <c r="AG24" i="15"/>
  <c r="AG24" i="18" s="1"/>
  <c r="AG50" i="15"/>
  <c r="AG50" i="18" s="1"/>
  <c r="AG35" i="15"/>
  <c r="AG35" i="18" s="1"/>
  <c r="AG49" i="15"/>
  <c r="AG49" i="18" s="1"/>
  <c r="AG37" i="15"/>
  <c r="AG37" i="18" s="1"/>
  <c r="AG31" i="15"/>
  <c r="AG31" i="18" s="1"/>
  <c r="AG23" i="15"/>
  <c r="AG23" i="18" s="1"/>
  <c r="AG43" i="15"/>
  <c r="AG43" i="18" s="1"/>
  <c r="AG41" i="15"/>
  <c r="AG41" i="18" s="1"/>
  <c r="AD64" i="6"/>
  <c r="AD61" i="6"/>
  <c r="AD63" i="6"/>
  <c r="AD60" i="6"/>
  <c r="AD57" i="6"/>
  <c r="AJ28" i="6"/>
  <c r="AK19" i="6"/>
  <c r="AG62" i="6" l="1"/>
  <c r="AF54" i="6"/>
  <c r="AF64" i="6" s="1"/>
  <c r="AF51" i="6"/>
  <c r="AF42" i="6"/>
  <c r="AH59" i="6"/>
  <c r="AH36" i="6"/>
  <c r="AH10" i="6"/>
  <c r="AI9" i="6" s="1"/>
  <c r="AG43" i="6"/>
  <c r="AG44" i="6" s="1"/>
  <c r="AG45" i="6"/>
  <c r="AE64" i="6"/>
  <c r="AE61" i="6"/>
  <c r="AE56" i="6"/>
  <c r="AE57" i="6" s="1"/>
  <c r="AH25" i="15"/>
  <c r="AH25" i="18" s="1"/>
  <c r="AH23" i="15"/>
  <c r="AH23" i="18" s="1"/>
  <c r="AG53" i="15"/>
  <c r="AG53" i="18" s="1"/>
  <c r="AH33" i="15"/>
  <c r="AH33" i="18" s="1"/>
  <c r="AH46" i="15"/>
  <c r="AH46" i="18" s="1"/>
  <c r="AH22" i="15"/>
  <c r="AH53" i="15"/>
  <c r="AH53" i="18" s="1"/>
  <c r="AH28" i="15"/>
  <c r="AH28" i="18" s="1"/>
  <c r="AH49" i="15"/>
  <c r="AH49" i="18" s="1"/>
  <c r="AH42" i="15"/>
  <c r="AH42" i="18" s="1"/>
  <c r="AH24" i="15"/>
  <c r="AH24" i="18" s="1"/>
  <c r="AH40" i="15"/>
  <c r="AH40" i="18" s="1"/>
  <c r="AH43" i="15"/>
  <c r="AH43" i="18" s="1"/>
  <c r="AH29" i="15"/>
  <c r="AH29" i="18" s="1"/>
  <c r="AH47" i="15"/>
  <c r="AH47" i="18" s="1"/>
  <c r="AH51" i="15"/>
  <c r="AH51" i="18" s="1"/>
  <c r="AH52" i="15"/>
  <c r="AH52" i="18" s="1"/>
  <c r="AH37" i="15"/>
  <c r="AH37" i="18" s="1"/>
  <c r="AH45" i="15"/>
  <c r="AH45" i="18" s="1"/>
  <c r="AH41" i="15"/>
  <c r="AH41" i="18" s="1"/>
  <c r="AH36" i="15"/>
  <c r="AH36" i="18" s="1"/>
  <c r="AH26" i="15"/>
  <c r="AH26" i="18" s="1"/>
  <c r="AH48" i="15"/>
  <c r="AH48" i="18" s="1"/>
  <c r="AH30" i="15"/>
  <c r="AH30" i="18" s="1"/>
  <c r="AH27" i="15"/>
  <c r="AH27" i="18" s="1"/>
  <c r="AH39" i="15"/>
  <c r="AH39" i="18" s="1"/>
  <c r="AH32" i="15"/>
  <c r="AH32" i="18" s="1"/>
  <c r="AH44" i="15"/>
  <c r="AH44" i="18" s="1"/>
  <c r="AH31" i="15"/>
  <c r="AH31" i="18" s="1"/>
  <c r="AH34" i="15"/>
  <c r="AH34" i="18" s="1"/>
  <c r="AH38" i="15"/>
  <c r="AH38" i="18" s="1"/>
  <c r="AH50" i="15"/>
  <c r="AH50" i="18" s="1"/>
  <c r="AH35" i="15"/>
  <c r="AH35" i="18" s="1"/>
  <c r="AH41" i="6"/>
  <c r="AH50" i="6"/>
  <c r="AJ38" i="6"/>
  <c r="AH19" i="18"/>
  <c r="AH19" i="15"/>
  <c r="AI40" i="6"/>
  <c r="AG22" i="18"/>
  <c r="AK28" i="6"/>
  <c r="AL19" i="6"/>
  <c r="AF61" i="6" l="1"/>
  <c r="AG42" i="6"/>
  <c r="AG51" i="6"/>
  <c r="AG54" i="6"/>
  <c r="AG56" i="6" s="1"/>
  <c r="AG60" i="6" s="1"/>
  <c r="AI59" i="6"/>
  <c r="AI36" i="6"/>
  <c r="AI10" i="6"/>
  <c r="AJ9" i="6" s="1"/>
  <c r="AH62" i="6"/>
  <c r="AH43" i="6"/>
  <c r="AH44" i="6" s="1"/>
  <c r="AH45" i="6"/>
  <c r="AF55" i="6"/>
  <c r="AF56" i="6" s="1"/>
  <c r="AF57" i="6" s="1"/>
  <c r="AG57" i="6" s="1"/>
  <c r="AG63" i="6"/>
  <c r="AI24" i="15"/>
  <c r="AI24" i="18" s="1"/>
  <c r="AI38" i="15"/>
  <c r="AI38" i="18" s="1"/>
  <c r="AH54" i="15"/>
  <c r="AH54" i="18" s="1"/>
  <c r="AI40" i="15"/>
  <c r="AI40" i="18" s="1"/>
  <c r="AI33" i="15"/>
  <c r="AI33" i="18" s="1"/>
  <c r="AI41" i="15"/>
  <c r="AI41" i="18" s="1"/>
  <c r="AI51" i="15"/>
  <c r="AI51" i="18" s="1"/>
  <c r="AI30" i="15"/>
  <c r="AI30" i="18" s="1"/>
  <c r="AI32" i="15"/>
  <c r="AI32" i="18" s="1"/>
  <c r="AI53" i="15"/>
  <c r="AI53" i="18" s="1"/>
  <c r="AI47" i="15"/>
  <c r="AI47" i="18" s="1"/>
  <c r="AI27" i="15"/>
  <c r="AI27" i="18" s="1"/>
  <c r="AI23" i="15"/>
  <c r="AI23" i="18" s="1"/>
  <c r="AI52" i="15"/>
  <c r="AI52" i="18" s="1"/>
  <c r="AI31" i="15"/>
  <c r="AI31" i="18" s="1"/>
  <c r="AI29" i="15"/>
  <c r="AI29" i="18" s="1"/>
  <c r="AI34" i="15"/>
  <c r="AI34" i="18" s="1"/>
  <c r="AI28" i="15"/>
  <c r="AI28" i="18" s="1"/>
  <c r="AI22" i="15"/>
  <c r="AI36" i="15"/>
  <c r="AI36" i="18" s="1"/>
  <c r="AI54" i="15"/>
  <c r="AI54" i="18" s="1"/>
  <c r="AI35" i="15"/>
  <c r="AI35" i="18" s="1"/>
  <c r="AI46" i="15"/>
  <c r="AI46" i="18" s="1"/>
  <c r="AI50" i="15"/>
  <c r="AI50" i="18" s="1"/>
  <c r="AI37" i="15"/>
  <c r="AI37" i="18" s="1"/>
  <c r="AI45" i="15"/>
  <c r="AI45" i="18" s="1"/>
  <c r="AI48" i="15"/>
  <c r="AI48" i="18" s="1"/>
  <c r="AI43" i="15"/>
  <c r="AI43" i="18" s="1"/>
  <c r="AI25" i="15"/>
  <c r="AI25" i="18" s="1"/>
  <c r="AI49" i="15"/>
  <c r="AI49" i="18" s="1"/>
  <c r="AI44" i="15"/>
  <c r="AI44" i="18" s="1"/>
  <c r="AI39" i="15"/>
  <c r="AI39" i="18" s="1"/>
  <c r="AI42" i="15"/>
  <c r="AI42" i="18" s="1"/>
  <c r="AI26" i="15"/>
  <c r="AI26" i="18" s="1"/>
  <c r="AH22" i="18"/>
  <c r="AI19" i="18"/>
  <c r="AK38" i="6"/>
  <c r="AI19" i="15"/>
  <c r="AJ40" i="6"/>
  <c r="AG61" i="6"/>
  <c r="AE60" i="6"/>
  <c r="AE63" i="6"/>
  <c r="AI50" i="6"/>
  <c r="AI41" i="6"/>
  <c r="AL28" i="6"/>
  <c r="AM19" i="6"/>
  <c r="AH42" i="6" l="1"/>
  <c r="AI45" i="6"/>
  <c r="AI43" i="6"/>
  <c r="AI44" i="6" s="1"/>
  <c r="AG64" i="6"/>
  <c r="AH54" i="6"/>
  <c r="AH56" i="6" s="1"/>
  <c r="AH57" i="6" s="1"/>
  <c r="AH51" i="6"/>
  <c r="AI51" i="6" s="1"/>
  <c r="AF63" i="6"/>
  <c r="AF60" i="6"/>
  <c r="AI62" i="6"/>
  <c r="AJ10" i="6"/>
  <c r="AK9" i="6" s="1"/>
  <c r="AJ36" i="6"/>
  <c r="AJ59" i="6"/>
  <c r="AJ62" i="6"/>
  <c r="AJ50" i="6"/>
  <c r="AJ41" i="6"/>
  <c r="AL38" i="6"/>
  <c r="AJ19" i="15"/>
  <c r="AJ19" i="18"/>
  <c r="AK40" i="6"/>
  <c r="AI22" i="18"/>
  <c r="AJ29" i="15"/>
  <c r="AJ29" i="18" s="1"/>
  <c r="AJ33" i="15"/>
  <c r="AJ33" i="18" s="1"/>
  <c r="AJ45" i="15"/>
  <c r="AJ45" i="18" s="1"/>
  <c r="AJ22" i="15"/>
  <c r="AJ47" i="15"/>
  <c r="AJ47" i="18" s="1"/>
  <c r="AJ34" i="15"/>
  <c r="AJ34" i="18" s="1"/>
  <c r="AJ44" i="15"/>
  <c r="AJ44" i="18" s="1"/>
  <c r="AJ48" i="15"/>
  <c r="AJ48" i="18" s="1"/>
  <c r="AJ35" i="15"/>
  <c r="AJ35" i="18" s="1"/>
  <c r="AJ51" i="15"/>
  <c r="AJ51" i="18" s="1"/>
  <c r="AJ40" i="15"/>
  <c r="AJ40" i="18" s="1"/>
  <c r="AJ30" i="15"/>
  <c r="AJ30" i="18" s="1"/>
  <c r="AJ32" i="15"/>
  <c r="AJ32" i="18" s="1"/>
  <c r="AJ26" i="15"/>
  <c r="AJ26" i="18" s="1"/>
  <c r="AJ31" i="15"/>
  <c r="AJ31" i="18" s="1"/>
  <c r="AJ53" i="15"/>
  <c r="AJ53" i="18" s="1"/>
  <c r="AJ27" i="15"/>
  <c r="AJ27" i="18" s="1"/>
  <c r="AJ46" i="15"/>
  <c r="AJ46" i="18" s="1"/>
  <c r="AJ41" i="15"/>
  <c r="AJ41" i="18" s="1"/>
  <c r="AJ43" i="15"/>
  <c r="AJ43" i="18" s="1"/>
  <c r="AJ39" i="15"/>
  <c r="AJ39" i="18" s="1"/>
  <c r="AJ24" i="15"/>
  <c r="AJ24" i="18" s="1"/>
  <c r="AJ54" i="15"/>
  <c r="AJ54" i="18" s="1"/>
  <c r="AJ25" i="15"/>
  <c r="AJ25" i="18" s="1"/>
  <c r="AJ36" i="15"/>
  <c r="AJ36" i="18" s="1"/>
  <c r="AJ49" i="15"/>
  <c r="AJ49" i="18" s="1"/>
  <c r="AJ23" i="15"/>
  <c r="AJ23" i="18" s="1"/>
  <c r="AJ28" i="15"/>
  <c r="AJ28" i="18" s="1"/>
  <c r="AJ50" i="15"/>
  <c r="AJ50" i="18" s="1"/>
  <c r="AI55" i="15"/>
  <c r="AI55" i="18" s="1"/>
  <c r="AJ38" i="15"/>
  <c r="AJ38" i="18" s="1"/>
  <c r="AJ42" i="15"/>
  <c r="AJ42" i="18" s="1"/>
  <c r="AJ37" i="15"/>
  <c r="AJ37" i="18" s="1"/>
  <c r="AJ52" i="15"/>
  <c r="AJ52" i="18" s="1"/>
  <c r="AJ55" i="15"/>
  <c r="AJ55" i="18" s="1"/>
  <c r="AH60" i="6"/>
  <c r="AH63" i="6"/>
  <c r="AM28" i="6"/>
  <c r="AN19" i="6"/>
  <c r="AH61" i="6" l="1"/>
  <c r="AI54" i="6"/>
  <c r="AI56" i="6" s="1"/>
  <c r="AI42" i="6"/>
  <c r="AH64" i="6"/>
  <c r="AK10" i="6"/>
  <c r="AL9" i="6" s="1"/>
  <c r="AK59" i="6"/>
  <c r="AK36" i="6"/>
  <c r="AJ43" i="6"/>
  <c r="AJ44" i="6" s="1"/>
  <c r="AJ45" i="6"/>
  <c r="AI63" i="6"/>
  <c r="AI60" i="6"/>
  <c r="AK41" i="6"/>
  <c r="AK50" i="6"/>
  <c r="AK50" i="15"/>
  <c r="AK50" i="18" s="1"/>
  <c r="AK39" i="15"/>
  <c r="AK39" i="18" s="1"/>
  <c r="AK25" i="15"/>
  <c r="AK25" i="18" s="1"/>
  <c r="AK43" i="15"/>
  <c r="AK43" i="18" s="1"/>
  <c r="AK48" i="15"/>
  <c r="AK48" i="18" s="1"/>
  <c r="AK36" i="15"/>
  <c r="AK36" i="18" s="1"/>
  <c r="AK53" i="15"/>
  <c r="AK53" i="18" s="1"/>
  <c r="AK34" i="15"/>
  <c r="AK34" i="18" s="1"/>
  <c r="AK26" i="15"/>
  <c r="AK26" i="18" s="1"/>
  <c r="AK33" i="15"/>
  <c r="AK33" i="18" s="1"/>
  <c r="AK23" i="15"/>
  <c r="AK23" i="18" s="1"/>
  <c r="AK54" i="15"/>
  <c r="AK54" i="18" s="1"/>
  <c r="AK45" i="15"/>
  <c r="AK45" i="18" s="1"/>
  <c r="AK27" i="15"/>
  <c r="AK27" i="18" s="1"/>
  <c r="AK29" i="15"/>
  <c r="AK29" i="18" s="1"/>
  <c r="AK40" i="15"/>
  <c r="AK40" i="18" s="1"/>
  <c r="AK56" i="15"/>
  <c r="AK56" i="18" s="1"/>
  <c r="AK42" i="15"/>
  <c r="AK42" i="18" s="1"/>
  <c r="AK51" i="15"/>
  <c r="AK51" i="18" s="1"/>
  <c r="AK38" i="15"/>
  <c r="AK38" i="18" s="1"/>
  <c r="AK44" i="15"/>
  <c r="AK44" i="18" s="1"/>
  <c r="AK32" i="15"/>
  <c r="AK32" i="18" s="1"/>
  <c r="AK24" i="15"/>
  <c r="AK24" i="18" s="1"/>
  <c r="AK52" i="15"/>
  <c r="AK52" i="18" s="1"/>
  <c r="AK46" i="15"/>
  <c r="AK46" i="18" s="1"/>
  <c r="AK55" i="15"/>
  <c r="AK55" i="18" s="1"/>
  <c r="AK37" i="15"/>
  <c r="AK37" i="18" s="1"/>
  <c r="AK30" i="15"/>
  <c r="AK30" i="18" s="1"/>
  <c r="AK49" i="15"/>
  <c r="AK49" i="18" s="1"/>
  <c r="AK28" i="15"/>
  <c r="AK28" i="18" s="1"/>
  <c r="AK22" i="15"/>
  <c r="AK41" i="15"/>
  <c r="AK41" i="18" s="1"/>
  <c r="AK35" i="15"/>
  <c r="AK35" i="18" s="1"/>
  <c r="AJ56" i="15"/>
  <c r="AJ56" i="18" s="1"/>
  <c r="AK31" i="15"/>
  <c r="AK31" i="18" s="1"/>
  <c r="AK47" i="15"/>
  <c r="AK47" i="18" s="1"/>
  <c r="AK19" i="15"/>
  <c r="AM38" i="6"/>
  <c r="AL40" i="6"/>
  <c r="AK19" i="18"/>
  <c r="AI57" i="6"/>
  <c r="AJ22" i="18"/>
  <c r="AN28" i="6"/>
  <c r="AO19" i="6"/>
  <c r="AK62" i="6" l="1"/>
  <c r="AI64" i="6"/>
  <c r="AI61" i="6"/>
  <c r="AJ42" i="6"/>
  <c r="AL59" i="6"/>
  <c r="AL10" i="6"/>
  <c r="AM9" i="6" s="1"/>
  <c r="AL36" i="6"/>
  <c r="AL41" i="6"/>
  <c r="AL50" i="6"/>
  <c r="AL19" i="18"/>
  <c r="AN38" i="6"/>
  <c r="AL19" i="15"/>
  <c r="AM40" i="6"/>
  <c r="AL33" i="15"/>
  <c r="AL33" i="18" s="1"/>
  <c r="AL27" i="15"/>
  <c r="AL27" i="18" s="1"/>
  <c r="AL47" i="15"/>
  <c r="AL47" i="18" s="1"/>
  <c r="AL30" i="15"/>
  <c r="AL30" i="18" s="1"/>
  <c r="AL38" i="15"/>
  <c r="AL38" i="18" s="1"/>
  <c r="AL55" i="15"/>
  <c r="AL55" i="18" s="1"/>
  <c r="AL32" i="15"/>
  <c r="AL32" i="18" s="1"/>
  <c r="AL49" i="15"/>
  <c r="AL49" i="18" s="1"/>
  <c r="AL39" i="15"/>
  <c r="AL39" i="18" s="1"/>
  <c r="AL56" i="15"/>
  <c r="AL56" i="18" s="1"/>
  <c r="AL36" i="15"/>
  <c r="AL36" i="18" s="1"/>
  <c r="AL26" i="15"/>
  <c r="AL26" i="18" s="1"/>
  <c r="AL42" i="15"/>
  <c r="AL42" i="18" s="1"/>
  <c r="AL46" i="15"/>
  <c r="AL46" i="18" s="1"/>
  <c r="AL51" i="15"/>
  <c r="AL51" i="18" s="1"/>
  <c r="AL53" i="15"/>
  <c r="AL53" i="18" s="1"/>
  <c r="AL45" i="15"/>
  <c r="AL45" i="18" s="1"/>
  <c r="AL48" i="15"/>
  <c r="AL48" i="18" s="1"/>
  <c r="AL23" i="15"/>
  <c r="AL23" i="18" s="1"/>
  <c r="AL43" i="15"/>
  <c r="AL43" i="18" s="1"/>
  <c r="AL28" i="15"/>
  <c r="AL28" i="18" s="1"/>
  <c r="AL29" i="15"/>
  <c r="AL29" i="18" s="1"/>
  <c r="AL24" i="15"/>
  <c r="AL24" i="18" s="1"/>
  <c r="AK57" i="15"/>
  <c r="AK57" i="18" s="1"/>
  <c r="AL52" i="15"/>
  <c r="AL52" i="18" s="1"/>
  <c r="AL54" i="15"/>
  <c r="AL54" i="18" s="1"/>
  <c r="AL34" i="15"/>
  <c r="AL34" i="18" s="1"/>
  <c r="AL37" i="15"/>
  <c r="AL37" i="18" s="1"/>
  <c r="AL40" i="15"/>
  <c r="AL40" i="18" s="1"/>
  <c r="AL44" i="15"/>
  <c r="AL44" i="18" s="1"/>
  <c r="AL35" i="15"/>
  <c r="AL35" i="18" s="1"/>
  <c r="AL57" i="15"/>
  <c r="AL57" i="18" s="1"/>
  <c r="AL50" i="15"/>
  <c r="AL50" i="18" s="1"/>
  <c r="AL41" i="15"/>
  <c r="AL41" i="18" s="1"/>
  <c r="AL25" i="15"/>
  <c r="AL25" i="18" s="1"/>
  <c r="AL31" i="15"/>
  <c r="AL31" i="18" s="1"/>
  <c r="AL22" i="15"/>
  <c r="AK22" i="18"/>
  <c r="AJ54" i="6"/>
  <c r="AK43" i="6"/>
  <c r="AK44" i="6" s="1"/>
  <c r="AK45" i="6"/>
  <c r="AJ51" i="6"/>
  <c r="AO28" i="6"/>
  <c r="AP19" i="6"/>
  <c r="AK51" i="6" l="1"/>
  <c r="AK42" i="6"/>
  <c r="AM59" i="6"/>
  <c r="AM10" i="6"/>
  <c r="AN9" i="6" s="1"/>
  <c r="AM36" i="6"/>
  <c r="AL62" i="6"/>
  <c r="AL43" i="6"/>
  <c r="AL44" i="6" s="1"/>
  <c r="AJ56" i="6"/>
  <c r="AJ61" i="6"/>
  <c r="AJ64" i="6"/>
  <c r="AL45" i="6"/>
  <c r="AL22" i="18"/>
  <c r="AM50" i="6"/>
  <c r="AM41" i="6"/>
  <c r="AM44" i="15"/>
  <c r="AM44" i="18" s="1"/>
  <c r="AM36" i="15"/>
  <c r="AM36" i="18" s="1"/>
  <c r="AM27" i="15"/>
  <c r="AM27" i="18" s="1"/>
  <c r="AM45" i="15"/>
  <c r="AM45" i="18" s="1"/>
  <c r="AM34" i="15"/>
  <c r="AM34" i="18" s="1"/>
  <c r="AM47" i="15"/>
  <c r="AM47" i="18" s="1"/>
  <c r="AM32" i="15"/>
  <c r="AM32" i="18" s="1"/>
  <c r="AM33" i="15"/>
  <c r="AM33" i="18" s="1"/>
  <c r="AM53" i="15"/>
  <c r="AM53" i="18" s="1"/>
  <c r="AM39" i="15"/>
  <c r="AM39" i="18" s="1"/>
  <c r="AM25" i="15"/>
  <c r="AM25" i="18" s="1"/>
  <c r="AM41" i="15"/>
  <c r="AM41" i="18" s="1"/>
  <c r="AM31" i="15"/>
  <c r="AM31" i="18" s="1"/>
  <c r="AL58" i="15"/>
  <c r="AL58" i="18" s="1"/>
  <c r="AM45" i="6" s="1"/>
  <c r="AM26" i="15"/>
  <c r="AM26" i="18" s="1"/>
  <c r="AM37" i="15"/>
  <c r="AM37" i="18" s="1"/>
  <c r="AM54" i="15"/>
  <c r="AM54" i="18" s="1"/>
  <c r="AM24" i="15"/>
  <c r="AM24" i="18" s="1"/>
  <c r="AM40" i="15"/>
  <c r="AM40" i="18" s="1"/>
  <c r="AM58" i="15"/>
  <c r="AM58" i="18" s="1"/>
  <c r="AM43" i="15"/>
  <c r="AM43" i="18" s="1"/>
  <c r="AM49" i="15"/>
  <c r="AM49" i="18" s="1"/>
  <c r="AM51" i="15"/>
  <c r="AM51" i="18" s="1"/>
  <c r="AM30" i="15"/>
  <c r="AM30" i="18" s="1"/>
  <c r="AM57" i="15"/>
  <c r="AM57" i="18" s="1"/>
  <c r="AM23" i="15"/>
  <c r="AM23" i="18" s="1"/>
  <c r="AM46" i="15"/>
  <c r="AM46" i="18" s="1"/>
  <c r="AM29" i="15"/>
  <c r="AM29" i="18" s="1"/>
  <c r="AM22" i="15"/>
  <c r="AM28" i="15"/>
  <c r="AM28" i="18" s="1"/>
  <c r="AM55" i="15"/>
  <c r="AM55" i="18" s="1"/>
  <c r="AM38" i="15"/>
  <c r="AM38" i="18" s="1"/>
  <c r="AM56" i="15"/>
  <c r="AM56" i="18" s="1"/>
  <c r="AM50" i="15"/>
  <c r="AM50" i="18" s="1"/>
  <c r="AM42" i="15"/>
  <c r="AM42" i="18" s="1"/>
  <c r="AM48" i="15"/>
  <c r="AM48" i="18" s="1"/>
  <c r="AM35" i="15"/>
  <c r="AM35" i="18" s="1"/>
  <c r="AM52" i="15"/>
  <c r="AM52" i="18" s="1"/>
  <c r="AM19" i="15"/>
  <c r="AO38" i="6"/>
  <c r="AM19" i="18"/>
  <c r="AN40" i="6"/>
  <c r="AK54" i="6"/>
  <c r="AK56" i="6" s="1"/>
  <c r="AP28" i="6"/>
  <c r="AQ19" i="6"/>
  <c r="AL51" i="6" l="1"/>
  <c r="AL54" i="6"/>
  <c r="AL64" i="6" s="1"/>
  <c r="AL42" i="6"/>
  <c r="AM62" i="6"/>
  <c r="AN59" i="6"/>
  <c r="AN36" i="6"/>
  <c r="AN10" i="6"/>
  <c r="AO9" i="6" s="1"/>
  <c r="AK60" i="6"/>
  <c r="AK63" i="6"/>
  <c r="AM43" i="6"/>
  <c r="AM44" i="6" s="1"/>
  <c r="AM22" i="18"/>
  <c r="AL61" i="6"/>
  <c r="AK61" i="6"/>
  <c r="AK64" i="6"/>
  <c r="AN41" i="6"/>
  <c r="AN50" i="6"/>
  <c r="AN19" i="18"/>
  <c r="AO40" i="6"/>
  <c r="AN19" i="15"/>
  <c r="AP38" i="6"/>
  <c r="AN31" i="15"/>
  <c r="AN31" i="18" s="1"/>
  <c r="AN55" i="15"/>
  <c r="AN55" i="18" s="1"/>
  <c r="AN44" i="15"/>
  <c r="AN44" i="18" s="1"/>
  <c r="AN39" i="15"/>
  <c r="AN39" i="18" s="1"/>
  <c r="AN46" i="15"/>
  <c r="AN46" i="18" s="1"/>
  <c r="AN33" i="15"/>
  <c r="AN33" i="18" s="1"/>
  <c r="AN23" i="15"/>
  <c r="AN23" i="18" s="1"/>
  <c r="AN56" i="15"/>
  <c r="AN56" i="18" s="1"/>
  <c r="AN50" i="15"/>
  <c r="AN50" i="18" s="1"/>
  <c r="AN48" i="15"/>
  <c r="AN48" i="18" s="1"/>
  <c r="AN41" i="15"/>
  <c r="AN41" i="18" s="1"/>
  <c r="AN34" i="15"/>
  <c r="AN34" i="18" s="1"/>
  <c r="AN52" i="15"/>
  <c r="AN52" i="18" s="1"/>
  <c r="AN32" i="15"/>
  <c r="AN32" i="18" s="1"/>
  <c r="AN40" i="15"/>
  <c r="AN40" i="18" s="1"/>
  <c r="AN45" i="15"/>
  <c r="AN45" i="18" s="1"/>
  <c r="AN53" i="15"/>
  <c r="AN53" i="18" s="1"/>
  <c r="AN26" i="15"/>
  <c r="AN26" i="18" s="1"/>
  <c r="AN35" i="15"/>
  <c r="AN35" i="18" s="1"/>
  <c r="AN43" i="15"/>
  <c r="AN43" i="18" s="1"/>
  <c r="AN58" i="15"/>
  <c r="AN58" i="18" s="1"/>
  <c r="AN54" i="15"/>
  <c r="AN54" i="18" s="1"/>
  <c r="AN49" i="15"/>
  <c r="AN49" i="18" s="1"/>
  <c r="AN22" i="15"/>
  <c r="AM59" i="15"/>
  <c r="AM59" i="18" s="1"/>
  <c r="AN36" i="15"/>
  <c r="AN36" i="18" s="1"/>
  <c r="AN47" i="15"/>
  <c r="AN47" i="18" s="1"/>
  <c r="AN28" i="15"/>
  <c r="AN28" i="18" s="1"/>
  <c r="AN37" i="15"/>
  <c r="AN37" i="18" s="1"/>
  <c r="AN38" i="15"/>
  <c r="AN38" i="18" s="1"/>
  <c r="AN30" i="15"/>
  <c r="AN30" i="18" s="1"/>
  <c r="AN29" i="15"/>
  <c r="AN29" i="18" s="1"/>
  <c r="AN42" i="15"/>
  <c r="AN42" i="18" s="1"/>
  <c r="AN24" i="15"/>
  <c r="AN24" i="18" s="1"/>
  <c r="AN25" i="15"/>
  <c r="AN25" i="18" s="1"/>
  <c r="AN51" i="15"/>
  <c r="AN51" i="18" s="1"/>
  <c r="AN27" i="15"/>
  <c r="AN27" i="18" s="1"/>
  <c r="AN59" i="15"/>
  <c r="AN59" i="18" s="1"/>
  <c r="AN57" i="15"/>
  <c r="AN57" i="18" s="1"/>
  <c r="AJ63" i="6"/>
  <c r="AJ60" i="6"/>
  <c r="AJ57" i="6"/>
  <c r="AK57" i="6" s="1"/>
  <c r="AQ28" i="6"/>
  <c r="AR19" i="6"/>
  <c r="AM51" i="6" l="1"/>
  <c r="AM42" i="6"/>
  <c r="AO59" i="6"/>
  <c r="AO10" i="6"/>
  <c r="AP9" i="6" s="1"/>
  <c r="AO36" i="6"/>
  <c r="AN62" i="6"/>
  <c r="AN22" i="18"/>
  <c r="AP40" i="6"/>
  <c r="AO19" i="15"/>
  <c r="AQ38" i="6"/>
  <c r="AO19" i="18"/>
  <c r="AO49" i="15"/>
  <c r="AO49" i="18" s="1"/>
  <c r="AO52" i="15"/>
  <c r="AO52" i="18" s="1"/>
  <c r="AO44" i="15"/>
  <c r="AO44" i="18" s="1"/>
  <c r="AO55" i="15"/>
  <c r="AO55" i="18" s="1"/>
  <c r="AO54" i="15"/>
  <c r="AO54" i="18" s="1"/>
  <c r="AO45" i="15"/>
  <c r="AO45" i="18" s="1"/>
  <c r="AO58" i="15"/>
  <c r="AO58" i="18" s="1"/>
  <c r="AO40" i="15"/>
  <c r="AO40" i="18" s="1"/>
  <c r="AO48" i="15"/>
  <c r="AO48" i="18" s="1"/>
  <c r="AO37" i="15"/>
  <c r="AO37" i="18" s="1"/>
  <c r="AO35" i="15"/>
  <c r="AO35" i="18" s="1"/>
  <c r="AO25" i="15"/>
  <c r="AO25" i="18" s="1"/>
  <c r="AO23" i="15"/>
  <c r="AO23" i="18" s="1"/>
  <c r="AO47" i="15"/>
  <c r="AO47" i="18" s="1"/>
  <c r="AO60" i="15"/>
  <c r="AO60" i="18" s="1"/>
  <c r="AO36" i="15"/>
  <c r="AO36" i="18" s="1"/>
  <c r="AO28" i="15"/>
  <c r="AO28" i="18" s="1"/>
  <c r="AO46" i="15"/>
  <c r="AO46" i="18" s="1"/>
  <c r="AO30" i="15"/>
  <c r="AO30" i="18" s="1"/>
  <c r="AO34" i="15"/>
  <c r="AO34" i="18" s="1"/>
  <c r="AO41" i="15"/>
  <c r="AO41" i="18" s="1"/>
  <c r="AO24" i="15"/>
  <c r="AO24" i="18" s="1"/>
  <c r="AO32" i="15"/>
  <c r="AO32" i="18" s="1"/>
  <c r="AO57" i="15"/>
  <c r="AO57" i="18" s="1"/>
  <c r="AO50" i="15"/>
  <c r="AO50" i="18" s="1"/>
  <c r="AO38" i="15"/>
  <c r="AO38" i="18" s="1"/>
  <c r="AO22" i="15"/>
  <c r="AO59" i="15"/>
  <c r="AO59" i="18" s="1"/>
  <c r="AO31" i="15"/>
  <c r="AO31" i="18" s="1"/>
  <c r="AO51" i="15"/>
  <c r="AO51" i="18" s="1"/>
  <c r="AO43" i="15"/>
  <c r="AO43" i="18" s="1"/>
  <c r="AO39" i="15"/>
  <c r="AO39" i="18" s="1"/>
  <c r="AO29" i="15"/>
  <c r="AO29" i="18" s="1"/>
  <c r="AO33" i="15"/>
  <c r="AO33" i="18" s="1"/>
  <c r="AO53" i="15"/>
  <c r="AO53" i="18" s="1"/>
  <c r="AO27" i="15"/>
  <c r="AO27" i="18" s="1"/>
  <c r="AN60" i="15"/>
  <c r="AN60" i="18" s="1"/>
  <c r="AO56" i="15"/>
  <c r="AO56" i="18" s="1"/>
  <c r="AO26" i="15"/>
  <c r="AO26" i="18" s="1"/>
  <c r="AO42" i="15"/>
  <c r="AO42" i="18" s="1"/>
  <c r="AN43" i="6"/>
  <c r="AN44" i="6" s="1"/>
  <c r="AO41" i="6"/>
  <c r="AO50" i="6"/>
  <c r="AN45" i="6"/>
  <c r="AM54" i="6"/>
  <c r="AM56" i="6" s="1"/>
  <c r="AR28" i="6"/>
  <c r="AS19" i="6"/>
  <c r="AL55" i="6" l="1"/>
  <c r="AL56" i="6" s="1"/>
  <c r="AP36" i="6"/>
  <c r="AP10" i="6"/>
  <c r="AQ9" i="6" s="1"/>
  <c r="AP59" i="6"/>
  <c r="AO62" i="6"/>
  <c r="AN51" i="6"/>
  <c r="AP19" i="18"/>
  <c r="AP19" i="15"/>
  <c r="AR38" i="6"/>
  <c r="AQ40" i="6"/>
  <c r="AP33" i="15"/>
  <c r="AP33" i="18" s="1"/>
  <c r="AP58" i="15"/>
  <c r="AP58" i="18" s="1"/>
  <c r="AP56" i="15"/>
  <c r="AP56" i="18" s="1"/>
  <c r="AP24" i="15"/>
  <c r="AP24" i="18" s="1"/>
  <c r="AP44" i="15"/>
  <c r="AP44" i="18" s="1"/>
  <c r="AP55" i="15"/>
  <c r="AP55" i="18" s="1"/>
  <c r="AP36" i="15"/>
  <c r="AP36" i="18" s="1"/>
  <c r="AP59" i="15"/>
  <c r="AP59" i="18" s="1"/>
  <c r="AP39" i="15"/>
  <c r="AP39" i="18" s="1"/>
  <c r="AP60" i="15"/>
  <c r="AP60" i="18" s="1"/>
  <c r="AP34" i="15"/>
  <c r="AP34" i="18" s="1"/>
  <c r="AO61" i="15"/>
  <c r="AO61" i="18" s="1"/>
  <c r="AP37" i="15"/>
  <c r="AP37" i="18" s="1"/>
  <c r="AP25" i="15"/>
  <c r="AP25" i="18" s="1"/>
  <c r="AP28" i="15"/>
  <c r="AP28" i="18" s="1"/>
  <c r="AP50" i="15"/>
  <c r="AP50" i="18" s="1"/>
  <c r="AP46" i="15"/>
  <c r="AP46" i="18" s="1"/>
  <c r="AP54" i="15"/>
  <c r="AP54" i="18" s="1"/>
  <c r="AP35" i="15"/>
  <c r="AP35" i="18" s="1"/>
  <c r="AP30" i="15"/>
  <c r="AP30" i="18" s="1"/>
  <c r="AP51" i="15"/>
  <c r="AP51" i="18" s="1"/>
  <c r="AP43" i="15"/>
  <c r="AP43" i="18" s="1"/>
  <c r="AP48" i="15"/>
  <c r="AP48" i="18" s="1"/>
  <c r="AP32" i="15"/>
  <c r="AP32" i="18" s="1"/>
  <c r="AP42" i="15"/>
  <c r="AP42" i="18" s="1"/>
  <c r="AP26" i="15"/>
  <c r="AP26" i="18" s="1"/>
  <c r="AP49" i="15"/>
  <c r="AP49" i="18" s="1"/>
  <c r="AP41" i="15"/>
  <c r="AP41" i="18" s="1"/>
  <c r="AP45" i="15"/>
  <c r="AP45" i="18" s="1"/>
  <c r="AP52" i="15"/>
  <c r="AP52" i="18" s="1"/>
  <c r="AP57" i="15"/>
  <c r="AP57" i="18" s="1"/>
  <c r="AP38" i="15"/>
  <c r="AP38" i="18" s="1"/>
  <c r="AP23" i="15"/>
  <c r="AP23" i="18" s="1"/>
  <c r="AP61" i="15"/>
  <c r="AP61" i="18" s="1"/>
  <c r="AP31" i="15"/>
  <c r="AP31" i="18" s="1"/>
  <c r="AP53" i="15"/>
  <c r="AP53" i="18" s="1"/>
  <c r="AP29" i="15"/>
  <c r="AP29" i="18" s="1"/>
  <c r="AP27" i="15"/>
  <c r="AP27" i="18" s="1"/>
  <c r="AP22" i="15"/>
  <c r="AP40" i="15"/>
  <c r="AP40" i="18" s="1"/>
  <c r="AP47" i="15"/>
  <c r="AP47" i="18" s="1"/>
  <c r="AP50" i="6"/>
  <c r="AP41" i="6"/>
  <c r="AN42" i="6"/>
  <c r="AL63" i="6"/>
  <c r="AL60" i="6"/>
  <c r="AM63" i="6"/>
  <c r="AM60" i="6"/>
  <c r="AM61" i="6"/>
  <c r="AM64" i="6"/>
  <c r="AO43" i="6"/>
  <c r="AO44" i="6" s="1"/>
  <c r="AO45" i="6"/>
  <c r="AO22" i="18"/>
  <c r="AP45" i="6" s="1"/>
  <c r="AN54" i="6"/>
  <c r="AN56" i="6" s="1"/>
  <c r="AL57" i="6"/>
  <c r="AM57" i="6" s="1"/>
  <c r="AS28" i="6"/>
  <c r="AT19" i="6"/>
  <c r="AP43" i="6" l="1"/>
  <c r="AP44" i="6" s="1"/>
  <c r="AO51" i="6"/>
  <c r="AP51" i="6" s="1"/>
  <c r="AQ10" i="6"/>
  <c r="AR9" i="6" s="1"/>
  <c r="AQ36" i="6"/>
  <c r="AQ59" i="6"/>
  <c r="AP62" i="6"/>
  <c r="AN61" i="6"/>
  <c r="AN64" i="6"/>
  <c r="AN57" i="6"/>
  <c r="AP54" i="6"/>
  <c r="AP56" i="6" s="1"/>
  <c r="AP22" i="18"/>
  <c r="AN60" i="6"/>
  <c r="AN63" i="6"/>
  <c r="AQ41" i="6"/>
  <c r="AQ50" i="6"/>
  <c r="AO54" i="6"/>
  <c r="AO56" i="6" s="1"/>
  <c r="AQ19" i="18"/>
  <c r="AS38" i="6"/>
  <c r="AR40" i="6"/>
  <c r="AQ19" i="15"/>
  <c r="AQ44" i="15"/>
  <c r="AQ44" i="18" s="1"/>
  <c r="AQ45" i="15"/>
  <c r="AQ45" i="18" s="1"/>
  <c r="AQ33" i="15"/>
  <c r="AQ33" i="18" s="1"/>
  <c r="AQ60" i="15"/>
  <c r="AQ60" i="18" s="1"/>
  <c r="AQ50" i="15"/>
  <c r="AQ50" i="18" s="1"/>
  <c r="AP62" i="15"/>
  <c r="AP62" i="18" s="1"/>
  <c r="AQ57" i="15"/>
  <c r="AQ57" i="18" s="1"/>
  <c r="AQ30" i="15"/>
  <c r="AQ30" i="18" s="1"/>
  <c r="AQ58" i="15"/>
  <c r="AQ58" i="18" s="1"/>
  <c r="AQ59" i="15"/>
  <c r="AQ59" i="18" s="1"/>
  <c r="AQ32" i="15"/>
  <c r="AQ32" i="18" s="1"/>
  <c r="AQ34" i="15"/>
  <c r="AQ34" i="18" s="1"/>
  <c r="AQ24" i="15"/>
  <c r="AQ24" i="18" s="1"/>
  <c r="AQ48" i="15"/>
  <c r="AQ48" i="18" s="1"/>
  <c r="AQ43" i="15"/>
  <c r="AQ43" i="18" s="1"/>
  <c r="AQ27" i="15"/>
  <c r="AQ27" i="18" s="1"/>
  <c r="AQ25" i="15"/>
  <c r="AQ25" i="18" s="1"/>
  <c r="AQ23" i="15"/>
  <c r="AQ23" i="18" s="1"/>
  <c r="AQ39" i="15"/>
  <c r="AQ39" i="18" s="1"/>
  <c r="AQ55" i="15"/>
  <c r="AQ55" i="18" s="1"/>
  <c r="AQ26" i="15"/>
  <c r="AQ26" i="18" s="1"/>
  <c r="AQ47" i="15"/>
  <c r="AQ47" i="18" s="1"/>
  <c r="AQ35" i="15"/>
  <c r="AQ35" i="18" s="1"/>
  <c r="AQ46" i="15"/>
  <c r="AQ46" i="18" s="1"/>
  <c r="AQ51" i="15"/>
  <c r="AQ51" i="18" s="1"/>
  <c r="AQ52" i="15"/>
  <c r="AQ52" i="18" s="1"/>
  <c r="AQ36" i="15"/>
  <c r="AQ36" i="18" s="1"/>
  <c r="AQ49" i="15"/>
  <c r="AQ49" i="18" s="1"/>
  <c r="AQ61" i="15"/>
  <c r="AQ61" i="18" s="1"/>
  <c r="AQ41" i="15"/>
  <c r="AQ41" i="18" s="1"/>
  <c r="AQ62" i="15"/>
  <c r="AQ62" i="18" s="1"/>
  <c r="AQ37" i="15"/>
  <c r="AQ37" i="18" s="1"/>
  <c r="AQ29" i="15"/>
  <c r="AQ29" i="18" s="1"/>
  <c r="AQ22" i="15"/>
  <c r="AQ40" i="15"/>
  <c r="AQ40" i="18" s="1"/>
  <c r="AQ28" i="15"/>
  <c r="AQ28" i="18" s="1"/>
  <c r="AQ54" i="15"/>
  <c r="AQ54" i="18" s="1"/>
  <c r="AQ56" i="15"/>
  <c r="AQ56" i="18" s="1"/>
  <c r="AQ38" i="15"/>
  <c r="AQ38" i="18" s="1"/>
  <c r="AQ31" i="15"/>
  <c r="AQ31" i="18" s="1"/>
  <c r="AQ53" i="15"/>
  <c r="AQ53" i="18" s="1"/>
  <c r="AQ42" i="15"/>
  <c r="AQ42" i="18" s="1"/>
  <c r="AO42" i="6"/>
  <c r="AP42" i="6" s="1"/>
  <c r="AT28" i="6"/>
  <c r="AU19" i="6"/>
  <c r="AQ62" i="6" l="1"/>
  <c r="AR10" i="6"/>
  <c r="AS9" i="6" s="1"/>
  <c r="AR59" i="6"/>
  <c r="AR36" i="6"/>
  <c r="AQ45" i="6"/>
  <c r="AP60" i="6"/>
  <c r="AP63" i="6"/>
  <c r="AO60" i="6"/>
  <c r="AO63" i="6"/>
  <c r="AO64" i="6"/>
  <c r="AO61" i="6"/>
  <c r="AQ43" i="6"/>
  <c r="AQ44" i="6" s="1"/>
  <c r="AP64" i="6"/>
  <c r="AP61" i="6"/>
  <c r="AQ22" i="18"/>
  <c r="AO57" i="6"/>
  <c r="AP57" i="6" s="1"/>
  <c r="AR32" i="15"/>
  <c r="AR32" i="18" s="1"/>
  <c r="AR38" i="15"/>
  <c r="AR38" i="18" s="1"/>
  <c r="AR36" i="15"/>
  <c r="AR36" i="18" s="1"/>
  <c r="AR39" i="15"/>
  <c r="AR39" i="18" s="1"/>
  <c r="AR41" i="15"/>
  <c r="AR41" i="18" s="1"/>
  <c r="AR22" i="15"/>
  <c r="AR50" i="15"/>
  <c r="AR50" i="18" s="1"/>
  <c r="AR51" i="15"/>
  <c r="AR51" i="18" s="1"/>
  <c r="AR56" i="15"/>
  <c r="AR56" i="18" s="1"/>
  <c r="AR63" i="15"/>
  <c r="AR63" i="18" s="1"/>
  <c r="AR25" i="15"/>
  <c r="AR25" i="18" s="1"/>
  <c r="AR43" i="15"/>
  <c r="AR43" i="18" s="1"/>
  <c r="AR40" i="15"/>
  <c r="AR40" i="18" s="1"/>
  <c r="AR26" i="15"/>
  <c r="AR26" i="18" s="1"/>
  <c r="AR62" i="15"/>
  <c r="AR62" i="18" s="1"/>
  <c r="AR34" i="15"/>
  <c r="AR34" i="18" s="1"/>
  <c r="AR46" i="15"/>
  <c r="AR46" i="18" s="1"/>
  <c r="AR24" i="15"/>
  <c r="AR24" i="18" s="1"/>
  <c r="AR44" i="15"/>
  <c r="AR44" i="18" s="1"/>
  <c r="AR61" i="15"/>
  <c r="AR61" i="18" s="1"/>
  <c r="AR49" i="15"/>
  <c r="AR49" i="18" s="1"/>
  <c r="AR48" i="15"/>
  <c r="AR48" i="18" s="1"/>
  <c r="AR27" i="15"/>
  <c r="AR27" i="18" s="1"/>
  <c r="AR42" i="15"/>
  <c r="AR42" i="18" s="1"/>
  <c r="AR35" i="15"/>
  <c r="AR35" i="18" s="1"/>
  <c r="AR54" i="15"/>
  <c r="AR54" i="18" s="1"/>
  <c r="AR29" i="15"/>
  <c r="AR29" i="18" s="1"/>
  <c r="AR53" i="15"/>
  <c r="AR53" i="18" s="1"/>
  <c r="AR59" i="15"/>
  <c r="AR59" i="18" s="1"/>
  <c r="AR28" i="15"/>
  <c r="AR28" i="18" s="1"/>
  <c r="AR37" i="15"/>
  <c r="AR37" i="18" s="1"/>
  <c r="AR45" i="15"/>
  <c r="AR45" i="18" s="1"/>
  <c r="AR58" i="15"/>
  <c r="AR58" i="18" s="1"/>
  <c r="AQ63" i="15"/>
  <c r="AQ63" i="18" s="1"/>
  <c r="AR33" i="15"/>
  <c r="AR33" i="18" s="1"/>
  <c r="AR52" i="15"/>
  <c r="AR52" i="18" s="1"/>
  <c r="AR30" i="15"/>
  <c r="AR30" i="18" s="1"/>
  <c r="AR57" i="15"/>
  <c r="AR57" i="18" s="1"/>
  <c r="AR23" i="15"/>
  <c r="AR23" i="18" s="1"/>
  <c r="AR31" i="15"/>
  <c r="AR31" i="18" s="1"/>
  <c r="AR55" i="15"/>
  <c r="AR55" i="18" s="1"/>
  <c r="AR60" i="15"/>
  <c r="AR60" i="18" s="1"/>
  <c r="AR47" i="15"/>
  <c r="AR47" i="18" s="1"/>
  <c r="AR50" i="6"/>
  <c r="AR41" i="6"/>
  <c r="AT38" i="6"/>
  <c r="AR19" i="15"/>
  <c r="AR19" i="18"/>
  <c r="AS40" i="6"/>
  <c r="AU28" i="6"/>
  <c r="AV19" i="6"/>
  <c r="AR43" i="6" l="1"/>
  <c r="AR44" i="6" s="1"/>
  <c r="AS59" i="6"/>
  <c r="AS36" i="6"/>
  <c r="AS10" i="6"/>
  <c r="AT9" i="6" s="1"/>
  <c r="AR62" i="6"/>
  <c r="AQ42" i="6"/>
  <c r="AS45" i="15"/>
  <c r="AS45" i="18" s="1"/>
  <c r="AS62" i="15"/>
  <c r="AS62" i="18" s="1"/>
  <c r="AS56" i="15"/>
  <c r="AS56" i="18" s="1"/>
  <c r="AS38" i="15"/>
  <c r="AS38" i="18" s="1"/>
  <c r="AS32" i="15"/>
  <c r="AS32" i="18" s="1"/>
  <c r="AS63" i="15"/>
  <c r="AS63" i="18" s="1"/>
  <c r="AS22" i="15"/>
  <c r="AS49" i="15"/>
  <c r="AS49" i="18" s="1"/>
  <c r="AS25" i="15"/>
  <c r="AS25" i="18" s="1"/>
  <c r="AS50" i="15"/>
  <c r="AS50" i="18" s="1"/>
  <c r="AS48" i="15"/>
  <c r="AS48" i="18" s="1"/>
  <c r="AS52" i="15"/>
  <c r="AS52" i="18" s="1"/>
  <c r="AS61" i="15"/>
  <c r="AS61" i="18" s="1"/>
  <c r="AS28" i="15"/>
  <c r="AS28" i="18" s="1"/>
  <c r="AS58" i="15"/>
  <c r="AS58" i="18" s="1"/>
  <c r="AS54" i="15"/>
  <c r="AS54" i="18" s="1"/>
  <c r="AS43" i="15"/>
  <c r="AS43" i="18" s="1"/>
  <c r="AS23" i="15"/>
  <c r="AS23" i="18" s="1"/>
  <c r="AS46" i="15"/>
  <c r="AS46" i="18" s="1"/>
  <c r="AS39" i="15"/>
  <c r="AS39" i="18" s="1"/>
  <c r="AS60" i="15"/>
  <c r="AS60" i="18" s="1"/>
  <c r="AS59" i="15"/>
  <c r="AS59" i="18" s="1"/>
  <c r="AS42" i="15"/>
  <c r="AS42" i="18" s="1"/>
  <c r="AS57" i="15"/>
  <c r="AS57" i="18" s="1"/>
  <c r="AR64" i="15"/>
  <c r="AR64" i="18" s="1"/>
  <c r="AS27" i="15"/>
  <c r="AS27" i="18" s="1"/>
  <c r="AS35" i="15"/>
  <c r="AS35" i="18" s="1"/>
  <c r="AS30" i="15"/>
  <c r="AS30" i="18" s="1"/>
  <c r="AS55" i="15"/>
  <c r="AS55" i="18" s="1"/>
  <c r="AS34" i="15"/>
  <c r="AS34" i="18" s="1"/>
  <c r="AS33" i="15"/>
  <c r="AS33" i="18" s="1"/>
  <c r="AS31" i="15"/>
  <c r="AS31" i="18" s="1"/>
  <c r="AS41" i="15"/>
  <c r="AS41" i="18" s="1"/>
  <c r="AS26" i="15"/>
  <c r="AS26" i="18" s="1"/>
  <c r="AS40" i="15"/>
  <c r="AS40" i="18" s="1"/>
  <c r="AS24" i="15"/>
  <c r="AS24" i="18" s="1"/>
  <c r="AS29" i="15"/>
  <c r="AS29" i="18" s="1"/>
  <c r="AS51" i="15"/>
  <c r="AS51" i="18" s="1"/>
  <c r="AS44" i="15"/>
  <c r="AS44" i="18" s="1"/>
  <c r="AS53" i="15"/>
  <c r="AS53" i="18" s="1"/>
  <c r="AS47" i="15"/>
  <c r="AS47" i="18" s="1"/>
  <c r="AS37" i="15"/>
  <c r="AS37" i="18" s="1"/>
  <c r="AS36" i="15"/>
  <c r="AS36" i="18" s="1"/>
  <c r="AS64" i="15"/>
  <c r="AS64" i="18" s="1"/>
  <c r="AS19" i="15"/>
  <c r="AT40" i="6"/>
  <c r="AS19" i="18"/>
  <c r="AU38" i="6"/>
  <c r="AQ51" i="6"/>
  <c r="AQ54" i="6"/>
  <c r="AR22" i="18"/>
  <c r="AR51" i="6"/>
  <c r="AS50" i="6"/>
  <c r="AS41" i="6"/>
  <c r="AR45" i="6"/>
  <c r="AR54" i="6" s="1"/>
  <c r="AV28" i="6"/>
  <c r="AW19" i="6"/>
  <c r="AR42" i="6" l="1"/>
  <c r="AS45" i="6"/>
  <c r="AT10" i="6"/>
  <c r="AU9" i="6" s="1"/>
  <c r="AT59" i="6"/>
  <c r="AT36" i="6"/>
  <c r="AS62" i="6"/>
  <c r="AS43" i="6"/>
  <c r="AS44" i="6" s="1"/>
  <c r="AR61" i="6"/>
  <c r="AR64" i="6"/>
  <c r="AT50" i="6"/>
  <c r="AT41" i="6"/>
  <c r="AS22" i="18"/>
  <c r="AT49" i="15"/>
  <c r="AT49" i="18" s="1"/>
  <c r="AT42" i="15"/>
  <c r="AT42" i="18" s="1"/>
  <c r="AT45" i="15"/>
  <c r="AT45" i="18" s="1"/>
  <c r="AT60" i="15"/>
  <c r="AT60" i="18" s="1"/>
  <c r="AT25" i="15"/>
  <c r="AT25" i="18" s="1"/>
  <c r="AT53" i="15"/>
  <c r="AT53" i="18" s="1"/>
  <c r="AT36" i="15"/>
  <c r="AT36" i="18" s="1"/>
  <c r="AT56" i="15"/>
  <c r="AT56" i="18" s="1"/>
  <c r="AT38" i="15"/>
  <c r="AT38" i="18" s="1"/>
  <c r="AT31" i="15"/>
  <c r="AT31" i="18" s="1"/>
  <c r="AS65" i="15"/>
  <c r="AS65" i="18" s="1"/>
  <c r="AT39" i="15"/>
  <c r="AT39" i="18" s="1"/>
  <c r="AT32" i="15"/>
  <c r="AT32" i="18" s="1"/>
  <c r="AT40" i="15"/>
  <c r="AT40" i="18" s="1"/>
  <c r="AT28" i="15"/>
  <c r="AT28" i="18" s="1"/>
  <c r="AT46" i="15"/>
  <c r="AT46" i="18" s="1"/>
  <c r="AT61" i="15"/>
  <c r="AT61" i="18" s="1"/>
  <c r="AT44" i="15"/>
  <c r="AT44" i="18" s="1"/>
  <c r="AT27" i="15"/>
  <c r="AT27" i="18" s="1"/>
  <c r="AT59" i="15"/>
  <c r="AT59" i="18" s="1"/>
  <c r="AT62" i="15"/>
  <c r="AT62" i="18" s="1"/>
  <c r="AT50" i="15"/>
  <c r="AT50" i="18" s="1"/>
  <c r="AT65" i="15"/>
  <c r="AT65" i="18" s="1"/>
  <c r="AT37" i="15"/>
  <c r="AT37" i="18" s="1"/>
  <c r="AT58" i="15"/>
  <c r="AT58" i="18" s="1"/>
  <c r="AT48" i="15"/>
  <c r="AT48" i="18" s="1"/>
  <c r="AT26" i="15"/>
  <c r="AT26" i="18" s="1"/>
  <c r="AT43" i="15"/>
  <c r="AT43" i="18" s="1"/>
  <c r="AT30" i="15"/>
  <c r="AT30" i="18" s="1"/>
  <c r="AT34" i="15"/>
  <c r="AT34" i="18" s="1"/>
  <c r="AT64" i="15"/>
  <c r="AT64" i="18" s="1"/>
  <c r="AT54" i="15"/>
  <c r="AT54" i="18" s="1"/>
  <c r="AT51" i="15"/>
  <c r="AT51" i="18" s="1"/>
  <c r="AT55" i="15"/>
  <c r="AT55" i="18" s="1"/>
  <c r="AT63" i="15"/>
  <c r="AT63" i="18" s="1"/>
  <c r="AT41" i="15"/>
  <c r="AT41" i="18" s="1"/>
  <c r="AT57" i="15"/>
  <c r="AT57" i="18" s="1"/>
  <c r="AT33" i="15"/>
  <c r="AT33" i="18" s="1"/>
  <c r="AT29" i="15"/>
  <c r="AT29" i="18" s="1"/>
  <c r="AT47" i="15"/>
  <c r="AT47" i="18" s="1"/>
  <c r="AT23" i="15"/>
  <c r="AT23" i="18" s="1"/>
  <c r="AT22" i="15"/>
  <c r="AT35" i="15"/>
  <c r="AT35" i="18" s="1"/>
  <c r="AT24" i="15"/>
  <c r="AT24" i="18" s="1"/>
  <c r="AT52" i="15"/>
  <c r="AT52" i="18" s="1"/>
  <c r="AS54" i="6"/>
  <c r="AS56" i="6" s="1"/>
  <c r="AQ64" i="6"/>
  <c r="AQ61" i="6"/>
  <c r="AQ56" i="6"/>
  <c r="AT19" i="15"/>
  <c r="AV38" i="6"/>
  <c r="AU40" i="6"/>
  <c r="AT19" i="18"/>
  <c r="AW28" i="6"/>
  <c r="AX19" i="6"/>
  <c r="AS51" i="6" l="1"/>
  <c r="AS42" i="6"/>
  <c r="AU10" i="6"/>
  <c r="AV9" i="6" s="1"/>
  <c r="AU59" i="6"/>
  <c r="AU36" i="6"/>
  <c r="AT62" i="6"/>
  <c r="AT43" i="6"/>
  <c r="AT44" i="6" s="1"/>
  <c r="AT45" i="6"/>
  <c r="AS60" i="6"/>
  <c r="AS63" i="6"/>
  <c r="AU19" i="18"/>
  <c r="AV40" i="6"/>
  <c r="AU19" i="15"/>
  <c r="AW38" i="6"/>
  <c r="AU62" i="15"/>
  <c r="AU62" i="18" s="1"/>
  <c r="AU26" i="15"/>
  <c r="AU26" i="18" s="1"/>
  <c r="AU59" i="15"/>
  <c r="AU59" i="18" s="1"/>
  <c r="AU64" i="15"/>
  <c r="AU64" i="18" s="1"/>
  <c r="AU61" i="15"/>
  <c r="AU61" i="18" s="1"/>
  <c r="AU56" i="15"/>
  <c r="AU56" i="18" s="1"/>
  <c r="AU35" i="15"/>
  <c r="AU35" i="18" s="1"/>
  <c r="AU63" i="15"/>
  <c r="AU63" i="18" s="1"/>
  <c r="AU60" i="15"/>
  <c r="AU60" i="18" s="1"/>
  <c r="AU55" i="15"/>
  <c r="AU55" i="18" s="1"/>
  <c r="AU47" i="15"/>
  <c r="AU47" i="18" s="1"/>
  <c r="AU45" i="15"/>
  <c r="AU45" i="18" s="1"/>
  <c r="AT66" i="15"/>
  <c r="AT66" i="18" s="1"/>
  <c r="AU27" i="15"/>
  <c r="AU27" i="18" s="1"/>
  <c r="AU42" i="15"/>
  <c r="AU42" i="18" s="1"/>
  <c r="AU25" i="15"/>
  <c r="AU25" i="18" s="1"/>
  <c r="AU28" i="15"/>
  <c r="AU28" i="18" s="1"/>
  <c r="AU32" i="15"/>
  <c r="AU32" i="18" s="1"/>
  <c r="AU34" i="15"/>
  <c r="AU34" i="18" s="1"/>
  <c r="AU39" i="15"/>
  <c r="AU39" i="18" s="1"/>
  <c r="AU54" i="15"/>
  <c r="AU54" i="18" s="1"/>
  <c r="AU57" i="15"/>
  <c r="AU57" i="18" s="1"/>
  <c r="AU29" i="15"/>
  <c r="AU29" i="18" s="1"/>
  <c r="AU66" i="15"/>
  <c r="AU66" i="18" s="1"/>
  <c r="AU30" i="15"/>
  <c r="AU30" i="18" s="1"/>
  <c r="AU65" i="15"/>
  <c r="AU65" i="18" s="1"/>
  <c r="AU51" i="15"/>
  <c r="AU51" i="18" s="1"/>
  <c r="AU53" i="15"/>
  <c r="AU53" i="18" s="1"/>
  <c r="AU36" i="15"/>
  <c r="AU36" i="18" s="1"/>
  <c r="AU50" i="15"/>
  <c r="AU50" i="18" s="1"/>
  <c r="AU38" i="15"/>
  <c r="AU38" i="18" s="1"/>
  <c r="AU41" i="15"/>
  <c r="AU41" i="18" s="1"/>
  <c r="AU48" i="15"/>
  <c r="AU48" i="18" s="1"/>
  <c r="AU33" i="15"/>
  <c r="AU33" i="18" s="1"/>
  <c r="AU44" i="15"/>
  <c r="AU44" i="18" s="1"/>
  <c r="AU22" i="15"/>
  <c r="AU46" i="15"/>
  <c r="AU46" i="18" s="1"/>
  <c r="AU24" i="15"/>
  <c r="AU24" i="18" s="1"/>
  <c r="AU58" i="15"/>
  <c r="AU58" i="18" s="1"/>
  <c r="AU52" i="15"/>
  <c r="AU52" i="18" s="1"/>
  <c r="AU37" i="15"/>
  <c r="AU37" i="18" s="1"/>
  <c r="AU23" i="15"/>
  <c r="AU23" i="18" s="1"/>
  <c r="AU43" i="15"/>
  <c r="AU43" i="18" s="1"/>
  <c r="AU31" i="15"/>
  <c r="AU31" i="18" s="1"/>
  <c r="AU49" i="15"/>
  <c r="AU49" i="18" s="1"/>
  <c r="AU40" i="15"/>
  <c r="AU40" i="18" s="1"/>
  <c r="AU50" i="6"/>
  <c r="AU41" i="6"/>
  <c r="AQ57" i="6"/>
  <c r="AQ60" i="6"/>
  <c r="AQ63" i="6"/>
  <c r="AS64" i="6"/>
  <c r="AS61" i="6"/>
  <c r="AT22" i="18"/>
  <c r="AX28" i="6"/>
  <c r="AY19" i="6"/>
  <c r="AU62" i="6" l="1"/>
  <c r="AU43" i="6"/>
  <c r="AU44" i="6" s="1"/>
  <c r="AT54" i="6"/>
  <c r="AT56" i="6" s="1"/>
  <c r="AT63" i="6" s="1"/>
  <c r="AT42" i="6"/>
  <c r="AU45" i="6"/>
  <c r="AT51" i="6"/>
  <c r="AU51" i="6" s="1"/>
  <c r="AV59" i="6"/>
  <c r="AV36" i="6"/>
  <c r="AV10" i="6"/>
  <c r="AW9" i="6" s="1"/>
  <c r="AR55" i="6"/>
  <c r="AR56" i="6" s="1"/>
  <c r="AR57" i="6" s="1"/>
  <c r="AS57" i="6" s="1"/>
  <c r="AV19" i="15"/>
  <c r="AX38" i="6"/>
  <c r="AV19" i="18"/>
  <c r="AW40" i="6"/>
  <c r="AV22" i="15"/>
  <c r="AV49" i="15"/>
  <c r="AV49" i="18" s="1"/>
  <c r="AV45" i="15"/>
  <c r="AV45" i="18" s="1"/>
  <c r="AV61" i="15"/>
  <c r="AV61" i="18" s="1"/>
  <c r="AV44" i="15"/>
  <c r="AV44" i="18" s="1"/>
  <c r="AV58" i="15"/>
  <c r="AV58" i="18" s="1"/>
  <c r="AV54" i="15"/>
  <c r="AV54" i="18" s="1"/>
  <c r="AV43" i="15"/>
  <c r="AV43" i="18" s="1"/>
  <c r="AV25" i="15"/>
  <c r="AV25" i="18" s="1"/>
  <c r="AV38" i="15"/>
  <c r="AV38" i="18" s="1"/>
  <c r="AV59" i="15"/>
  <c r="AV59" i="18" s="1"/>
  <c r="AV57" i="15"/>
  <c r="AV57" i="18" s="1"/>
  <c r="AV30" i="15"/>
  <c r="AV30" i="18" s="1"/>
  <c r="AV37" i="15"/>
  <c r="AV37" i="18" s="1"/>
  <c r="AV66" i="15"/>
  <c r="AV66" i="18" s="1"/>
  <c r="AV27" i="15"/>
  <c r="AV27" i="18" s="1"/>
  <c r="AV47" i="15"/>
  <c r="AV47" i="18" s="1"/>
  <c r="AV24" i="15"/>
  <c r="AV24" i="18" s="1"/>
  <c r="AV62" i="15"/>
  <c r="AV62" i="18" s="1"/>
  <c r="AV53" i="15"/>
  <c r="AV53" i="18" s="1"/>
  <c r="AV41" i="15"/>
  <c r="AV41" i="18" s="1"/>
  <c r="AV42" i="15"/>
  <c r="AV42" i="18" s="1"/>
  <c r="AV33" i="15"/>
  <c r="AV33" i="18" s="1"/>
  <c r="AV56" i="15"/>
  <c r="AV56" i="18" s="1"/>
  <c r="AV64" i="15"/>
  <c r="AV64" i="18" s="1"/>
  <c r="AV34" i="15"/>
  <c r="AV34" i="18" s="1"/>
  <c r="AV60" i="15"/>
  <c r="AV60" i="18" s="1"/>
  <c r="AV29" i="15"/>
  <c r="AV29" i="18" s="1"/>
  <c r="AV67" i="15"/>
  <c r="AV67" i="18" s="1"/>
  <c r="AV26" i="15"/>
  <c r="AV26" i="18" s="1"/>
  <c r="AV65" i="15"/>
  <c r="AV65" i="18" s="1"/>
  <c r="AV48" i="15"/>
  <c r="AV48" i="18" s="1"/>
  <c r="AV63" i="15"/>
  <c r="AV63" i="18" s="1"/>
  <c r="AV51" i="15"/>
  <c r="AV51" i="18" s="1"/>
  <c r="AV36" i="15"/>
  <c r="AV36" i="18" s="1"/>
  <c r="AU67" i="15"/>
  <c r="AU67" i="18" s="1"/>
  <c r="AV52" i="15"/>
  <c r="AV52" i="18" s="1"/>
  <c r="AV50" i="15"/>
  <c r="AV50" i="18" s="1"/>
  <c r="AV39" i="15"/>
  <c r="AV39" i="18" s="1"/>
  <c r="AV55" i="15"/>
  <c r="AV55" i="18" s="1"/>
  <c r="AV35" i="15"/>
  <c r="AV35" i="18" s="1"/>
  <c r="AV23" i="15"/>
  <c r="AV23" i="18" s="1"/>
  <c r="AV46" i="15"/>
  <c r="AV46" i="18" s="1"/>
  <c r="AV31" i="15"/>
  <c r="AV31" i="18" s="1"/>
  <c r="AV40" i="15"/>
  <c r="AV40" i="18" s="1"/>
  <c r="AV28" i="15"/>
  <c r="AV28" i="18" s="1"/>
  <c r="AV32" i="15"/>
  <c r="AV32" i="18" s="1"/>
  <c r="AU54" i="6"/>
  <c r="AU56" i="6" s="1"/>
  <c r="AV50" i="6"/>
  <c r="AV41" i="6"/>
  <c r="AU22" i="18"/>
  <c r="AT60" i="6"/>
  <c r="AT64" i="6"/>
  <c r="AT61" i="6"/>
  <c r="AU42" i="6"/>
  <c r="AY28" i="6"/>
  <c r="AZ19" i="6"/>
  <c r="AT57" i="6" l="1"/>
  <c r="AR60" i="6"/>
  <c r="AW10" i="6"/>
  <c r="AX9" i="6" s="1"/>
  <c r="AW59" i="6"/>
  <c r="AW36" i="6"/>
  <c r="AV62" i="6"/>
  <c r="AR63" i="6"/>
  <c r="AV45" i="6"/>
  <c r="AV43" i="6"/>
  <c r="AV44" i="6" s="1"/>
  <c r="AU60" i="6"/>
  <c r="AU63" i="6"/>
  <c r="AV22" i="18"/>
  <c r="AU61" i="6"/>
  <c r="AU64" i="6"/>
  <c r="AW50" i="6"/>
  <c r="AW41" i="6"/>
  <c r="AW19" i="18"/>
  <c r="AW19" i="15"/>
  <c r="AY38" i="6"/>
  <c r="AX40" i="6"/>
  <c r="AW41" i="15"/>
  <c r="AW41" i="18" s="1"/>
  <c r="AW54" i="15"/>
  <c r="AW54" i="18" s="1"/>
  <c r="AW61" i="15"/>
  <c r="AW61" i="18" s="1"/>
  <c r="AW22" i="15"/>
  <c r="AW42" i="15"/>
  <c r="AW42" i="18" s="1"/>
  <c r="AW50" i="15"/>
  <c r="AW50" i="18" s="1"/>
  <c r="AW43" i="15"/>
  <c r="AW43" i="18" s="1"/>
  <c r="AW31" i="15"/>
  <c r="AW31" i="18" s="1"/>
  <c r="AW53" i="15"/>
  <c r="AW53" i="18" s="1"/>
  <c r="AW62" i="15"/>
  <c r="AW62" i="18" s="1"/>
  <c r="AW67" i="15"/>
  <c r="AW67" i="18" s="1"/>
  <c r="AW34" i="15"/>
  <c r="AW34" i="18" s="1"/>
  <c r="AW48" i="15"/>
  <c r="AW48" i="18" s="1"/>
  <c r="AW39" i="15"/>
  <c r="AW39" i="18" s="1"/>
  <c r="AW59" i="15"/>
  <c r="AW59" i="18" s="1"/>
  <c r="AW29" i="15"/>
  <c r="AW29" i="18" s="1"/>
  <c r="AW64" i="15"/>
  <c r="AW64" i="18" s="1"/>
  <c r="AW47" i="15"/>
  <c r="AW47" i="18" s="1"/>
  <c r="AW66" i="15"/>
  <c r="AW66" i="18" s="1"/>
  <c r="AW38" i="15"/>
  <c r="AW38" i="18" s="1"/>
  <c r="AW49" i="15"/>
  <c r="AW49" i="18" s="1"/>
  <c r="AW33" i="15"/>
  <c r="AW33" i="18" s="1"/>
  <c r="AW45" i="15"/>
  <c r="AW45" i="18" s="1"/>
  <c r="AW56" i="15"/>
  <c r="AW56" i="18" s="1"/>
  <c r="AW60" i="15"/>
  <c r="AW60" i="18" s="1"/>
  <c r="AW27" i="15"/>
  <c r="AW27" i="18" s="1"/>
  <c r="AW23" i="15"/>
  <c r="AW23" i="18" s="1"/>
  <c r="AW30" i="15"/>
  <c r="AW30" i="18" s="1"/>
  <c r="AW28" i="15"/>
  <c r="AW28" i="18" s="1"/>
  <c r="AW32" i="15"/>
  <c r="AW32" i="18" s="1"/>
  <c r="AW36" i="15"/>
  <c r="AW36" i="18" s="1"/>
  <c r="AW25" i="15"/>
  <c r="AW25" i="18" s="1"/>
  <c r="AW57" i="15"/>
  <c r="AW57" i="18" s="1"/>
  <c r="AW24" i="15"/>
  <c r="AW24" i="18" s="1"/>
  <c r="AW37" i="15"/>
  <c r="AW37" i="18" s="1"/>
  <c r="AW65" i="15"/>
  <c r="AW65" i="18" s="1"/>
  <c r="AW58" i="15"/>
  <c r="AW58" i="18" s="1"/>
  <c r="AW26" i="15"/>
  <c r="AW26" i="18" s="1"/>
  <c r="AW52" i="15"/>
  <c r="AW52" i="18" s="1"/>
  <c r="AW46" i="15"/>
  <c r="AW46" i="18" s="1"/>
  <c r="AW51" i="15"/>
  <c r="AW51" i="18" s="1"/>
  <c r="AW68" i="15"/>
  <c r="AW68" i="18" s="1"/>
  <c r="AW35" i="15"/>
  <c r="AW35" i="18" s="1"/>
  <c r="AW44" i="15"/>
  <c r="AW44" i="18" s="1"/>
  <c r="AW55" i="15"/>
  <c r="AW55" i="18" s="1"/>
  <c r="AW40" i="15"/>
  <c r="AW40" i="18" s="1"/>
  <c r="AW63" i="15"/>
  <c r="AW63" i="18" s="1"/>
  <c r="AV68" i="15"/>
  <c r="AV68" i="18" s="1"/>
  <c r="AU57" i="6"/>
  <c r="AZ28" i="6"/>
  <c r="BA19" i="6"/>
  <c r="AW62" i="6" l="1"/>
  <c r="AV54" i="6"/>
  <c r="AV56" i="6" s="1"/>
  <c r="AW45" i="6"/>
  <c r="AX36" i="6"/>
  <c r="AX10" i="6"/>
  <c r="AY9" i="6" s="1"/>
  <c r="AX59" i="6"/>
  <c r="AV51" i="6"/>
  <c r="AV42" i="6"/>
  <c r="AV63" i="6"/>
  <c r="AV60" i="6"/>
  <c r="AV64" i="6"/>
  <c r="AV61" i="6"/>
  <c r="AX50" i="6"/>
  <c r="AX41" i="6"/>
  <c r="AX19" i="18"/>
  <c r="AX19" i="15"/>
  <c r="AY40" i="6"/>
  <c r="AZ38" i="6"/>
  <c r="AX63" i="15"/>
  <c r="AX63" i="18" s="1"/>
  <c r="AX38" i="15"/>
  <c r="AX38" i="18" s="1"/>
  <c r="AX57" i="15"/>
  <c r="AX57" i="18" s="1"/>
  <c r="AX48" i="15"/>
  <c r="AX48" i="18" s="1"/>
  <c r="AX65" i="15"/>
  <c r="AX65" i="18" s="1"/>
  <c r="AX50" i="15"/>
  <c r="AX50" i="18" s="1"/>
  <c r="AX28" i="15"/>
  <c r="AX28" i="18" s="1"/>
  <c r="AX37" i="15"/>
  <c r="AX37" i="18" s="1"/>
  <c r="AX41" i="15"/>
  <c r="AX41" i="18" s="1"/>
  <c r="AX67" i="15"/>
  <c r="AX67" i="18" s="1"/>
  <c r="AX60" i="15"/>
  <c r="AX60" i="18" s="1"/>
  <c r="AX52" i="15"/>
  <c r="AX52" i="18" s="1"/>
  <c r="AX43" i="15"/>
  <c r="AX43" i="18" s="1"/>
  <c r="AX69" i="15"/>
  <c r="AX69" i="18" s="1"/>
  <c r="AX44" i="15"/>
  <c r="AX44" i="18" s="1"/>
  <c r="AX64" i="15"/>
  <c r="AX64" i="18" s="1"/>
  <c r="AX49" i="15"/>
  <c r="AX49" i="18" s="1"/>
  <c r="AX34" i="15"/>
  <c r="AX34" i="18" s="1"/>
  <c r="AX66" i="15"/>
  <c r="AX66" i="18" s="1"/>
  <c r="AW69" i="15"/>
  <c r="AW69" i="18" s="1"/>
  <c r="AX39" i="15"/>
  <c r="AX39" i="18" s="1"/>
  <c r="AX59" i="15"/>
  <c r="AX59" i="18" s="1"/>
  <c r="AX47" i="15"/>
  <c r="AX47" i="18" s="1"/>
  <c r="AX68" i="15"/>
  <c r="AX68" i="18" s="1"/>
  <c r="AX24" i="15"/>
  <c r="AX24" i="18" s="1"/>
  <c r="AX46" i="15"/>
  <c r="AX46" i="18" s="1"/>
  <c r="AX32" i="15"/>
  <c r="AX32" i="18" s="1"/>
  <c r="AX35" i="15"/>
  <c r="AX35" i="18" s="1"/>
  <c r="AX55" i="15"/>
  <c r="AX55" i="18" s="1"/>
  <c r="AX36" i="15"/>
  <c r="AX36" i="18" s="1"/>
  <c r="AX23" i="15"/>
  <c r="AX23" i="18" s="1"/>
  <c r="AX27" i="15"/>
  <c r="AX27" i="18" s="1"/>
  <c r="AX45" i="15"/>
  <c r="AX45" i="18" s="1"/>
  <c r="AX51" i="15"/>
  <c r="AX51" i="18" s="1"/>
  <c r="AX31" i="15"/>
  <c r="AX31" i="18" s="1"/>
  <c r="AX25" i="15"/>
  <c r="AX25" i="18" s="1"/>
  <c r="AX33" i="15"/>
  <c r="AX33" i="18" s="1"/>
  <c r="AX61" i="15"/>
  <c r="AX61" i="18" s="1"/>
  <c r="AX22" i="15"/>
  <c r="AX62" i="15"/>
  <c r="AX62" i="18" s="1"/>
  <c r="AX30" i="15"/>
  <c r="AX30" i="18" s="1"/>
  <c r="AX53" i="15"/>
  <c r="AX53" i="18" s="1"/>
  <c r="AX40" i="15"/>
  <c r="AX40" i="18" s="1"/>
  <c r="AX42" i="15"/>
  <c r="AX42" i="18" s="1"/>
  <c r="AX58" i="15"/>
  <c r="AX58" i="18" s="1"/>
  <c r="AX26" i="15"/>
  <c r="AX26" i="18" s="1"/>
  <c r="AX56" i="15"/>
  <c r="AX56" i="18" s="1"/>
  <c r="AX29" i="15"/>
  <c r="AX29" i="18" s="1"/>
  <c r="AX54" i="15"/>
  <c r="AX54" i="18" s="1"/>
  <c r="AW22" i="18"/>
  <c r="AW43" i="6"/>
  <c r="AW44" i="6" s="1"/>
  <c r="AV57" i="6"/>
  <c r="BA28" i="6"/>
  <c r="BB19" i="6"/>
  <c r="AY59" i="6" l="1"/>
  <c r="AY10" i="6"/>
  <c r="AZ9" i="6" s="1"/>
  <c r="AY36" i="6"/>
  <c r="AX62" i="6"/>
  <c r="AX45" i="6"/>
  <c r="AY19" i="15"/>
  <c r="AZ40" i="6"/>
  <c r="BA38" i="6"/>
  <c r="AY19" i="18"/>
  <c r="AY50" i="6"/>
  <c r="AY41" i="6"/>
  <c r="AY61" i="15"/>
  <c r="AY61" i="18" s="1"/>
  <c r="AY68" i="15"/>
  <c r="AY68" i="18" s="1"/>
  <c r="AY60" i="15"/>
  <c r="AY60" i="18" s="1"/>
  <c r="AY33" i="15"/>
  <c r="AY33" i="18" s="1"/>
  <c r="AY62" i="15"/>
  <c r="AY62" i="18" s="1"/>
  <c r="AY38" i="15"/>
  <c r="AY38" i="18" s="1"/>
  <c r="AY65" i="15"/>
  <c r="AY65" i="18" s="1"/>
  <c r="AY59" i="15"/>
  <c r="AY59" i="18" s="1"/>
  <c r="AY47" i="15"/>
  <c r="AY47" i="18" s="1"/>
  <c r="AY51" i="15"/>
  <c r="AY51" i="18" s="1"/>
  <c r="AY39" i="15"/>
  <c r="AY39" i="18" s="1"/>
  <c r="AX70" i="15"/>
  <c r="AX70" i="18" s="1"/>
  <c r="AY48" i="15"/>
  <c r="AY48" i="18" s="1"/>
  <c r="AY70" i="15"/>
  <c r="AY70" i="18" s="1"/>
  <c r="AY45" i="15"/>
  <c r="AY45" i="18" s="1"/>
  <c r="AY52" i="15"/>
  <c r="AY52" i="18" s="1"/>
  <c r="AY43" i="15"/>
  <c r="AY43" i="18" s="1"/>
  <c r="AY49" i="15"/>
  <c r="AY49" i="18" s="1"/>
  <c r="AY64" i="15"/>
  <c r="AY64" i="18" s="1"/>
  <c r="AY63" i="15"/>
  <c r="AY63" i="18" s="1"/>
  <c r="AY53" i="15"/>
  <c r="AY53" i="18" s="1"/>
  <c r="AY24" i="15"/>
  <c r="AY24" i="18" s="1"/>
  <c r="AY36" i="15"/>
  <c r="AY36" i="18" s="1"/>
  <c r="AY40" i="15"/>
  <c r="AY40" i="18" s="1"/>
  <c r="AY28" i="15"/>
  <c r="AY28" i="18" s="1"/>
  <c r="AY27" i="15"/>
  <c r="AY27" i="18" s="1"/>
  <c r="AY54" i="15"/>
  <c r="AY54" i="18" s="1"/>
  <c r="AY25" i="15"/>
  <c r="AY25" i="18" s="1"/>
  <c r="AY42" i="15"/>
  <c r="AY42" i="18" s="1"/>
  <c r="AY46" i="15"/>
  <c r="AY46" i="18" s="1"/>
  <c r="AY58" i="15"/>
  <c r="AY58" i="18" s="1"/>
  <c r="AY50" i="15"/>
  <c r="AY50" i="18" s="1"/>
  <c r="AY26" i="15"/>
  <c r="AY26" i="18" s="1"/>
  <c r="AY69" i="15"/>
  <c r="AY69" i="18" s="1"/>
  <c r="AY34" i="15"/>
  <c r="AY34" i="18" s="1"/>
  <c r="AY67" i="15"/>
  <c r="AY67" i="18" s="1"/>
  <c r="AY55" i="15"/>
  <c r="AY55" i="18" s="1"/>
  <c r="AY35" i="15"/>
  <c r="AY35" i="18" s="1"/>
  <c r="AY57" i="15"/>
  <c r="AY57" i="18" s="1"/>
  <c r="AY37" i="15"/>
  <c r="AY37" i="18" s="1"/>
  <c r="AY44" i="15"/>
  <c r="AY44" i="18" s="1"/>
  <c r="AY31" i="15"/>
  <c r="AY31" i="18" s="1"/>
  <c r="AY41" i="15"/>
  <c r="AY41" i="18" s="1"/>
  <c r="AY29" i="15"/>
  <c r="AY29" i="18" s="1"/>
  <c r="AY32" i="15"/>
  <c r="AY32" i="18" s="1"/>
  <c r="AY30" i="15"/>
  <c r="AY30" i="18" s="1"/>
  <c r="AY22" i="15"/>
  <c r="AY56" i="15"/>
  <c r="AY56" i="18" s="1"/>
  <c r="AY23" i="15"/>
  <c r="AY23" i="18" s="1"/>
  <c r="AY66" i="15"/>
  <c r="AY66" i="18" s="1"/>
  <c r="AW51" i="6"/>
  <c r="AX22" i="18"/>
  <c r="AW54" i="6"/>
  <c r="AW56" i="6" s="1"/>
  <c r="AX43" i="6"/>
  <c r="AX44" i="6" s="1"/>
  <c r="AW42" i="6"/>
  <c r="BB28" i="6"/>
  <c r="BC19" i="6"/>
  <c r="AX54" i="6" l="1"/>
  <c r="AY43" i="6"/>
  <c r="AY44" i="6" s="1"/>
  <c r="AZ36" i="6"/>
  <c r="AZ59" i="6"/>
  <c r="AZ10" i="6"/>
  <c r="BA9" i="6" s="1"/>
  <c r="AY62" i="6"/>
  <c r="AX42" i="6"/>
  <c r="AX51" i="6"/>
  <c r="AW63" i="6"/>
  <c r="AW60" i="6"/>
  <c r="AW57" i="6"/>
  <c r="AW64" i="6"/>
  <c r="AW61" i="6"/>
  <c r="AZ19" i="18"/>
  <c r="AZ19" i="15"/>
  <c r="BB38" i="6"/>
  <c r="BA40" i="6"/>
  <c r="AY22" i="18"/>
  <c r="AY45" i="6"/>
  <c r="AZ50" i="6"/>
  <c r="AZ41" i="6"/>
  <c r="AX64" i="6"/>
  <c r="AX61" i="6"/>
  <c r="AZ30" i="15"/>
  <c r="AZ30" i="18" s="1"/>
  <c r="AZ49" i="15"/>
  <c r="AZ49" i="18" s="1"/>
  <c r="AZ39" i="15"/>
  <c r="AZ39" i="18" s="1"/>
  <c r="AY71" i="15"/>
  <c r="AY71" i="18" s="1"/>
  <c r="AZ45" i="6" s="1"/>
  <c r="AZ60" i="15"/>
  <c r="AZ60" i="18" s="1"/>
  <c r="AZ22" i="15"/>
  <c r="AZ51" i="15"/>
  <c r="AZ51" i="18" s="1"/>
  <c r="AZ29" i="15"/>
  <c r="AZ29" i="18" s="1"/>
  <c r="AZ34" i="15"/>
  <c r="AZ34" i="18" s="1"/>
  <c r="AZ41" i="15"/>
  <c r="AZ41" i="18" s="1"/>
  <c r="AZ53" i="15"/>
  <c r="AZ53" i="18" s="1"/>
  <c r="AZ42" i="15"/>
  <c r="AZ42" i="18" s="1"/>
  <c r="AZ46" i="15"/>
  <c r="AZ46" i="18" s="1"/>
  <c r="AZ56" i="15"/>
  <c r="AZ56" i="18" s="1"/>
  <c r="AZ44" i="15"/>
  <c r="AZ44" i="18" s="1"/>
  <c r="AZ69" i="15"/>
  <c r="AZ69" i="18" s="1"/>
  <c r="AZ58" i="15"/>
  <c r="AZ58" i="18" s="1"/>
  <c r="AZ70" i="15"/>
  <c r="AZ70" i="18" s="1"/>
  <c r="AZ67" i="15"/>
  <c r="AZ67" i="18" s="1"/>
  <c r="AZ28" i="15"/>
  <c r="AZ28" i="18" s="1"/>
  <c r="AZ54" i="15"/>
  <c r="AZ54" i="18" s="1"/>
  <c r="AZ66" i="15"/>
  <c r="AZ66" i="18" s="1"/>
  <c r="AZ64" i="15"/>
  <c r="AZ64" i="18" s="1"/>
  <c r="AZ59" i="15"/>
  <c r="AZ59" i="18" s="1"/>
  <c r="AZ68" i="15"/>
  <c r="AZ68" i="18" s="1"/>
  <c r="AZ57" i="15"/>
  <c r="AZ57" i="18" s="1"/>
  <c r="AZ50" i="15"/>
  <c r="AZ50" i="18" s="1"/>
  <c r="AZ23" i="15"/>
  <c r="AZ23" i="18" s="1"/>
  <c r="AZ48" i="15"/>
  <c r="AZ48" i="18" s="1"/>
  <c r="AZ26" i="15"/>
  <c r="AZ26" i="18" s="1"/>
  <c r="AZ62" i="15"/>
  <c r="AZ62" i="18" s="1"/>
  <c r="AZ55" i="15"/>
  <c r="AZ55" i="18" s="1"/>
  <c r="AZ37" i="15"/>
  <c r="AZ37" i="18" s="1"/>
  <c r="AZ61" i="15"/>
  <c r="AZ61" i="18" s="1"/>
  <c r="AZ31" i="15"/>
  <c r="AZ31" i="18" s="1"/>
  <c r="AZ25" i="15"/>
  <c r="AZ25" i="18" s="1"/>
  <c r="AZ65" i="15"/>
  <c r="AZ65" i="18" s="1"/>
  <c r="AZ63" i="15"/>
  <c r="AZ63" i="18" s="1"/>
  <c r="AZ43" i="15"/>
  <c r="AZ43" i="18" s="1"/>
  <c r="AZ47" i="15"/>
  <c r="AZ47" i="18" s="1"/>
  <c r="AZ35" i="15"/>
  <c r="AZ35" i="18" s="1"/>
  <c r="AZ27" i="15"/>
  <c r="AZ27" i="18" s="1"/>
  <c r="AZ71" i="15"/>
  <c r="AZ71" i="18" s="1"/>
  <c r="AZ32" i="15"/>
  <c r="AZ32" i="18" s="1"/>
  <c r="AZ24" i="15"/>
  <c r="AZ24" i="18" s="1"/>
  <c r="AZ33" i="15"/>
  <c r="AZ33" i="18" s="1"/>
  <c r="AZ45" i="15"/>
  <c r="AZ45" i="18" s="1"/>
  <c r="AZ38" i="15"/>
  <c r="AZ38" i="18" s="1"/>
  <c r="AZ36" i="15"/>
  <c r="AZ36" i="18" s="1"/>
  <c r="AZ40" i="15"/>
  <c r="AZ40" i="18" s="1"/>
  <c r="AZ52" i="15"/>
  <c r="AZ52" i="18" s="1"/>
  <c r="BC28" i="6"/>
  <c r="BD19" i="6"/>
  <c r="AY54" i="6" l="1"/>
  <c r="AY56" i="6" s="1"/>
  <c r="AY42" i="6"/>
  <c r="AY51" i="6"/>
  <c r="AZ43" i="6"/>
  <c r="AZ44" i="6" s="1"/>
  <c r="AZ54" i="6" s="1"/>
  <c r="AZ56" i="6" s="1"/>
  <c r="BA36" i="6"/>
  <c r="BA59" i="6"/>
  <c r="BA10" i="6"/>
  <c r="BB9" i="6" s="1"/>
  <c r="AZ62" i="6"/>
  <c r="BA41" i="6"/>
  <c r="BA50" i="6"/>
  <c r="AZ22" i="18"/>
  <c r="BA19" i="15"/>
  <c r="BC38" i="6"/>
  <c r="BA19" i="18"/>
  <c r="BB40" i="6"/>
  <c r="BA55" i="15"/>
  <c r="BA55" i="18" s="1"/>
  <c r="BA32" i="15"/>
  <c r="BA32" i="18" s="1"/>
  <c r="BA65" i="15"/>
  <c r="BA65" i="18" s="1"/>
  <c r="BA58" i="15"/>
  <c r="BA58" i="18" s="1"/>
  <c r="BA60" i="15"/>
  <c r="BA60" i="18" s="1"/>
  <c r="BA23" i="15"/>
  <c r="BA23" i="18" s="1"/>
  <c r="BA66" i="15"/>
  <c r="BA66" i="18" s="1"/>
  <c r="BA61" i="15"/>
  <c r="BA61" i="18" s="1"/>
  <c r="BA30" i="15"/>
  <c r="BA30" i="18" s="1"/>
  <c r="BA47" i="15"/>
  <c r="BA47" i="18" s="1"/>
  <c r="BA31" i="15"/>
  <c r="BA31" i="18" s="1"/>
  <c r="BA68" i="15"/>
  <c r="BA68" i="18" s="1"/>
  <c r="BA25" i="15"/>
  <c r="BA25" i="18" s="1"/>
  <c r="BA35" i="15"/>
  <c r="BA35" i="18" s="1"/>
  <c r="BA52" i="15"/>
  <c r="BA52" i="18" s="1"/>
  <c r="BA71" i="15"/>
  <c r="BA71" i="18" s="1"/>
  <c r="BA41" i="15"/>
  <c r="BA41" i="18" s="1"/>
  <c r="BA43" i="15"/>
  <c r="BA43" i="18" s="1"/>
  <c r="BA27" i="15"/>
  <c r="BA27" i="18" s="1"/>
  <c r="BA63" i="15"/>
  <c r="BA63" i="18" s="1"/>
  <c r="BA44" i="15"/>
  <c r="BA44" i="18" s="1"/>
  <c r="BA50" i="15"/>
  <c r="BA50" i="18" s="1"/>
  <c r="BA24" i="15"/>
  <c r="BA24" i="18" s="1"/>
  <c r="BA40" i="15"/>
  <c r="BA40" i="18" s="1"/>
  <c r="BA37" i="15"/>
  <c r="BA37" i="18" s="1"/>
  <c r="AZ72" i="15"/>
  <c r="AZ72" i="18" s="1"/>
  <c r="BA36" i="15"/>
  <c r="BA36" i="18" s="1"/>
  <c r="BA49" i="15"/>
  <c r="BA49" i="18" s="1"/>
  <c r="BA33" i="15"/>
  <c r="BA33" i="18" s="1"/>
  <c r="BA39" i="15"/>
  <c r="BA39" i="18" s="1"/>
  <c r="BA48" i="15"/>
  <c r="BA48" i="18" s="1"/>
  <c r="BA53" i="15"/>
  <c r="BA53" i="18" s="1"/>
  <c r="BA70" i="15"/>
  <c r="BA70" i="18" s="1"/>
  <c r="BA59" i="15"/>
  <c r="BA59" i="18" s="1"/>
  <c r="BA42" i="15"/>
  <c r="BA42" i="18" s="1"/>
  <c r="BA57" i="15"/>
  <c r="BA57" i="18" s="1"/>
  <c r="BA28" i="15"/>
  <c r="BA28" i="18" s="1"/>
  <c r="BA51" i="15"/>
  <c r="BA51" i="18" s="1"/>
  <c r="BA38" i="15"/>
  <c r="BA38" i="18" s="1"/>
  <c r="BA46" i="15"/>
  <c r="BA46" i="18" s="1"/>
  <c r="BA29" i="15"/>
  <c r="BA29" i="18" s="1"/>
  <c r="BA54" i="15"/>
  <c r="BA54" i="18" s="1"/>
  <c r="BA56" i="15"/>
  <c r="BA56" i="18" s="1"/>
  <c r="BA34" i="15"/>
  <c r="BA34" i="18" s="1"/>
  <c r="BA22" i="15"/>
  <c r="BA26" i="15"/>
  <c r="BA26" i="18" s="1"/>
  <c r="BA45" i="15"/>
  <c r="BA45" i="18" s="1"/>
  <c r="BA62" i="15"/>
  <c r="BA62" i="18" s="1"/>
  <c r="BA72" i="15"/>
  <c r="BA72" i="18" s="1"/>
  <c r="BA67" i="15"/>
  <c r="BA67" i="18" s="1"/>
  <c r="BA64" i="15"/>
  <c r="BA64" i="18" s="1"/>
  <c r="BA69" i="15"/>
  <c r="BA69" i="18" s="1"/>
  <c r="AY63" i="6"/>
  <c r="AY60" i="6"/>
  <c r="AY61" i="6"/>
  <c r="AY64" i="6"/>
  <c r="AZ51" i="6"/>
  <c r="AZ42" i="6"/>
  <c r="BD28" i="6"/>
  <c r="BE19" i="6"/>
  <c r="AX55" i="6" l="1"/>
  <c r="AX56" i="6" s="1"/>
  <c r="AX63" i="6" s="1"/>
  <c r="BB36" i="6"/>
  <c r="BB10" i="6"/>
  <c r="BC9" i="6" s="1"/>
  <c r="BB59" i="6"/>
  <c r="BA62" i="6"/>
  <c r="BB50" i="6"/>
  <c r="BB41" i="6"/>
  <c r="BB19" i="18"/>
  <c r="BB19" i="15"/>
  <c r="BC40" i="6"/>
  <c r="BD38" i="6"/>
  <c r="BA22" i="18"/>
  <c r="BB66" i="15"/>
  <c r="BB66" i="18" s="1"/>
  <c r="BB33" i="15"/>
  <c r="BB33" i="18" s="1"/>
  <c r="BB56" i="15"/>
  <c r="BB56" i="18" s="1"/>
  <c r="BB29" i="15"/>
  <c r="BB29" i="18" s="1"/>
  <c r="BB64" i="15"/>
  <c r="BB64" i="18" s="1"/>
  <c r="BB41" i="15"/>
  <c r="BB41" i="18" s="1"/>
  <c r="BB24" i="15"/>
  <c r="BB24" i="18" s="1"/>
  <c r="BB67" i="15"/>
  <c r="BB67" i="18" s="1"/>
  <c r="BB23" i="15"/>
  <c r="BB23" i="18" s="1"/>
  <c r="BB69" i="15"/>
  <c r="BB69" i="18" s="1"/>
  <c r="BB61" i="15"/>
  <c r="BB61" i="18" s="1"/>
  <c r="BA73" i="15"/>
  <c r="BA73" i="18" s="1"/>
  <c r="BB34" i="15"/>
  <c r="BB34" i="18" s="1"/>
  <c r="BB40" i="15"/>
  <c r="BB40" i="18" s="1"/>
  <c r="BB35" i="15"/>
  <c r="BB35" i="18" s="1"/>
  <c r="BB71" i="15"/>
  <c r="BB71" i="18" s="1"/>
  <c r="BB26" i="15"/>
  <c r="BB26" i="18" s="1"/>
  <c r="BB46" i="15"/>
  <c r="BB46" i="18" s="1"/>
  <c r="BB57" i="15"/>
  <c r="BB57" i="18" s="1"/>
  <c r="BB43" i="15"/>
  <c r="BB43" i="18" s="1"/>
  <c r="BB31" i="15"/>
  <c r="BB31" i="18" s="1"/>
  <c r="BB47" i="15"/>
  <c r="BB47" i="18" s="1"/>
  <c r="BB42" i="15"/>
  <c r="BB42" i="18" s="1"/>
  <c r="BB60" i="15"/>
  <c r="BB60" i="18" s="1"/>
  <c r="BB38" i="15"/>
  <c r="BB38" i="18" s="1"/>
  <c r="BB48" i="15"/>
  <c r="BB48" i="18" s="1"/>
  <c r="BB65" i="15"/>
  <c r="BB65" i="18" s="1"/>
  <c r="BB44" i="15"/>
  <c r="BB44" i="18" s="1"/>
  <c r="BB37" i="15"/>
  <c r="BB37" i="18" s="1"/>
  <c r="BB27" i="15"/>
  <c r="BB27" i="18" s="1"/>
  <c r="BB52" i="15"/>
  <c r="BB52" i="18" s="1"/>
  <c r="BB72" i="15"/>
  <c r="BB72" i="18" s="1"/>
  <c r="BB50" i="15"/>
  <c r="BB50" i="18" s="1"/>
  <c r="BB58" i="15"/>
  <c r="BB58" i="18" s="1"/>
  <c r="BB36" i="15"/>
  <c r="BB36" i="18" s="1"/>
  <c r="BB51" i="15"/>
  <c r="BB51" i="18" s="1"/>
  <c r="BB54" i="15"/>
  <c r="BB54" i="18" s="1"/>
  <c r="BB59" i="15"/>
  <c r="BB59" i="18" s="1"/>
  <c r="BB25" i="15"/>
  <c r="BB25" i="18" s="1"/>
  <c r="BB70" i="15"/>
  <c r="BB70" i="18" s="1"/>
  <c r="BB49" i="15"/>
  <c r="BB49" i="18" s="1"/>
  <c r="BB62" i="15"/>
  <c r="BB62" i="18" s="1"/>
  <c r="BB63" i="15"/>
  <c r="BB63" i="18" s="1"/>
  <c r="BB53" i="15"/>
  <c r="BB53" i="18" s="1"/>
  <c r="BB55" i="15"/>
  <c r="BB55" i="18" s="1"/>
  <c r="BB32" i="15"/>
  <c r="BB32" i="18" s="1"/>
  <c r="BB22" i="15"/>
  <c r="BB68" i="15"/>
  <c r="BB68" i="18" s="1"/>
  <c r="BB39" i="15"/>
  <c r="BB39" i="18" s="1"/>
  <c r="BB73" i="15"/>
  <c r="BB73" i="18" s="1"/>
  <c r="BB30" i="15"/>
  <c r="BB30" i="18" s="1"/>
  <c r="BB28" i="15"/>
  <c r="BB28" i="18" s="1"/>
  <c r="BB45" i="15"/>
  <c r="BB45" i="18" s="1"/>
  <c r="BA43" i="6"/>
  <c r="BA44" i="6" s="1"/>
  <c r="BA45" i="6"/>
  <c r="AX57" i="6"/>
  <c r="AY57" i="6" s="1"/>
  <c r="AZ57" i="6" s="1"/>
  <c r="AZ60" i="6"/>
  <c r="AZ63" i="6"/>
  <c r="AZ64" i="6"/>
  <c r="AZ61" i="6"/>
  <c r="BE28" i="6"/>
  <c r="BF19" i="6"/>
  <c r="AX60" i="6" l="1"/>
  <c r="BC10" i="6"/>
  <c r="BD9" i="6" s="1"/>
  <c r="BC59" i="6"/>
  <c r="BC36" i="6"/>
  <c r="BB62" i="6"/>
  <c r="BB43" i="6"/>
  <c r="BB44" i="6" s="1"/>
  <c r="BB22" i="18"/>
  <c r="BB45" i="6"/>
  <c r="BA51" i="6"/>
  <c r="BC19" i="15"/>
  <c r="BE38" i="6"/>
  <c r="BD40" i="6"/>
  <c r="BC19" i="18"/>
  <c r="BC41" i="6"/>
  <c r="BC50" i="6"/>
  <c r="BC54" i="15"/>
  <c r="BC54" i="18" s="1"/>
  <c r="BC47" i="15"/>
  <c r="BC47" i="18" s="1"/>
  <c r="BC52" i="15"/>
  <c r="BC52" i="18" s="1"/>
  <c r="BC25" i="15"/>
  <c r="BC25" i="18" s="1"/>
  <c r="BC53" i="15"/>
  <c r="BC53" i="18" s="1"/>
  <c r="BC51" i="15"/>
  <c r="BC51" i="18" s="1"/>
  <c r="BC32" i="15"/>
  <c r="BC32" i="18" s="1"/>
  <c r="BC56" i="15"/>
  <c r="BC56" i="18" s="1"/>
  <c r="BC61" i="15"/>
  <c r="BC61" i="18" s="1"/>
  <c r="BC43" i="15"/>
  <c r="BC43" i="18" s="1"/>
  <c r="BC24" i="15"/>
  <c r="BC24" i="18" s="1"/>
  <c r="BC62" i="15"/>
  <c r="BC62" i="18" s="1"/>
  <c r="BC71" i="15"/>
  <c r="BC71" i="18" s="1"/>
  <c r="BC45" i="15"/>
  <c r="BC45" i="18" s="1"/>
  <c r="BC36" i="15"/>
  <c r="BC36" i="18" s="1"/>
  <c r="BC69" i="15"/>
  <c r="BC69" i="18" s="1"/>
  <c r="BB74" i="15"/>
  <c r="BB74" i="18" s="1"/>
  <c r="BC74" i="15"/>
  <c r="BC74" i="18" s="1"/>
  <c r="BC59" i="15"/>
  <c r="BC59" i="18" s="1"/>
  <c r="BC49" i="15"/>
  <c r="BC49" i="18" s="1"/>
  <c r="BC41" i="15"/>
  <c r="BC41" i="18" s="1"/>
  <c r="BC35" i="15"/>
  <c r="BC35" i="18" s="1"/>
  <c r="BC33" i="15"/>
  <c r="BC33" i="18" s="1"/>
  <c r="BC46" i="15"/>
  <c r="BC46" i="18" s="1"/>
  <c r="BC65" i="15"/>
  <c r="BC65" i="18" s="1"/>
  <c r="BC60" i="15"/>
  <c r="BC60" i="18" s="1"/>
  <c r="BC58" i="15"/>
  <c r="BC58" i="18" s="1"/>
  <c r="BC50" i="15"/>
  <c r="BC50" i="18" s="1"/>
  <c r="BC23" i="15"/>
  <c r="BC23" i="18" s="1"/>
  <c r="BC26" i="15"/>
  <c r="BC26" i="18" s="1"/>
  <c r="BC57" i="15"/>
  <c r="BC57" i="18" s="1"/>
  <c r="BC42" i="15"/>
  <c r="BC42" i="18" s="1"/>
  <c r="BC31" i="15"/>
  <c r="BC31" i="18" s="1"/>
  <c r="BC63" i="15"/>
  <c r="BC63" i="18" s="1"/>
  <c r="BC72" i="15"/>
  <c r="BC72" i="18" s="1"/>
  <c r="BC30" i="15"/>
  <c r="BC30" i="18" s="1"/>
  <c r="BC37" i="15"/>
  <c r="BC37" i="18" s="1"/>
  <c r="BC55" i="15"/>
  <c r="BC55" i="18" s="1"/>
  <c r="BC70" i="15"/>
  <c r="BC70" i="18" s="1"/>
  <c r="BC48" i="15"/>
  <c r="BC48" i="18" s="1"/>
  <c r="BC27" i="15"/>
  <c r="BC27" i="18" s="1"/>
  <c r="BC40" i="15"/>
  <c r="BC40" i="18" s="1"/>
  <c r="BC28" i="15"/>
  <c r="BC28" i="18" s="1"/>
  <c r="BC64" i="15"/>
  <c r="BC64" i="18" s="1"/>
  <c r="BC22" i="15"/>
  <c r="BC66" i="15"/>
  <c r="BC66" i="18" s="1"/>
  <c r="BC34" i="15"/>
  <c r="BC34" i="18" s="1"/>
  <c r="BC38" i="15"/>
  <c r="BC38" i="18" s="1"/>
  <c r="BC44" i="15"/>
  <c r="BC44" i="18" s="1"/>
  <c r="BC67" i="15"/>
  <c r="BC67" i="18" s="1"/>
  <c r="BC73" i="15"/>
  <c r="BC73" i="18" s="1"/>
  <c r="BC68" i="15"/>
  <c r="BC68" i="18" s="1"/>
  <c r="BC29" i="15"/>
  <c r="BC29" i="18" s="1"/>
  <c r="BC39" i="15"/>
  <c r="BC39" i="18" s="1"/>
  <c r="BA42" i="6"/>
  <c r="BA54" i="6"/>
  <c r="BA56" i="6" s="1"/>
  <c r="BF28" i="6"/>
  <c r="BG19" i="6"/>
  <c r="BC62" i="6" l="1"/>
  <c r="BB42" i="6"/>
  <c r="BD10" i="6"/>
  <c r="BE9" i="6" s="1"/>
  <c r="BD36" i="6"/>
  <c r="BD59" i="6"/>
  <c r="BB51" i="6"/>
  <c r="BA60" i="6"/>
  <c r="BA63" i="6"/>
  <c r="BA57" i="6"/>
  <c r="BD41" i="6"/>
  <c r="BD50" i="6"/>
  <c r="BD19" i="18"/>
  <c r="BD19" i="15"/>
  <c r="BF38" i="6"/>
  <c r="BE40" i="6"/>
  <c r="BA61" i="6"/>
  <c r="BA64" i="6"/>
  <c r="BD69" i="15"/>
  <c r="BD69" i="18" s="1"/>
  <c r="BD31" i="15"/>
  <c r="BD31" i="18" s="1"/>
  <c r="BD25" i="15"/>
  <c r="BD25" i="18" s="1"/>
  <c r="BD65" i="15"/>
  <c r="BD65" i="18" s="1"/>
  <c r="BD28" i="15"/>
  <c r="BD28" i="18" s="1"/>
  <c r="BD73" i="15"/>
  <c r="BD73" i="18" s="1"/>
  <c r="BD42" i="15"/>
  <c r="BD42" i="18" s="1"/>
  <c r="BD40" i="15"/>
  <c r="BD40" i="18" s="1"/>
  <c r="BD33" i="15"/>
  <c r="BD33" i="18" s="1"/>
  <c r="BD45" i="15"/>
  <c r="BD45" i="18" s="1"/>
  <c r="BD41" i="15"/>
  <c r="BD41" i="18" s="1"/>
  <c r="BD27" i="15"/>
  <c r="BD27" i="18" s="1"/>
  <c r="BD63" i="15"/>
  <c r="BD63" i="18" s="1"/>
  <c r="BD36" i="15"/>
  <c r="BD36" i="18" s="1"/>
  <c r="BD62" i="15"/>
  <c r="BD62" i="18" s="1"/>
  <c r="BD38" i="15"/>
  <c r="BD38" i="18" s="1"/>
  <c r="BD24" i="15"/>
  <c r="BD24" i="18" s="1"/>
  <c r="BD29" i="15"/>
  <c r="BD29" i="18" s="1"/>
  <c r="BD72" i="15"/>
  <c r="BD72" i="18" s="1"/>
  <c r="BD70" i="15"/>
  <c r="BD70" i="18" s="1"/>
  <c r="BD52" i="15"/>
  <c r="BD52" i="18" s="1"/>
  <c r="BD23" i="15"/>
  <c r="BD23" i="18" s="1"/>
  <c r="BD58" i="15"/>
  <c r="BD58" i="18" s="1"/>
  <c r="BD49" i="15"/>
  <c r="BD49" i="18" s="1"/>
  <c r="BD75" i="15"/>
  <c r="BD75" i="18" s="1"/>
  <c r="BD34" i="15"/>
  <c r="BD34" i="18" s="1"/>
  <c r="BD39" i="15"/>
  <c r="BD39" i="18" s="1"/>
  <c r="BD43" i="15"/>
  <c r="BD43" i="18" s="1"/>
  <c r="BD44" i="15"/>
  <c r="BD44" i="18" s="1"/>
  <c r="BD50" i="15"/>
  <c r="BD50" i="18" s="1"/>
  <c r="BD54" i="15"/>
  <c r="BD54" i="18" s="1"/>
  <c r="BD60" i="15"/>
  <c r="BD60" i="18" s="1"/>
  <c r="BD51" i="15"/>
  <c r="BD51" i="18" s="1"/>
  <c r="BD68" i="15"/>
  <c r="BD68" i="18" s="1"/>
  <c r="BD71" i="15"/>
  <c r="BD71" i="18" s="1"/>
  <c r="BD48" i="15"/>
  <c r="BD48" i="18" s="1"/>
  <c r="BD47" i="15"/>
  <c r="BD47" i="18" s="1"/>
  <c r="BD61" i="15"/>
  <c r="BD61" i="18" s="1"/>
  <c r="BD32" i="15"/>
  <c r="BD32" i="18" s="1"/>
  <c r="BD26" i="15"/>
  <c r="BD26" i="18" s="1"/>
  <c r="BD57" i="15"/>
  <c r="BD57" i="18" s="1"/>
  <c r="BD56" i="15"/>
  <c r="BD56" i="18" s="1"/>
  <c r="BD53" i="15"/>
  <c r="BD53" i="18" s="1"/>
  <c r="BD55" i="15"/>
  <c r="BD55" i="18" s="1"/>
  <c r="BD59" i="15"/>
  <c r="BD59" i="18" s="1"/>
  <c r="BD74" i="15"/>
  <c r="BD74" i="18" s="1"/>
  <c r="BD66" i="15"/>
  <c r="BD66" i="18" s="1"/>
  <c r="BD37" i="15"/>
  <c r="BD37" i="18" s="1"/>
  <c r="BD67" i="15"/>
  <c r="BD67" i="18" s="1"/>
  <c r="BD64" i="15"/>
  <c r="BD64" i="18" s="1"/>
  <c r="BD30" i="15"/>
  <c r="BD30" i="18" s="1"/>
  <c r="BD22" i="15"/>
  <c r="BD35" i="15"/>
  <c r="BD35" i="18" s="1"/>
  <c r="BC75" i="15"/>
  <c r="BC75" i="18" s="1"/>
  <c r="BD46" i="15"/>
  <c r="BD46" i="18" s="1"/>
  <c r="BC22" i="18"/>
  <c r="BC43" i="6"/>
  <c r="BC44" i="6" s="1"/>
  <c r="BC45" i="6"/>
  <c r="BB54" i="6"/>
  <c r="BB56" i="6" s="1"/>
  <c r="BG28" i="6"/>
  <c r="BH19" i="6"/>
  <c r="BD62" i="6" l="1"/>
  <c r="BD43" i="6"/>
  <c r="BD44" i="6" s="1"/>
  <c r="BE59" i="6"/>
  <c r="BE10" i="6"/>
  <c r="BF9" i="6" s="1"/>
  <c r="BE36" i="6"/>
  <c r="BC51" i="6"/>
  <c r="BD45" i="6"/>
  <c r="BC42" i="6"/>
  <c r="BE41" i="6"/>
  <c r="BE50" i="6"/>
  <c r="BB64" i="6"/>
  <c r="BB61" i="6"/>
  <c r="BC54" i="6"/>
  <c r="BC56" i="6" s="1"/>
  <c r="BE19" i="18"/>
  <c r="BE19" i="15"/>
  <c r="BG38" i="6"/>
  <c r="BF40" i="6"/>
  <c r="BE26" i="15"/>
  <c r="BE26" i="18" s="1"/>
  <c r="BE57" i="15"/>
  <c r="BE57" i="18" s="1"/>
  <c r="BE53" i="15"/>
  <c r="BE53" i="18" s="1"/>
  <c r="BE58" i="15"/>
  <c r="BE58" i="18" s="1"/>
  <c r="BE64" i="15"/>
  <c r="BE64" i="18" s="1"/>
  <c r="BE70" i="15"/>
  <c r="BE70" i="18" s="1"/>
  <c r="BE54" i="15"/>
  <c r="BE54" i="18" s="1"/>
  <c r="BE56" i="15"/>
  <c r="BE56" i="18" s="1"/>
  <c r="BE45" i="15"/>
  <c r="BE45" i="18" s="1"/>
  <c r="BE43" i="15"/>
  <c r="BE43" i="18" s="1"/>
  <c r="BE71" i="15"/>
  <c r="BE71" i="18" s="1"/>
  <c r="BE68" i="15"/>
  <c r="BE68" i="18" s="1"/>
  <c r="BE29" i="15"/>
  <c r="BE29" i="18" s="1"/>
  <c r="BE65" i="15"/>
  <c r="BE65" i="18" s="1"/>
  <c r="BE60" i="15"/>
  <c r="BE60" i="18" s="1"/>
  <c r="BE35" i="15"/>
  <c r="BE35" i="18" s="1"/>
  <c r="BE37" i="15"/>
  <c r="BE37" i="18" s="1"/>
  <c r="BE76" i="15"/>
  <c r="BE76" i="18" s="1"/>
  <c r="BE33" i="15"/>
  <c r="BE33" i="18" s="1"/>
  <c r="BE41" i="15"/>
  <c r="BE41" i="18" s="1"/>
  <c r="BE38" i="15"/>
  <c r="BE38" i="18" s="1"/>
  <c r="BE22" i="15"/>
  <c r="BE73" i="15"/>
  <c r="BE73" i="18" s="1"/>
  <c r="BE44" i="15"/>
  <c r="BE44" i="18" s="1"/>
  <c r="BE48" i="15"/>
  <c r="BE48" i="18" s="1"/>
  <c r="BE32" i="15"/>
  <c r="BE32" i="18" s="1"/>
  <c r="BE55" i="15"/>
  <c r="BE55" i="18" s="1"/>
  <c r="BE51" i="15"/>
  <c r="BE51" i="18" s="1"/>
  <c r="BE28" i="15"/>
  <c r="BE28" i="18" s="1"/>
  <c r="BE46" i="15"/>
  <c r="BE46" i="18" s="1"/>
  <c r="BE24" i="15"/>
  <c r="BE24" i="18" s="1"/>
  <c r="BE67" i="15"/>
  <c r="BE67" i="18" s="1"/>
  <c r="BE30" i="15"/>
  <c r="BE30" i="18" s="1"/>
  <c r="BE75" i="15"/>
  <c r="BE75" i="18" s="1"/>
  <c r="BE39" i="15"/>
  <c r="BE39" i="18" s="1"/>
  <c r="BE49" i="15"/>
  <c r="BE49" i="18" s="1"/>
  <c r="BE42" i="15"/>
  <c r="BE42" i="18" s="1"/>
  <c r="BE52" i="15"/>
  <c r="BE52" i="18" s="1"/>
  <c r="BE36" i="15"/>
  <c r="BE36" i="18" s="1"/>
  <c r="BE23" i="15"/>
  <c r="BE23" i="18" s="1"/>
  <c r="BE66" i="15"/>
  <c r="BE66" i="18" s="1"/>
  <c r="BE34" i="15"/>
  <c r="BE34" i="18" s="1"/>
  <c r="BE27" i="15"/>
  <c r="BE27" i="18" s="1"/>
  <c r="BE62" i="15"/>
  <c r="BE62" i="18" s="1"/>
  <c r="BE50" i="15"/>
  <c r="BE50" i="18" s="1"/>
  <c r="BE61" i="15"/>
  <c r="BE61" i="18" s="1"/>
  <c r="BE72" i="15"/>
  <c r="BE72" i="18" s="1"/>
  <c r="BE69" i="15"/>
  <c r="BE69" i="18" s="1"/>
  <c r="BE59" i="15"/>
  <c r="BE59" i="18" s="1"/>
  <c r="BD76" i="15"/>
  <c r="BD76" i="18" s="1"/>
  <c r="BE31" i="15"/>
  <c r="BE31" i="18" s="1"/>
  <c r="BE74" i="15"/>
  <c r="BE74" i="18" s="1"/>
  <c r="BE40" i="15"/>
  <c r="BE40" i="18" s="1"/>
  <c r="BE63" i="15"/>
  <c r="BE63" i="18" s="1"/>
  <c r="BE25" i="15"/>
  <c r="BE25" i="18" s="1"/>
  <c r="BE47" i="15"/>
  <c r="BE47" i="18" s="1"/>
  <c r="BD54" i="6"/>
  <c r="BD51" i="6"/>
  <c r="BB60" i="6"/>
  <c r="BB63" i="6"/>
  <c r="BB57" i="6"/>
  <c r="BD22" i="18"/>
  <c r="BH28" i="6"/>
  <c r="BI19" i="6"/>
  <c r="BD42" i="6" l="1"/>
  <c r="BE62" i="6"/>
  <c r="BF10" i="6"/>
  <c r="BG9" i="6" s="1"/>
  <c r="BF59" i="6"/>
  <c r="BF36" i="6"/>
  <c r="BC57" i="6"/>
  <c r="BE43" i="6"/>
  <c r="BE44" i="6" s="1"/>
  <c r="BF50" i="6"/>
  <c r="BF41" i="6"/>
  <c r="BE45" i="6"/>
  <c r="BF19" i="18"/>
  <c r="BF19" i="15"/>
  <c r="BH38" i="6"/>
  <c r="BG40" i="6"/>
  <c r="BF54" i="15"/>
  <c r="BF54" i="18" s="1"/>
  <c r="BF34" i="15"/>
  <c r="BF34" i="18" s="1"/>
  <c r="BF66" i="15"/>
  <c r="BF66" i="18" s="1"/>
  <c r="BF65" i="15"/>
  <c r="BF65" i="18" s="1"/>
  <c r="BF47" i="15"/>
  <c r="BF47" i="18" s="1"/>
  <c r="BF44" i="15"/>
  <c r="BF44" i="18" s="1"/>
  <c r="BF40" i="15"/>
  <c r="BF40" i="18" s="1"/>
  <c r="BF59" i="15"/>
  <c r="BF59" i="18" s="1"/>
  <c r="BF57" i="15"/>
  <c r="BF57" i="18" s="1"/>
  <c r="BF43" i="15"/>
  <c r="BF43" i="18" s="1"/>
  <c r="BF32" i="15"/>
  <c r="BF32" i="18" s="1"/>
  <c r="BF41" i="15"/>
  <c r="BF41" i="18" s="1"/>
  <c r="BF52" i="15"/>
  <c r="BF52" i="18" s="1"/>
  <c r="BF28" i="15"/>
  <c r="BF28" i="18" s="1"/>
  <c r="BF71" i="15"/>
  <c r="BF71" i="18" s="1"/>
  <c r="BF53" i="15"/>
  <c r="BF53" i="18" s="1"/>
  <c r="BF42" i="15"/>
  <c r="BF42" i="18" s="1"/>
  <c r="BF60" i="15"/>
  <c r="BF60" i="18" s="1"/>
  <c r="BF38" i="15"/>
  <c r="BF38" i="18" s="1"/>
  <c r="BF46" i="15"/>
  <c r="BF46" i="18" s="1"/>
  <c r="BF27" i="15"/>
  <c r="BF27" i="18" s="1"/>
  <c r="BF31" i="15"/>
  <c r="BF31" i="18" s="1"/>
  <c r="BF35" i="15"/>
  <c r="BF35" i="18" s="1"/>
  <c r="BE77" i="15"/>
  <c r="BE77" i="18" s="1"/>
  <c r="BF67" i="15"/>
  <c r="BF67" i="18" s="1"/>
  <c r="BF50" i="15"/>
  <c r="BF50" i="18" s="1"/>
  <c r="BF76" i="15"/>
  <c r="BF76" i="18" s="1"/>
  <c r="BF55" i="15"/>
  <c r="BF55" i="18" s="1"/>
  <c r="BF49" i="15"/>
  <c r="BF49" i="18" s="1"/>
  <c r="BF22" i="15"/>
  <c r="BF51" i="15"/>
  <c r="BF51" i="18" s="1"/>
  <c r="BF23" i="15"/>
  <c r="BF23" i="18" s="1"/>
  <c r="BF48" i="15"/>
  <c r="BF48" i="18" s="1"/>
  <c r="BF30" i="15"/>
  <c r="BF30" i="18" s="1"/>
  <c r="BF68" i="15"/>
  <c r="BF68" i="18" s="1"/>
  <c r="BF25" i="15"/>
  <c r="BF25" i="18" s="1"/>
  <c r="BF61" i="15"/>
  <c r="BF61" i="18" s="1"/>
  <c r="BF69" i="15"/>
  <c r="BF69" i="18" s="1"/>
  <c r="BF77" i="15"/>
  <c r="BF77" i="18" s="1"/>
  <c r="BF24" i="15"/>
  <c r="BF24" i="18" s="1"/>
  <c r="BF33" i="15"/>
  <c r="BF33" i="18" s="1"/>
  <c r="BF37" i="15"/>
  <c r="BF37" i="18" s="1"/>
  <c r="BF70" i="15"/>
  <c r="BF70" i="18" s="1"/>
  <c r="BF75" i="15"/>
  <c r="BF75" i="18" s="1"/>
  <c r="BF39" i="15"/>
  <c r="BF39" i="18" s="1"/>
  <c r="BF45" i="15"/>
  <c r="BF45" i="18" s="1"/>
  <c r="BF36" i="15"/>
  <c r="BF36" i="18" s="1"/>
  <c r="BF74" i="15"/>
  <c r="BF74" i="18" s="1"/>
  <c r="BF64" i="15"/>
  <c r="BF64" i="18" s="1"/>
  <c r="BF26" i="15"/>
  <c r="BF26" i="18" s="1"/>
  <c r="BF63" i="15"/>
  <c r="BF63" i="18" s="1"/>
  <c r="BF58" i="15"/>
  <c r="BF58" i="18" s="1"/>
  <c r="BF72" i="15"/>
  <c r="BF72" i="18" s="1"/>
  <c r="BF29" i="15"/>
  <c r="BF29" i="18" s="1"/>
  <c r="BF62" i="15"/>
  <c r="BF62" i="18" s="1"/>
  <c r="BF56" i="15"/>
  <c r="BF56" i="18" s="1"/>
  <c r="BF73" i="15"/>
  <c r="BF73" i="18" s="1"/>
  <c r="BC61" i="6"/>
  <c r="BC64" i="6"/>
  <c r="BC60" i="6"/>
  <c r="BC63" i="6"/>
  <c r="BD64" i="6"/>
  <c r="BD61" i="6"/>
  <c r="BE22" i="18"/>
  <c r="BI28" i="6"/>
  <c r="BJ19" i="6"/>
  <c r="BF45" i="6" l="1"/>
  <c r="BE51" i="6"/>
  <c r="BF43" i="6"/>
  <c r="BF44" i="6" s="1"/>
  <c r="BF54" i="6" s="1"/>
  <c r="BF56" i="6" s="1"/>
  <c r="BG59" i="6"/>
  <c r="BG10" i="6"/>
  <c r="BH9" i="6" s="1"/>
  <c r="BG36" i="6"/>
  <c r="BF62" i="6"/>
  <c r="BE42" i="6"/>
  <c r="BF42" i="6" s="1"/>
  <c r="BG50" i="6"/>
  <c r="BG41" i="6"/>
  <c r="BF22" i="18"/>
  <c r="BI38" i="6"/>
  <c r="BH40" i="6"/>
  <c r="BG19" i="15"/>
  <c r="BG19" i="18"/>
  <c r="BG50" i="15"/>
  <c r="BG50" i="18" s="1"/>
  <c r="BG26" i="15"/>
  <c r="BG26" i="18" s="1"/>
  <c r="BG45" i="15"/>
  <c r="BG45" i="18" s="1"/>
  <c r="BG52" i="15"/>
  <c r="BG52" i="18" s="1"/>
  <c r="BG34" i="15"/>
  <c r="BG34" i="18" s="1"/>
  <c r="BG47" i="15"/>
  <c r="BG47" i="18" s="1"/>
  <c r="BG27" i="15"/>
  <c r="BG27" i="18" s="1"/>
  <c r="BG58" i="15"/>
  <c r="BG58" i="18" s="1"/>
  <c r="BG66" i="15"/>
  <c r="BG66" i="18" s="1"/>
  <c r="BG33" i="15"/>
  <c r="BG33" i="18" s="1"/>
  <c r="BG71" i="15"/>
  <c r="BG71" i="18" s="1"/>
  <c r="BG30" i="15"/>
  <c r="BG30" i="18" s="1"/>
  <c r="BG57" i="15"/>
  <c r="BG57" i="18" s="1"/>
  <c r="BG54" i="15"/>
  <c r="BG54" i="18" s="1"/>
  <c r="BG73" i="15"/>
  <c r="BG73" i="18" s="1"/>
  <c r="BG68" i="15"/>
  <c r="BG68" i="18" s="1"/>
  <c r="BG41" i="15"/>
  <c r="BG41" i="18" s="1"/>
  <c r="BG77" i="15"/>
  <c r="BG77" i="18" s="1"/>
  <c r="BG29" i="15"/>
  <c r="BG29" i="18" s="1"/>
  <c r="BG76" i="15"/>
  <c r="BG76" i="18" s="1"/>
  <c r="BG46" i="15"/>
  <c r="BG46" i="18" s="1"/>
  <c r="BG48" i="15"/>
  <c r="BG48" i="18" s="1"/>
  <c r="BG74" i="15"/>
  <c r="BG74" i="18" s="1"/>
  <c r="BG25" i="15"/>
  <c r="BG25" i="18" s="1"/>
  <c r="BG37" i="15"/>
  <c r="BG37" i="18" s="1"/>
  <c r="BG53" i="15"/>
  <c r="BG53" i="18" s="1"/>
  <c r="BG56" i="15"/>
  <c r="BG56" i="18" s="1"/>
  <c r="BG70" i="15"/>
  <c r="BG70" i="18" s="1"/>
  <c r="BG36" i="15"/>
  <c r="BG36" i="18" s="1"/>
  <c r="BG42" i="15"/>
  <c r="BG42" i="18" s="1"/>
  <c r="BG38" i="15"/>
  <c r="BG38" i="18" s="1"/>
  <c r="BG65" i="15"/>
  <c r="BG65" i="18" s="1"/>
  <c r="BG64" i="15"/>
  <c r="BG64" i="18" s="1"/>
  <c r="BG23" i="15"/>
  <c r="BG23" i="18" s="1"/>
  <c r="BG63" i="15"/>
  <c r="BG63" i="18" s="1"/>
  <c r="BG44" i="15"/>
  <c r="BG44" i="18" s="1"/>
  <c r="BG35" i="15"/>
  <c r="BG35" i="18" s="1"/>
  <c r="BG24" i="15"/>
  <c r="BG24" i="18" s="1"/>
  <c r="BG72" i="15"/>
  <c r="BG72" i="18" s="1"/>
  <c r="BG59" i="15"/>
  <c r="BG59" i="18" s="1"/>
  <c r="BG28" i="15"/>
  <c r="BG28" i="18" s="1"/>
  <c r="BF78" i="15"/>
  <c r="BF78" i="18" s="1"/>
  <c r="BG51" i="15"/>
  <c r="BG51" i="18" s="1"/>
  <c r="BG39" i="15"/>
  <c r="BG39" i="18" s="1"/>
  <c r="BG60" i="15"/>
  <c r="BG60" i="18" s="1"/>
  <c r="BG61" i="15"/>
  <c r="BG61" i="18" s="1"/>
  <c r="BG22" i="15"/>
  <c r="BG43" i="15"/>
  <c r="BG43" i="18" s="1"/>
  <c r="BG31" i="15"/>
  <c r="BG31" i="18" s="1"/>
  <c r="BG78" i="15"/>
  <c r="BG78" i="18" s="1"/>
  <c r="BG32" i="15"/>
  <c r="BG32" i="18" s="1"/>
  <c r="BG75" i="15"/>
  <c r="BG75" i="18" s="1"/>
  <c r="BG69" i="15"/>
  <c r="BG69" i="18" s="1"/>
  <c r="BG49" i="15"/>
  <c r="BG49" i="18" s="1"/>
  <c r="BG67" i="15"/>
  <c r="BG67" i="18" s="1"/>
  <c r="BG55" i="15"/>
  <c r="BG55" i="18" s="1"/>
  <c r="BG40" i="15"/>
  <c r="BG40" i="18" s="1"/>
  <c r="BG62" i="15"/>
  <c r="BG62" i="18" s="1"/>
  <c r="BF51" i="6"/>
  <c r="BE54" i="6"/>
  <c r="BE56" i="6" s="1"/>
  <c r="BJ28" i="6"/>
  <c r="BK19" i="6"/>
  <c r="BH36" i="6" l="1"/>
  <c r="BH59" i="6"/>
  <c r="BH10" i="6"/>
  <c r="BI9" i="6" s="1"/>
  <c r="BG62" i="6"/>
  <c r="BE63" i="6"/>
  <c r="BE60" i="6"/>
  <c r="BG22" i="18"/>
  <c r="BH74" i="15"/>
  <c r="BH74" i="18" s="1"/>
  <c r="BH44" i="15"/>
  <c r="BH44" i="18" s="1"/>
  <c r="BH45" i="15"/>
  <c r="BH45" i="18" s="1"/>
  <c r="BH69" i="15"/>
  <c r="BH69" i="18" s="1"/>
  <c r="BH24" i="15"/>
  <c r="BH24" i="18" s="1"/>
  <c r="BH70" i="15"/>
  <c r="BH70" i="18" s="1"/>
  <c r="BH76" i="15"/>
  <c r="BH76" i="18" s="1"/>
  <c r="BH78" i="15"/>
  <c r="BH78" i="18" s="1"/>
  <c r="BH23" i="15"/>
  <c r="BH23" i="18" s="1"/>
  <c r="BH36" i="15"/>
  <c r="BH36" i="18" s="1"/>
  <c r="BH49" i="15"/>
  <c r="BH49" i="18" s="1"/>
  <c r="BH22" i="15"/>
  <c r="BH38" i="15"/>
  <c r="BH38" i="18" s="1"/>
  <c r="BH72" i="15"/>
  <c r="BH72" i="18" s="1"/>
  <c r="BH47" i="15"/>
  <c r="BH47" i="18" s="1"/>
  <c r="BH57" i="15"/>
  <c r="BH57" i="18" s="1"/>
  <c r="BH58" i="15"/>
  <c r="BH58" i="18" s="1"/>
  <c r="BH35" i="15"/>
  <c r="BH35" i="18" s="1"/>
  <c r="BH65" i="15"/>
  <c r="BH65" i="18" s="1"/>
  <c r="BH67" i="15"/>
  <c r="BH67" i="18" s="1"/>
  <c r="BH51" i="15"/>
  <c r="BH51" i="18" s="1"/>
  <c r="BH32" i="15"/>
  <c r="BH32" i="18" s="1"/>
  <c r="BH63" i="15"/>
  <c r="BH63" i="18" s="1"/>
  <c r="BH54" i="15"/>
  <c r="BH54" i="18" s="1"/>
  <c r="BH46" i="15"/>
  <c r="BH46" i="18" s="1"/>
  <c r="BH71" i="15"/>
  <c r="BH71" i="18" s="1"/>
  <c r="BH77" i="15"/>
  <c r="BH77" i="18" s="1"/>
  <c r="BH73" i="15"/>
  <c r="BH73" i="18" s="1"/>
  <c r="BG79" i="15"/>
  <c r="BG79" i="18" s="1"/>
  <c r="BH48" i="15"/>
  <c r="BH48" i="18" s="1"/>
  <c r="BH61" i="15"/>
  <c r="BH61" i="18" s="1"/>
  <c r="BH59" i="15"/>
  <c r="BH59" i="18" s="1"/>
  <c r="BH56" i="15"/>
  <c r="BH56" i="18" s="1"/>
  <c r="BH26" i="15"/>
  <c r="BH26" i="18" s="1"/>
  <c r="BH43" i="15"/>
  <c r="BH43" i="18" s="1"/>
  <c r="BH27" i="15"/>
  <c r="BH27" i="18" s="1"/>
  <c r="BH64" i="15"/>
  <c r="BH64" i="18" s="1"/>
  <c r="BH39" i="15"/>
  <c r="BH39" i="18" s="1"/>
  <c r="BH55" i="15"/>
  <c r="BH55" i="18" s="1"/>
  <c r="BH60" i="15"/>
  <c r="BH60" i="18" s="1"/>
  <c r="BH75" i="15"/>
  <c r="BH75" i="18" s="1"/>
  <c r="BH68" i="15"/>
  <c r="BH68" i="18" s="1"/>
  <c r="BH50" i="15"/>
  <c r="BH50" i="18" s="1"/>
  <c r="BH40" i="15"/>
  <c r="BH40" i="18" s="1"/>
  <c r="BH29" i="15"/>
  <c r="BH29" i="18" s="1"/>
  <c r="BH42" i="15"/>
  <c r="BH42" i="18" s="1"/>
  <c r="BH30" i="15"/>
  <c r="BH30" i="18" s="1"/>
  <c r="BH37" i="15"/>
  <c r="BH37" i="18" s="1"/>
  <c r="BH66" i="15"/>
  <c r="BH66" i="18" s="1"/>
  <c r="BH52" i="15"/>
  <c r="BH52" i="18" s="1"/>
  <c r="BH33" i="15"/>
  <c r="BH33" i="18" s="1"/>
  <c r="BH41" i="15"/>
  <c r="BH41" i="18" s="1"/>
  <c r="BH25" i="15"/>
  <c r="BH25" i="18" s="1"/>
  <c r="BH31" i="15"/>
  <c r="BH31" i="18" s="1"/>
  <c r="BH34" i="15"/>
  <c r="BH34" i="18" s="1"/>
  <c r="BH28" i="15"/>
  <c r="BH28" i="18" s="1"/>
  <c r="BH62" i="15"/>
  <c r="BH62" i="18" s="1"/>
  <c r="BH79" i="15"/>
  <c r="BH79" i="18" s="1"/>
  <c r="BH53" i="15"/>
  <c r="BH53" i="18" s="1"/>
  <c r="BH41" i="6"/>
  <c r="BH50" i="6"/>
  <c r="BH19" i="18"/>
  <c r="BI40" i="6"/>
  <c r="BH19" i="15"/>
  <c r="BJ38" i="6"/>
  <c r="BG45" i="6"/>
  <c r="BG43" i="6"/>
  <c r="BG44" i="6" s="1"/>
  <c r="BE61" i="6"/>
  <c r="BE64" i="6"/>
  <c r="BD55" i="6"/>
  <c r="BD56" i="6" s="1"/>
  <c r="BF63" i="6"/>
  <c r="BF60" i="6"/>
  <c r="BF61" i="6"/>
  <c r="BF64" i="6"/>
  <c r="BK28" i="6"/>
  <c r="BL19" i="6"/>
  <c r="BI59" i="6" l="1"/>
  <c r="BI36" i="6"/>
  <c r="BI10" i="6"/>
  <c r="BJ9" i="6" s="1"/>
  <c r="BH62" i="6"/>
  <c r="BH45" i="6"/>
  <c r="BH43" i="6"/>
  <c r="BH44" i="6" s="1"/>
  <c r="BK38" i="6"/>
  <c r="BI19" i="18"/>
  <c r="BJ40" i="6"/>
  <c r="BI19" i="15"/>
  <c r="BI78" i="15"/>
  <c r="BI78" i="18" s="1"/>
  <c r="BI44" i="15"/>
  <c r="BI44" i="18" s="1"/>
  <c r="BI74" i="15"/>
  <c r="BI74" i="18" s="1"/>
  <c r="BI45" i="15"/>
  <c r="BI45" i="18" s="1"/>
  <c r="BI58" i="15"/>
  <c r="BI58" i="18" s="1"/>
  <c r="BI65" i="15"/>
  <c r="BI65" i="18" s="1"/>
  <c r="BI50" i="15"/>
  <c r="BI50" i="18" s="1"/>
  <c r="BI63" i="15"/>
  <c r="BI63" i="18" s="1"/>
  <c r="BI39" i="15"/>
  <c r="BI39" i="18" s="1"/>
  <c r="BI48" i="15"/>
  <c r="BI48" i="18" s="1"/>
  <c r="BI36" i="15"/>
  <c r="BI36" i="18" s="1"/>
  <c r="BI25" i="15"/>
  <c r="BI25" i="18" s="1"/>
  <c r="BI49" i="15"/>
  <c r="BI49" i="18" s="1"/>
  <c r="BI32" i="15"/>
  <c r="BI32" i="18" s="1"/>
  <c r="BI34" i="15"/>
  <c r="BI34" i="18" s="1"/>
  <c r="BH80" i="15"/>
  <c r="BH80" i="18" s="1"/>
  <c r="BI27" i="15"/>
  <c r="BI27" i="18" s="1"/>
  <c r="BI66" i="15"/>
  <c r="BI66" i="18" s="1"/>
  <c r="BI77" i="15"/>
  <c r="BI77" i="18" s="1"/>
  <c r="BI26" i="15"/>
  <c r="BI26" i="18" s="1"/>
  <c r="BI61" i="15"/>
  <c r="BI61" i="18" s="1"/>
  <c r="BI57" i="15"/>
  <c r="BI57" i="18" s="1"/>
  <c r="BI29" i="15"/>
  <c r="BI29" i="18" s="1"/>
  <c r="BI70" i="15"/>
  <c r="BI70" i="18" s="1"/>
  <c r="BI56" i="15"/>
  <c r="BI56" i="18" s="1"/>
  <c r="BI31" i="15"/>
  <c r="BI31" i="18" s="1"/>
  <c r="BI37" i="15"/>
  <c r="BI37" i="18" s="1"/>
  <c r="BI52" i="15"/>
  <c r="BI52" i="18" s="1"/>
  <c r="BI71" i="15"/>
  <c r="BI71" i="18" s="1"/>
  <c r="BI62" i="15"/>
  <c r="BI62" i="18" s="1"/>
  <c r="BI42" i="15"/>
  <c r="BI42" i="18" s="1"/>
  <c r="BI28" i="15"/>
  <c r="BI28" i="18" s="1"/>
  <c r="BI23" i="15"/>
  <c r="BI23" i="18" s="1"/>
  <c r="BI54" i="15"/>
  <c r="BI54" i="18" s="1"/>
  <c r="BI64" i="15"/>
  <c r="BI64" i="18" s="1"/>
  <c r="BI73" i="15"/>
  <c r="BI73" i="18" s="1"/>
  <c r="BI47" i="15"/>
  <c r="BI47" i="18" s="1"/>
  <c r="BI55" i="15"/>
  <c r="BI55" i="18" s="1"/>
  <c r="BI67" i="15"/>
  <c r="BI67" i="18" s="1"/>
  <c r="BI24" i="15"/>
  <c r="BI24" i="18" s="1"/>
  <c r="BI53" i="15"/>
  <c r="BI53" i="18" s="1"/>
  <c r="BI79" i="15"/>
  <c r="BI79" i="18" s="1"/>
  <c r="BI59" i="15"/>
  <c r="BI59" i="18" s="1"/>
  <c r="BI80" i="15"/>
  <c r="BI80" i="18" s="1"/>
  <c r="BI22" i="15"/>
  <c r="BI68" i="15"/>
  <c r="BI68" i="18" s="1"/>
  <c r="BI69" i="15"/>
  <c r="BI69" i="18" s="1"/>
  <c r="BI43" i="15"/>
  <c r="BI43" i="18" s="1"/>
  <c r="BI38" i="15"/>
  <c r="BI38" i="18" s="1"/>
  <c r="BI46" i="15"/>
  <c r="BI46" i="18" s="1"/>
  <c r="BI30" i="15"/>
  <c r="BI30" i="18" s="1"/>
  <c r="BI51" i="15"/>
  <c r="BI51" i="18" s="1"/>
  <c r="BI75" i="15"/>
  <c r="BI75" i="18" s="1"/>
  <c r="BI41" i="15"/>
  <c r="BI41" i="18" s="1"/>
  <c r="BI40" i="15"/>
  <c r="BI40" i="18" s="1"/>
  <c r="BI76" i="15"/>
  <c r="BI76" i="18" s="1"/>
  <c r="BI72" i="15"/>
  <c r="BI72" i="18" s="1"/>
  <c r="BI35" i="15"/>
  <c r="BI35" i="18" s="1"/>
  <c r="BI33" i="15"/>
  <c r="BI33" i="18" s="1"/>
  <c r="BI60" i="15"/>
  <c r="BI60" i="18" s="1"/>
  <c r="BG42" i="6"/>
  <c r="BH22" i="18"/>
  <c r="BD63" i="6"/>
  <c r="BD60" i="6"/>
  <c r="BD57" i="6"/>
  <c r="BE57" i="6" s="1"/>
  <c r="BF57" i="6" s="1"/>
  <c r="BG54" i="6"/>
  <c r="BG56" i="6" s="1"/>
  <c r="BI41" i="6"/>
  <c r="BI50" i="6"/>
  <c r="BG51" i="6"/>
  <c r="BL28" i="6"/>
  <c r="BM19" i="6"/>
  <c r="BI43" i="6" l="1"/>
  <c r="BI44" i="6" s="1"/>
  <c r="BH42" i="6"/>
  <c r="BI42" i="6" s="1"/>
  <c r="BH54" i="6"/>
  <c r="BH56" i="6" s="1"/>
  <c r="BH51" i="6"/>
  <c r="BI51" i="6" s="1"/>
  <c r="BJ10" i="6"/>
  <c r="BK9" i="6" s="1"/>
  <c r="BJ59" i="6"/>
  <c r="BJ36" i="6"/>
  <c r="BI62" i="6"/>
  <c r="BI45" i="6"/>
  <c r="BI54" i="6" s="1"/>
  <c r="BH60" i="6"/>
  <c r="BH63" i="6"/>
  <c r="BG61" i="6"/>
  <c r="BG64" i="6"/>
  <c r="BJ49" i="15"/>
  <c r="BJ49" i="18" s="1"/>
  <c r="BJ28" i="15"/>
  <c r="BJ28" i="18" s="1"/>
  <c r="BJ60" i="15"/>
  <c r="BJ60" i="18" s="1"/>
  <c r="BJ58" i="15"/>
  <c r="BJ58" i="18" s="1"/>
  <c r="BJ45" i="15"/>
  <c r="BJ45" i="18" s="1"/>
  <c r="BJ53" i="15"/>
  <c r="BJ53" i="18" s="1"/>
  <c r="BJ32" i="15"/>
  <c r="BJ32" i="18" s="1"/>
  <c r="BJ59" i="15"/>
  <c r="BJ59" i="18" s="1"/>
  <c r="BJ79" i="15"/>
  <c r="BJ79" i="18" s="1"/>
  <c r="BJ46" i="15"/>
  <c r="BJ46" i="18" s="1"/>
  <c r="BJ50" i="15"/>
  <c r="BJ50" i="18" s="1"/>
  <c r="BJ41" i="15"/>
  <c r="BJ41" i="18" s="1"/>
  <c r="BJ74" i="15"/>
  <c r="BJ74" i="18" s="1"/>
  <c r="BI81" i="15"/>
  <c r="BI81" i="18" s="1"/>
  <c r="BJ70" i="15"/>
  <c r="BJ70" i="18" s="1"/>
  <c r="BJ55" i="15"/>
  <c r="BJ55" i="18" s="1"/>
  <c r="BJ42" i="15"/>
  <c r="BJ42" i="18" s="1"/>
  <c r="BJ27" i="15"/>
  <c r="BJ27" i="18" s="1"/>
  <c r="BJ75" i="15"/>
  <c r="BJ75" i="18" s="1"/>
  <c r="BJ72" i="15"/>
  <c r="BJ72" i="18" s="1"/>
  <c r="BJ81" i="15"/>
  <c r="BJ81" i="18" s="1"/>
  <c r="BJ65" i="15"/>
  <c r="BJ65" i="18" s="1"/>
  <c r="BJ22" i="15"/>
  <c r="BJ48" i="15"/>
  <c r="BJ48" i="18" s="1"/>
  <c r="BJ24" i="15"/>
  <c r="BJ24" i="18" s="1"/>
  <c r="BJ23" i="15"/>
  <c r="BJ23" i="18" s="1"/>
  <c r="BJ25" i="15"/>
  <c r="BJ25" i="18" s="1"/>
  <c r="BJ47" i="15"/>
  <c r="BJ47" i="18" s="1"/>
  <c r="BJ39" i="15"/>
  <c r="BJ39" i="18" s="1"/>
  <c r="BJ68" i="15"/>
  <c r="BJ68" i="18" s="1"/>
  <c r="BJ34" i="15"/>
  <c r="BJ34" i="18" s="1"/>
  <c r="BJ80" i="15"/>
  <c r="BJ80" i="18" s="1"/>
  <c r="BJ57" i="15"/>
  <c r="BJ57" i="18" s="1"/>
  <c r="BJ63" i="15"/>
  <c r="BJ63" i="18" s="1"/>
  <c r="BJ61" i="15"/>
  <c r="BJ61" i="18" s="1"/>
  <c r="BJ78" i="15"/>
  <c r="BJ78" i="18" s="1"/>
  <c r="BJ76" i="15"/>
  <c r="BJ76" i="18" s="1"/>
  <c r="BJ73" i="15"/>
  <c r="BJ73" i="18" s="1"/>
  <c r="BJ30" i="15"/>
  <c r="BJ30" i="18" s="1"/>
  <c r="BJ67" i="15"/>
  <c r="BJ67" i="18" s="1"/>
  <c r="BJ33" i="15"/>
  <c r="BJ33" i="18" s="1"/>
  <c r="BJ35" i="15"/>
  <c r="BJ35" i="18" s="1"/>
  <c r="BJ36" i="15"/>
  <c r="BJ36" i="18" s="1"/>
  <c r="BJ77" i="15"/>
  <c r="BJ77" i="18" s="1"/>
  <c r="BJ31" i="15"/>
  <c r="BJ31" i="18" s="1"/>
  <c r="BJ38" i="15"/>
  <c r="BJ38" i="18" s="1"/>
  <c r="BJ44" i="15"/>
  <c r="BJ44" i="18" s="1"/>
  <c r="BJ51" i="15"/>
  <c r="BJ51" i="18" s="1"/>
  <c r="BJ37" i="15"/>
  <c r="BJ37" i="18" s="1"/>
  <c r="BJ64" i="15"/>
  <c r="BJ64" i="18" s="1"/>
  <c r="BJ56" i="15"/>
  <c r="BJ56" i="18" s="1"/>
  <c r="BJ66" i="15"/>
  <c r="BJ66" i="18" s="1"/>
  <c r="BJ43" i="15"/>
  <c r="BJ43" i="18" s="1"/>
  <c r="BJ29" i="15"/>
  <c r="BJ29" i="18" s="1"/>
  <c r="BJ26" i="15"/>
  <c r="BJ26" i="18" s="1"/>
  <c r="BJ52" i="15"/>
  <c r="BJ52" i="18" s="1"/>
  <c r="BJ71" i="15"/>
  <c r="BJ71" i="18" s="1"/>
  <c r="BJ54" i="15"/>
  <c r="BJ54" i="18" s="1"/>
  <c r="BJ40" i="15"/>
  <c r="BJ40" i="18" s="1"/>
  <c r="BJ69" i="15"/>
  <c r="BJ69" i="18" s="1"/>
  <c r="BJ62" i="15"/>
  <c r="BJ62" i="18" s="1"/>
  <c r="BG63" i="6"/>
  <c r="BG60" i="6"/>
  <c r="BG57" i="6"/>
  <c r="BJ50" i="6"/>
  <c r="BJ41" i="6"/>
  <c r="BI22" i="18"/>
  <c r="BJ19" i="18"/>
  <c r="BL38" i="6"/>
  <c r="BJ19" i="15"/>
  <c r="BK40" i="6"/>
  <c r="BM28" i="6"/>
  <c r="BN19" i="6"/>
  <c r="BH61" i="6" l="1"/>
  <c r="BH64" i="6"/>
  <c r="BH57" i="6"/>
  <c r="BJ45" i="6"/>
  <c r="BJ43" i="6"/>
  <c r="BJ44" i="6" s="1"/>
  <c r="BK10" i="6"/>
  <c r="BL9" i="6" s="1"/>
  <c r="BK36" i="6"/>
  <c r="BK59" i="6"/>
  <c r="BK62" i="6"/>
  <c r="BJ62" i="6"/>
  <c r="BJ22" i="18"/>
  <c r="BI64" i="6"/>
  <c r="BI61" i="6"/>
  <c r="BK19" i="18"/>
  <c r="BK19" i="15"/>
  <c r="BM38" i="6"/>
  <c r="BL40" i="6"/>
  <c r="BI56" i="6"/>
  <c r="BK50" i="6"/>
  <c r="BK41" i="6"/>
  <c r="BK28" i="15"/>
  <c r="BK28" i="18" s="1"/>
  <c r="BK39" i="15"/>
  <c r="BK39" i="18" s="1"/>
  <c r="BK65" i="15"/>
  <c r="BK65" i="18" s="1"/>
  <c r="BK29" i="15"/>
  <c r="BK29" i="18" s="1"/>
  <c r="BK81" i="15"/>
  <c r="BK81" i="18" s="1"/>
  <c r="BK60" i="15"/>
  <c r="BK60" i="18" s="1"/>
  <c r="BK50" i="15"/>
  <c r="BK50" i="18" s="1"/>
  <c r="BK48" i="15"/>
  <c r="BK48" i="18" s="1"/>
  <c r="BK49" i="15"/>
  <c r="BK49" i="18" s="1"/>
  <c r="BK79" i="15"/>
  <c r="BK79" i="18" s="1"/>
  <c r="BK46" i="15"/>
  <c r="BK46" i="18" s="1"/>
  <c r="BK42" i="15"/>
  <c r="BK42" i="18" s="1"/>
  <c r="BK24" i="15"/>
  <c r="BK24" i="18" s="1"/>
  <c r="BK54" i="15"/>
  <c r="BK54" i="18" s="1"/>
  <c r="BK63" i="15"/>
  <c r="BK63" i="18" s="1"/>
  <c r="BK36" i="15"/>
  <c r="BK36" i="18" s="1"/>
  <c r="BK55" i="15"/>
  <c r="BK55" i="18" s="1"/>
  <c r="BK44" i="15"/>
  <c r="BK44" i="18" s="1"/>
  <c r="BJ82" i="15"/>
  <c r="BJ82" i="18" s="1"/>
  <c r="BK67" i="15"/>
  <c r="BK67" i="18" s="1"/>
  <c r="BK41" i="15"/>
  <c r="BK41" i="18" s="1"/>
  <c r="BK32" i="15"/>
  <c r="BK32" i="18" s="1"/>
  <c r="BK73" i="15"/>
  <c r="BK73" i="18" s="1"/>
  <c r="BK61" i="15"/>
  <c r="BK61" i="18" s="1"/>
  <c r="BK35" i="15"/>
  <c r="BK35" i="18" s="1"/>
  <c r="BK78" i="15"/>
  <c r="BK78" i="18" s="1"/>
  <c r="BK45" i="15"/>
  <c r="BK45" i="18" s="1"/>
  <c r="BK56" i="15"/>
  <c r="BK56" i="18" s="1"/>
  <c r="BK22" i="15"/>
  <c r="BK23" i="15"/>
  <c r="BK23" i="18" s="1"/>
  <c r="BK71" i="15"/>
  <c r="BK71" i="18" s="1"/>
  <c r="BK31" i="15"/>
  <c r="BK31" i="18" s="1"/>
  <c r="BK40" i="15"/>
  <c r="BK40" i="18" s="1"/>
  <c r="BK34" i="15"/>
  <c r="BK34" i="18" s="1"/>
  <c r="BK51" i="15"/>
  <c r="BK51" i="18" s="1"/>
  <c r="BK37" i="15"/>
  <c r="BK37" i="18" s="1"/>
  <c r="BK43" i="15"/>
  <c r="BK43" i="18" s="1"/>
  <c r="BK80" i="15"/>
  <c r="BK80" i="18" s="1"/>
  <c r="BK58" i="15"/>
  <c r="BK58" i="18" s="1"/>
  <c r="BK77" i="15"/>
  <c r="BK77" i="18" s="1"/>
  <c r="BK74" i="15"/>
  <c r="BK74" i="18" s="1"/>
  <c r="BK53" i="15"/>
  <c r="BK53" i="18" s="1"/>
  <c r="BK59" i="15"/>
  <c r="BK59" i="18" s="1"/>
  <c r="BK30" i="15"/>
  <c r="BK30" i="18" s="1"/>
  <c r="BK72" i="15"/>
  <c r="BK72" i="18" s="1"/>
  <c r="BK47" i="15"/>
  <c r="BK47" i="18" s="1"/>
  <c r="BK52" i="15"/>
  <c r="BK52" i="18" s="1"/>
  <c r="BK75" i="15"/>
  <c r="BK75" i="18" s="1"/>
  <c r="BK68" i="15"/>
  <c r="BK68" i="18" s="1"/>
  <c r="BK27" i="15"/>
  <c r="BK27" i="18" s="1"/>
  <c r="BK64" i="15"/>
  <c r="BK64" i="18" s="1"/>
  <c r="BK62" i="15"/>
  <c r="BK62" i="18" s="1"/>
  <c r="BK25" i="15"/>
  <c r="BK25" i="18" s="1"/>
  <c r="BK26" i="15"/>
  <c r="BK26" i="18" s="1"/>
  <c r="BK66" i="15"/>
  <c r="BK66" i="18" s="1"/>
  <c r="BK76" i="15"/>
  <c r="BK76" i="18" s="1"/>
  <c r="BK57" i="15"/>
  <c r="BK57" i="18" s="1"/>
  <c r="BK82" i="15"/>
  <c r="BK82" i="18" s="1"/>
  <c r="BK69" i="15"/>
  <c r="BK69" i="18" s="1"/>
  <c r="BK33" i="15"/>
  <c r="BK33" i="18" s="1"/>
  <c r="BK70" i="15"/>
  <c r="BK70" i="18" s="1"/>
  <c r="BK38" i="15"/>
  <c r="BK38" i="18" s="1"/>
  <c r="BN28" i="6"/>
  <c r="BO19" i="6"/>
  <c r="BJ51" i="6" l="1"/>
  <c r="BJ42" i="6"/>
  <c r="BJ54" i="6"/>
  <c r="BJ64" i="6" s="1"/>
  <c r="BL36" i="6"/>
  <c r="BL59" i="6"/>
  <c r="BL10" i="6"/>
  <c r="BM9" i="6" s="1"/>
  <c r="BI60" i="6"/>
  <c r="BI63" i="6"/>
  <c r="BL50" i="6"/>
  <c r="BL41" i="6"/>
  <c r="BN38" i="6"/>
  <c r="BL19" i="15"/>
  <c r="BL19" i="18"/>
  <c r="BM40" i="6"/>
  <c r="BL77" i="15"/>
  <c r="BL77" i="18" s="1"/>
  <c r="BL29" i="15"/>
  <c r="BL29" i="18" s="1"/>
  <c r="BL41" i="15"/>
  <c r="BL41" i="18" s="1"/>
  <c r="BL32" i="15"/>
  <c r="BL32" i="18" s="1"/>
  <c r="BL38" i="15"/>
  <c r="BL38" i="18" s="1"/>
  <c r="BL54" i="15"/>
  <c r="BL54" i="18" s="1"/>
  <c r="BL28" i="15"/>
  <c r="BL28" i="18" s="1"/>
  <c r="BL68" i="15"/>
  <c r="BL68" i="18" s="1"/>
  <c r="BL72" i="15"/>
  <c r="BL72" i="18" s="1"/>
  <c r="BL63" i="15"/>
  <c r="BL63" i="18" s="1"/>
  <c r="BK83" i="15"/>
  <c r="BK83" i="18" s="1"/>
  <c r="BL30" i="15"/>
  <c r="BL30" i="18" s="1"/>
  <c r="BL83" i="15"/>
  <c r="BL83" i="18" s="1"/>
  <c r="BL44" i="15"/>
  <c r="BL44" i="18" s="1"/>
  <c r="BL67" i="15"/>
  <c r="BL67" i="18" s="1"/>
  <c r="BL66" i="15"/>
  <c r="BL66" i="18" s="1"/>
  <c r="BL62" i="15"/>
  <c r="BL62" i="18" s="1"/>
  <c r="BL58" i="15"/>
  <c r="BL58" i="18" s="1"/>
  <c r="BL57" i="15"/>
  <c r="BL57" i="18" s="1"/>
  <c r="BL52" i="15"/>
  <c r="BL52" i="18" s="1"/>
  <c r="BL23" i="15"/>
  <c r="BL23" i="18" s="1"/>
  <c r="BL45" i="15"/>
  <c r="BL45" i="18" s="1"/>
  <c r="BL55" i="15"/>
  <c r="BL55" i="18" s="1"/>
  <c r="BL22" i="15"/>
  <c r="BL69" i="15"/>
  <c r="BL69" i="18" s="1"/>
  <c r="BL50" i="15"/>
  <c r="BL50" i="18" s="1"/>
  <c r="BL64" i="15"/>
  <c r="BL64" i="18" s="1"/>
  <c r="BL82" i="15"/>
  <c r="BL82" i="18" s="1"/>
  <c r="BL60" i="15"/>
  <c r="BL60" i="18" s="1"/>
  <c r="BL46" i="15"/>
  <c r="BL46" i="18" s="1"/>
  <c r="BL31" i="15"/>
  <c r="BL31" i="18" s="1"/>
  <c r="BL47" i="15"/>
  <c r="BL47" i="18" s="1"/>
  <c r="BL39" i="15"/>
  <c r="BL39" i="18" s="1"/>
  <c r="BL56" i="15"/>
  <c r="BL56" i="18" s="1"/>
  <c r="BL81" i="15"/>
  <c r="BL81" i="18" s="1"/>
  <c r="BL78" i="15"/>
  <c r="BL78" i="18" s="1"/>
  <c r="BL34" i="15"/>
  <c r="BL34" i="18" s="1"/>
  <c r="BL79" i="15"/>
  <c r="BL79" i="18" s="1"/>
  <c r="BL65" i="15"/>
  <c r="BL65" i="18" s="1"/>
  <c r="BL53" i="15"/>
  <c r="BL53" i="18" s="1"/>
  <c r="BL51" i="15"/>
  <c r="BL51" i="18" s="1"/>
  <c r="BL37" i="15"/>
  <c r="BL37" i="18" s="1"/>
  <c r="BL40" i="15"/>
  <c r="BL40" i="18" s="1"/>
  <c r="BL27" i="15"/>
  <c r="BL27" i="18" s="1"/>
  <c r="BL26" i="15"/>
  <c r="BL26" i="18" s="1"/>
  <c r="BL74" i="15"/>
  <c r="BL74" i="18" s="1"/>
  <c r="BL33" i="15"/>
  <c r="BL33" i="18" s="1"/>
  <c r="BL42" i="15"/>
  <c r="BL42" i="18" s="1"/>
  <c r="BL48" i="15"/>
  <c r="BL48" i="18" s="1"/>
  <c r="BL43" i="15"/>
  <c r="BL43" i="18" s="1"/>
  <c r="BL36" i="15"/>
  <c r="BL36" i="18" s="1"/>
  <c r="BL71" i="15"/>
  <c r="BL71" i="18" s="1"/>
  <c r="BL70" i="15"/>
  <c r="BL70" i="18" s="1"/>
  <c r="BL80" i="15"/>
  <c r="BL80" i="18" s="1"/>
  <c r="BL76" i="15"/>
  <c r="BL76" i="18" s="1"/>
  <c r="BL24" i="15"/>
  <c r="BL24" i="18" s="1"/>
  <c r="BL73" i="15"/>
  <c r="BL73" i="18" s="1"/>
  <c r="BL75" i="15"/>
  <c r="BL75" i="18" s="1"/>
  <c r="BL25" i="15"/>
  <c r="BL25" i="18" s="1"/>
  <c r="BL61" i="15"/>
  <c r="BL61" i="18" s="1"/>
  <c r="BL35" i="15"/>
  <c r="BL35" i="18" s="1"/>
  <c r="BL59" i="15"/>
  <c r="BL59" i="18" s="1"/>
  <c r="BL49" i="15"/>
  <c r="BL49" i="18" s="1"/>
  <c r="BI57" i="6"/>
  <c r="BK43" i="6"/>
  <c r="BK44" i="6" s="1"/>
  <c r="BK22" i="18"/>
  <c r="BK45" i="6"/>
  <c r="BO28" i="6"/>
  <c r="BP19" i="6"/>
  <c r="BJ61" i="6" l="1"/>
  <c r="BL45" i="6"/>
  <c r="BM36" i="6"/>
  <c r="BM59" i="6"/>
  <c r="BM10" i="6"/>
  <c r="BN9" i="6" s="1"/>
  <c r="BL62" i="6"/>
  <c r="BK51" i="6"/>
  <c r="BK54" i="6"/>
  <c r="BK56" i="6" s="1"/>
  <c r="BJ55" i="6"/>
  <c r="BJ56" i="6" s="1"/>
  <c r="BM50" i="6"/>
  <c r="BM41" i="6"/>
  <c r="BM60" i="15"/>
  <c r="BM60" i="18" s="1"/>
  <c r="BM53" i="15"/>
  <c r="BM53" i="18" s="1"/>
  <c r="BM47" i="15"/>
  <c r="BM47" i="18" s="1"/>
  <c r="BM43" i="15"/>
  <c r="BM43" i="18" s="1"/>
  <c r="BM51" i="15"/>
  <c r="BM51" i="18" s="1"/>
  <c r="BM54" i="15"/>
  <c r="BM54" i="18" s="1"/>
  <c r="BM45" i="15"/>
  <c r="BM45" i="18" s="1"/>
  <c r="BM75" i="15"/>
  <c r="BM75" i="18" s="1"/>
  <c r="BM49" i="15"/>
  <c r="BM49" i="18" s="1"/>
  <c r="BM50" i="15"/>
  <c r="BM50" i="18" s="1"/>
  <c r="BM80" i="15"/>
  <c r="BM80" i="18" s="1"/>
  <c r="BM62" i="15"/>
  <c r="BM62" i="18" s="1"/>
  <c r="BM55" i="15"/>
  <c r="BM55" i="18" s="1"/>
  <c r="BM70" i="15"/>
  <c r="BM70" i="18" s="1"/>
  <c r="BM35" i="15"/>
  <c r="BM35" i="18" s="1"/>
  <c r="BM32" i="15"/>
  <c r="BM32" i="18" s="1"/>
  <c r="BM68" i="15"/>
  <c r="BM68" i="18" s="1"/>
  <c r="BM71" i="15"/>
  <c r="BM71" i="18" s="1"/>
  <c r="BM73" i="15"/>
  <c r="BM73" i="18" s="1"/>
  <c r="BM64" i="15"/>
  <c r="BM64" i="18" s="1"/>
  <c r="BM28" i="15"/>
  <c r="BM28" i="18" s="1"/>
  <c r="BM58" i="15"/>
  <c r="BM58" i="18" s="1"/>
  <c r="BM25" i="15"/>
  <c r="BM25" i="18" s="1"/>
  <c r="BM82" i="15"/>
  <c r="BM82" i="18" s="1"/>
  <c r="BM24" i="15"/>
  <c r="BM24" i="18" s="1"/>
  <c r="BM48" i="15"/>
  <c r="BM48" i="18" s="1"/>
  <c r="BM78" i="15"/>
  <c r="BM78" i="18" s="1"/>
  <c r="BM52" i="15"/>
  <c r="BM52" i="18" s="1"/>
  <c r="BM42" i="15"/>
  <c r="BM42" i="18" s="1"/>
  <c r="BM36" i="15"/>
  <c r="BM36" i="18" s="1"/>
  <c r="BM61" i="15"/>
  <c r="BM61" i="18" s="1"/>
  <c r="BM41" i="15"/>
  <c r="BM41" i="18" s="1"/>
  <c r="BM59" i="15"/>
  <c r="BM59" i="18" s="1"/>
  <c r="BM65" i="15"/>
  <c r="BM65" i="18" s="1"/>
  <c r="BM46" i="15"/>
  <c r="BM46" i="18" s="1"/>
  <c r="BM37" i="15"/>
  <c r="BM37" i="18" s="1"/>
  <c r="BM44" i="15"/>
  <c r="BM44" i="18" s="1"/>
  <c r="BM27" i="15"/>
  <c r="BM27" i="18" s="1"/>
  <c r="BM29" i="15"/>
  <c r="BM29" i="18" s="1"/>
  <c r="BM63" i="15"/>
  <c r="BM63" i="18" s="1"/>
  <c r="BL84" i="15"/>
  <c r="BL84" i="18" s="1"/>
  <c r="BM26" i="15"/>
  <c r="BM26" i="18" s="1"/>
  <c r="BM34" i="15"/>
  <c r="BM34" i="18" s="1"/>
  <c r="BM57" i="15"/>
  <c r="BM57" i="18" s="1"/>
  <c r="BM39" i="15"/>
  <c r="BM39" i="18" s="1"/>
  <c r="BM69" i="15"/>
  <c r="BM69" i="18" s="1"/>
  <c r="BM67" i="15"/>
  <c r="BM67" i="18" s="1"/>
  <c r="BM76" i="15"/>
  <c r="BM76" i="18" s="1"/>
  <c r="BM74" i="15"/>
  <c r="BM74" i="18" s="1"/>
  <c r="BM38" i="15"/>
  <c r="BM38" i="18" s="1"/>
  <c r="BM33" i="15"/>
  <c r="BM33" i="18" s="1"/>
  <c r="BM84" i="15"/>
  <c r="BM84" i="18" s="1"/>
  <c r="BM30" i="15"/>
  <c r="BM30" i="18" s="1"/>
  <c r="BM22" i="15"/>
  <c r="BM31" i="15"/>
  <c r="BM31" i="18" s="1"/>
  <c r="BM81" i="15"/>
  <c r="BM81" i="18" s="1"/>
  <c r="BM79" i="15"/>
  <c r="BM79" i="18" s="1"/>
  <c r="BM23" i="15"/>
  <c r="BM23" i="18" s="1"/>
  <c r="BM72" i="15"/>
  <c r="BM72" i="18" s="1"/>
  <c r="BM77" i="15"/>
  <c r="BM77" i="18" s="1"/>
  <c r="BM66" i="15"/>
  <c r="BM66" i="18" s="1"/>
  <c r="BM56" i="15"/>
  <c r="BM56" i="18" s="1"/>
  <c r="BM83" i="15"/>
  <c r="BM83" i="18" s="1"/>
  <c r="BM40" i="15"/>
  <c r="BM40" i="18" s="1"/>
  <c r="BM19" i="15"/>
  <c r="BM19" i="18"/>
  <c r="BN40" i="6"/>
  <c r="BO38" i="6"/>
  <c r="BL43" i="6"/>
  <c r="BL44" i="6" s="1"/>
  <c r="BL22" i="18"/>
  <c r="BK42" i="6"/>
  <c r="BP28" i="6"/>
  <c r="BQ19" i="6"/>
  <c r="BM62" i="6" l="1"/>
  <c r="BN10" i="6"/>
  <c r="BO9" i="6" s="1"/>
  <c r="BN36" i="6"/>
  <c r="BN59" i="6"/>
  <c r="BM45" i="6"/>
  <c r="BM43" i="6"/>
  <c r="BM44" i="6" s="1"/>
  <c r="BL54" i="6"/>
  <c r="BL56" i="6" s="1"/>
  <c r="BL51" i="6"/>
  <c r="BM22" i="18"/>
  <c r="BO40" i="6"/>
  <c r="BN19" i="15"/>
  <c r="BN19" i="18"/>
  <c r="BP38" i="6"/>
  <c r="BN41" i="6"/>
  <c r="BN50" i="6"/>
  <c r="BJ60" i="6"/>
  <c r="BJ63" i="6"/>
  <c r="BJ57" i="6"/>
  <c r="BK57" i="6" s="1"/>
  <c r="BN48" i="15"/>
  <c r="BN48" i="18" s="1"/>
  <c r="BN55" i="15"/>
  <c r="BN55" i="18" s="1"/>
  <c r="BN65" i="15"/>
  <c r="BN65" i="18" s="1"/>
  <c r="BN38" i="15"/>
  <c r="BN38" i="18" s="1"/>
  <c r="BN76" i="15"/>
  <c r="BN76" i="18" s="1"/>
  <c r="BN66" i="15"/>
  <c r="BN66" i="18" s="1"/>
  <c r="BN57" i="15"/>
  <c r="BN57" i="18" s="1"/>
  <c r="BN29" i="15"/>
  <c r="BN29" i="18" s="1"/>
  <c r="BN35" i="15"/>
  <c r="BN35" i="18" s="1"/>
  <c r="BN69" i="15"/>
  <c r="BN69" i="18" s="1"/>
  <c r="BN46" i="15"/>
  <c r="BN46" i="18" s="1"/>
  <c r="BN39" i="15"/>
  <c r="BN39" i="18" s="1"/>
  <c r="BN68" i="15"/>
  <c r="BN68" i="18" s="1"/>
  <c r="BN54" i="15"/>
  <c r="BN54" i="18" s="1"/>
  <c r="BN40" i="15"/>
  <c r="BN40" i="18" s="1"/>
  <c r="BN24" i="15"/>
  <c r="BN24" i="18" s="1"/>
  <c r="BN84" i="15"/>
  <c r="BN84" i="18" s="1"/>
  <c r="BN31" i="15"/>
  <c r="BN31" i="18" s="1"/>
  <c r="BN50" i="15"/>
  <c r="BN50" i="18" s="1"/>
  <c r="BN70" i="15"/>
  <c r="BN70" i="18" s="1"/>
  <c r="BN74" i="15"/>
  <c r="BN74" i="18" s="1"/>
  <c r="BN26" i="15"/>
  <c r="BN26" i="18" s="1"/>
  <c r="BN43" i="15"/>
  <c r="BN43" i="18" s="1"/>
  <c r="BN28" i="15"/>
  <c r="BN28" i="18" s="1"/>
  <c r="BN78" i="15"/>
  <c r="BN78" i="18" s="1"/>
  <c r="BN51" i="15"/>
  <c r="BN51" i="18" s="1"/>
  <c r="BN80" i="15"/>
  <c r="BN80" i="18" s="1"/>
  <c r="BN77" i="15"/>
  <c r="BN77" i="18" s="1"/>
  <c r="BN58" i="15"/>
  <c r="BN58" i="18" s="1"/>
  <c r="BN71" i="15"/>
  <c r="BN71" i="18" s="1"/>
  <c r="BN81" i="15"/>
  <c r="BN81" i="18" s="1"/>
  <c r="BN79" i="15"/>
  <c r="BN79" i="18" s="1"/>
  <c r="BN47" i="15"/>
  <c r="BN47" i="18" s="1"/>
  <c r="BN41" i="15"/>
  <c r="BN41" i="18" s="1"/>
  <c r="BN75" i="15"/>
  <c r="BN75" i="18" s="1"/>
  <c r="BM85" i="15"/>
  <c r="BM85" i="18" s="1"/>
  <c r="BN32" i="15"/>
  <c r="BN32" i="18" s="1"/>
  <c r="BN83" i="15"/>
  <c r="BN83" i="18" s="1"/>
  <c r="BN42" i="15"/>
  <c r="BN42" i="18" s="1"/>
  <c r="BN52" i="15"/>
  <c r="BN52" i="18" s="1"/>
  <c r="BN60" i="15"/>
  <c r="BN60" i="18" s="1"/>
  <c r="BN25" i="15"/>
  <c r="BN25" i="18" s="1"/>
  <c r="BN33" i="15"/>
  <c r="BN33" i="18" s="1"/>
  <c r="BN73" i="15"/>
  <c r="BN73" i="18" s="1"/>
  <c r="BN62" i="15"/>
  <c r="BN62" i="18" s="1"/>
  <c r="BN61" i="15"/>
  <c r="BN61" i="18" s="1"/>
  <c r="BN67" i="15"/>
  <c r="BN67" i="18" s="1"/>
  <c r="BN56" i="15"/>
  <c r="BN56" i="18" s="1"/>
  <c r="BN27" i="15"/>
  <c r="BN27" i="18" s="1"/>
  <c r="BN85" i="15"/>
  <c r="BN85" i="18" s="1"/>
  <c r="BN44" i="15"/>
  <c r="BN44" i="18" s="1"/>
  <c r="BN72" i="15"/>
  <c r="BN72" i="18" s="1"/>
  <c r="BN22" i="15"/>
  <c r="BN63" i="15"/>
  <c r="BN63" i="18" s="1"/>
  <c r="BN37" i="15"/>
  <c r="BN37" i="18" s="1"/>
  <c r="BN59" i="15"/>
  <c r="BN59" i="18" s="1"/>
  <c r="BN49" i="15"/>
  <c r="BN49" i="18" s="1"/>
  <c r="BN23" i="15"/>
  <c r="BN23" i="18" s="1"/>
  <c r="BN64" i="15"/>
  <c r="BN64" i="18" s="1"/>
  <c r="BN36" i="15"/>
  <c r="BN36" i="18" s="1"/>
  <c r="BN45" i="15"/>
  <c r="BN45" i="18" s="1"/>
  <c r="BN53" i="15"/>
  <c r="BN53" i="18" s="1"/>
  <c r="BN82" i="15"/>
  <c r="BN82" i="18" s="1"/>
  <c r="BN30" i="15"/>
  <c r="BN30" i="18" s="1"/>
  <c r="BN34" i="15"/>
  <c r="BN34" i="18" s="1"/>
  <c r="BK60" i="6"/>
  <c r="BK63" i="6"/>
  <c r="BL42" i="6"/>
  <c r="BK64" i="6"/>
  <c r="BK61" i="6"/>
  <c r="BQ28" i="6"/>
  <c r="BR19" i="6"/>
  <c r="BM51" i="6" l="1"/>
  <c r="BM42" i="6"/>
  <c r="BM54" i="6"/>
  <c r="BM56" i="6" s="1"/>
  <c r="BM63" i="6" s="1"/>
  <c r="BO59" i="6"/>
  <c r="BO36" i="6"/>
  <c r="BO10" i="6"/>
  <c r="BP9" i="6" s="1"/>
  <c r="BN62" i="6"/>
  <c r="BL57" i="6"/>
  <c r="BM57" i="6" s="1"/>
  <c r="BQ38" i="6"/>
  <c r="BO19" i="18"/>
  <c r="BP40" i="6"/>
  <c r="BO19" i="15"/>
  <c r="BO34" i="15"/>
  <c r="BO34" i="18" s="1"/>
  <c r="BO40" i="15"/>
  <c r="BO40" i="18" s="1"/>
  <c r="BO84" i="15"/>
  <c r="BO84" i="18" s="1"/>
  <c r="BO46" i="15"/>
  <c r="BO46" i="18" s="1"/>
  <c r="BO79" i="15"/>
  <c r="BO79" i="18" s="1"/>
  <c r="BO53" i="15"/>
  <c r="BO53" i="18" s="1"/>
  <c r="BO66" i="15"/>
  <c r="BO66" i="18" s="1"/>
  <c r="BO48" i="15"/>
  <c r="BO48" i="18" s="1"/>
  <c r="BO80" i="15"/>
  <c r="BO80" i="18" s="1"/>
  <c r="BO50" i="15"/>
  <c r="BO50" i="18" s="1"/>
  <c r="BO41" i="15"/>
  <c r="BO41" i="18" s="1"/>
  <c r="BO82" i="15"/>
  <c r="BO82" i="18" s="1"/>
  <c r="BO69" i="15"/>
  <c r="BO69" i="18" s="1"/>
  <c r="BO27" i="15"/>
  <c r="BO27" i="18" s="1"/>
  <c r="BO47" i="15"/>
  <c r="BO47" i="18" s="1"/>
  <c r="BO33" i="15"/>
  <c r="BO33" i="18" s="1"/>
  <c r="BO60" i="15"/>
  <c r="BO60" i="18" s="1"/>
  <c r="BO28" i="15"/>
  <c r="BO28" i="18" s="1"/>
  <c r="BO37" i="15"/>
  <c r="BO37" i="18" s="1"/>
  <c r="BO55" i="15"/>
  <c r="BO55" i="18" s="1"/>
  <c r="BO64" i="15"/>
  <c r="BO64" i="18" s="1"/>
  <c r="BO63" i="15"/>
  <c r="BO63" i="18" s="1"/>
  <c r="BO81" i="15"/>
  <c r="BO81" i="18" s="1"/>
  <c r="BO73" i="15"/>
  <c r="BO73" i="18" s="1"/>
  <c r="BO56" i="15"/>
  <c r="BO56" i="18" s="1"/>
  <c r="BO59" i="15"/>
  <c r="BO59" i="18" s="1"/>
  <c r="BO29" i="15"/>
  <c r="BO29" i="18" s="1"/>
  <c r="BO62" i="15"/>
  <c r="BO62" i="18" s="1"/>
  <c r="BO68" i="15"/>
  <c r="BO68" i="18" s="1"/>
  <c r="BO86" i="15"/>
  <c r="BO86" i="18" s="1"/>
  <c r="BO77" i="15"/>
  <c r="BO77" i="18" s="1"/>
  <c r="BO49" i="15"/>
  <c r="BO49" i="18" s="1"/>
  <c r="BO32" i="15"/>
  <c r="BO32" i="18" s="1"/>
  <c r="BO67" i="15"/>
  <c r="BO67" i="18" s="1"/>
  <c r="BO72" i="15"/>
  <c r="BO72" i="18" s="1"/>
  <c r="BO38" i="15"/>
  <c r="BO38" i="18" s="1"/>
  <c r="BO22" i="15"/>
  <c r="BO85" i="15"/>
  <c r="BO85" i="18" s="1"/>
  <c r="BO31" i="15"/>
  <c r="BO31" i="18" s="1"/>
  <c r="BO51" i="15"/>
  <c r="BO51" i="18" s="1"/>
  <c r="BO76" i="15"/>
  <c r="BO76" i="18" s="1"/>
  <c r="BO57" i="15"/>
  <c r="BO57" i="18" s="1"/>
  <c r="BO36" i="15"/>
  <c r="BO36" i="18" s="1"/>
  <c r="BO45" i="15"/>
  <c r="BO45" i="18" s="1"/>
  <c r="BO43" i="15"/>
  <c r="BO43" i="18" s="1"/>
  <c r="BO52" i="15"/>
  <c r="BO52" i="18" s="1"/>
  <c r="BO35" i="15"/>
  <c r="BO35" i="18" s="1"/>
  <c r="BO54" i="15"/>
  <c r="BO54" i="18" s="1"/>
  <c r="BO61" i="15"/>
  <c r="BO61" i="18" s="1"/>
  <c r="BO70" i="15"/>
  <c r="BO70" i="18" s="1"/>
  <c r="BO42" i="15"/>
  <c r="BO42" i="18" s="1"/>
  <c r="BO75" i="15"/>
  <c r="BO75" i="18" s="1"/>
  <c r="BO65" i="15"/>
  <c r="BO65" i="18" s="1"/>
  <c r="BO83" i="15"/>
  <c r="BO83" i="18" s="1"/>
  <c r="BO30" i="15"/>
  <c r="BO30" i="18" s="1"/>
  <c r="BO25" i="15"/>
  <c r="BO25" i="18" s="1"/>
  <c r="BN86" i="15"/>
  <c r="BN86" i="18" s="1"/>
  <c r="BO58" i="15"/>
  <c r="BO58" i="18" s="1"/>
  <c r="BO39" i="15"/>
  <c r="BO39" i="18" s="1"/>
  <c r="BO23" i="15"/>
  <c r="BO23" i="18" s="1"/>
  <c r="BO78" i="15"/>
  <c r="BO78" i="18" s="1"/>
  <c r="BO24" i="15"/>
  <c r="BO24" i="18" s="1"/>
  <c r="BO44" i="15"/>
  <c r="BO44" i="18" s="1"/>
  <c r="BO26" i="15"/>
  <c r="BO26" i="18" s="1"/>
  <c r="BO71" i="15"/>
  <c r="BO71" i="18" s="1"/>
  <c r="BO74" i="15"/>
  <c r="BO74" i="18" s="1"/>
  <c r="BO41" i="6"/>
  <c r="BO50" i="6"/>
  <c r="BN45" i="6"/>
  <c r="BN22" i="18"/>
  <c r="BN43" i="6"/>
  <c r="BN44" i="6" s="1"/>
  <c r="BM61" i="6"/>
  <c r="BM64" i="6"/>
  <c r="BL63" i="6"/>
  <c r="BL60" i="6"/>
  <c r="BL61" i="6"/>
  <c r="BL64" i="6"/>
  <c r="BR28" i="6"/>
  <c r="BS19" i="6"/>
  <c r="BM60" i="6" l="1"/>
  <c r="BN42" i="6"/>
  <c r="BO43" i="6"/>
  <c r="BO44" i="6" s="1"/>
  <c r="BP59" i="6"/>
  <c r="BP10" i="6"/>
  <c r="BQ9" i="6" s="1"/>
  <c r="BP36" i="6"/>
  <c r="BO62" i="6"/>
  <c r="BO45" i="6"/>
  <c r="BO54" i="6" s="1"/>
  <c r="BO56" i="6" s="1"/>
  <c r="BO22" i="18"/>
  <c r="BO42" i="6"/>
  <c r="BP58" i="15"/>
  <c r="BP58" i="18" s="1"/>
  <c r="BP35" i="15"/>
  <c r="BP35" i="18" s="1"/>
  <c r="BP48" i="15"/>
  <c r="BP48" i="18" s="1"/>
  <c r="BP87" i="15"/>
  <c r="BP87" i="18" s="1"/>
  <c r="BO87" i="15"/>
  <c r="BO87" i="18" s="1"/>
  <c r="BP69" i="15"/>
  <c r="BP69" i="18" s="1"/>
  <c r="BP82" i="15"/>
  <c r="BP82" i="18" s="1"/>
  <c r="BP40" i="15"/>
  <c r="BP40" i="18" s="1"/>
  <c r="BP85" i="15"/>
  <c r="BP85" i="18" s="1"/>
  <c r="BP83" i="15"/>
  <c r="BP83" i="18" s="1"/>
  <c r="BP57" i="15"/>
  <c r="BP57" i="18" s="1"/>
  <c r="BP71" i="15"/>
  <c r="BP71" i="18" s="1"/>
  <c r="BP53" i="15"/>
  <c r="BP53" i="18" s="1"/>
  <c r="BP27" i="15"/>
  <c r="BP27" i="18" s="1"/>
  <c r="BP56" i="15"/>
  <c r="BP56" i="18" s="1"/>
  <c r="BP76" i="15"/>
  <c r="BP76" i="18" s="1"/>
  <c r="BP70" i="15"/>
  <c r="BP70" i="18" s="1"/>
  <c r="BP33" i="15"/>
  <c r="BP33" i="18" s="1"/>
  <c r="BP51" i="15"/>
  <c r="BP51" i="18" s="1"/>
  <c r="BP22" i="15"/>
  <c r="BP49" i="15"/>
  <c r="BP49" i="18" s="1"/>
  <c r="BP61" i="15"/>
  <c r="BP61" i="18" s="1"/>
  <c r="BP41" i="15"/>
  <c r="BP41" i="18" s="1"/>
  <c r="BP30" i="15"/>
  <c r="BP30" i="18" s="1"/>
  <c r="BP84" i="15"/>
  <c r="BP84" i="18" s="1"/>
  <c r="BP28" i="15"/>
  <c r="BP28" i="18" s="1"/>
  <c r="BP25" i="15"/>
  <c r="BP25" i="18" s="1"/>
  <c r="BP62" i="15"/>
  <c r="BP62" i="18" s="1"/>
  <c r="BP75" i="15"/>
  <c r="BP75" i="18" s="1"/>
  <c r="BP73" i="15"/>
  <c r="BP73" i="18" s="1"/>
  <c r="BP65" i="15"/>
  <c r="BP65" i="18" s="1"/>
  <c r="BP64" i="15"/>
  <c r="BP64" i="18" s="1"/>
  <c r="BP43" i="15"/>
  <c r="BP43" i="18" s="1"/>
  <c r="BP86" i="15"/>
  <c r="BP86" i="18" s="1"/>
  <c r="BP55" i="15"/>
  <c r="BP55" i="18" s="1"/>
  <c r="BP77" i="15"/>
  <c r="BP77" i="18" s="1"/>
  <c r="BP23" i="15"/>
  <c r="BP23" i="18" s="1"/>
  <c r="BP46" i="15"/>
  <c r="BP46" i="18" s="1"/>
  <c r="BP31" i="15"/>
  <c r="BP31" i="18" s="1"/>
  <c r="BP32" i="15"/>
  <c r="BP32" i="18" s="1"/>
  <c r="BP63" i="15"/>
  <c r="BP63" i="18" s="1"/>
  <c r="BP80" i="15"/>
  <c r="BP80" i="18" s="1"/>
  <c r="BP34" i="15"/>
  <c r="BP34" i="18" s="1"/>
  <c r="BP78" i="15"/>
  <c r="BP78" i="18" s="1"/>
  <c r="BP72" i="15"/>
  <c r="BP72" i="18" s="1"/>
  <c r="BP37" i="15"/>
  <c r="BP37" i="18" s="1"/>
  <c r="BP38" i="15"/>
  <c r="BP38" i="18" s="1"/>
  <c r="BP54" i="15"/>
  <c r="BP54" i="18" s="1"/>
  <c r="BP79" i="15"/>
  <c r="BP79" i="18" s="1"/>
  <c r="BP47" i="15"/>
  <c r="BP47" i="18" s="1"/>
  <c r="BP66" i="15"/>
  <c r="BP66" i="18" s="1"/>
  <c r="BP74" i="15"/>
  <c r="BP74" i="18" s="1"/>
  <c r="BP81" i="15"/>
  <c r="BP81" i="18" s="1"/>
  <c r="BP26" i="15"/>
  <c r="BP26" i="18" s="1"/>
  <c r="BP67" i="15"/>
  <c r="BP67" i="18" s="1"/>
  <c r="BP24" i="15"/>
  <c r="BP24" i="18" s="1"/>
  <c r="BP60" i="15"/>
  <c r="BP60" i="18" s="1"/>
  <c r="BP29" i="15"/>
  <c r="BP29" i="18" s="1"/>
  <c r="BP42" i="15"/>
  <c r="BP42" i="18" s="1"/>
  <c r="BP52" i="15"/>
  <c r="BP52" i="18" s="1"/>
  <c r="BP39" i="15"/>
  <c r="BP39" i="18" s="1"/>
  <c r="BP36" i="15"/>
  <c r="BP36" i="18" s="1"/>
  <c r="BP45" i="15"/>
  <c r="BP45" i="18" s="1"/>
  <c r="BP59" i="15"/>
  <c r="BP59" i="18" s="1"/>
  <c r="BP44" i="15"/>
  <c r="BP44" i="18" s="1"/>
  <c r="BP68" i="15"/>
  <c r="BP68" i="18" s="1"/>
  <c r="BP50" i="15"/>
  <c r="BP50" i="18" s="1"/>
  <c r="BP50" i="6"/>
  <c r="BP41" i="6"/>
  <c r="BR38" i="6"/>
  <c r="BP19" i="18"/>
  <c r="BQ40" i="6"/>
  <c r="BP19" i="15"/>
  <c r="BN51" i="6"/>
  <c r="BO51" i="6" s="1"/>
  <c r="BN54" i="6"/>
  <c r="BN56" i="6" s="1"/>
  <c r="BN57" i="6" s="1"/>
  <c r="BS28" i="6"/>
  <c r="BT19" i="6"/>
  <c r="BQ59" i="6" l="1"/>
  <c r="BQ10" i="6"/>
  <c r="BR9" i="6" s="1"/>
  <c r="BQ36" i="6"/>
  <c r="BP62" i="6"/>
  <c r="BP45" i="6"/>
  <c r="BQ72" i="15"/>
  <c r="BQ72" i="18" s="1"/>
  <c r="BQ48" i="15"/>
  <c r="BQ48" i="18" s="1"/>
  <c r="BQ47" i="15"/>
  <c r="BQ47" i="18" s="1"/>
  <c r="BQ79" i="15"/>
  <c r="BQ79" i="18" s="1"/>
  <c r="BQ45" i="15"/>
  <c r="BQ45" i="18" s="1"/>
  <c r="BQ37" i="15"/>
  <c r="BQ37" i="18" s="1"/>
  <c r="BQ86" i="15"/>
  <c r="BQ86" i="18" s="1"/>
  <c r="BQ22" i="15"/>
  <c r="BQ41" i="15"/>
  <c r="BQ41" i="18" s="1"/>
  <c r="BQ53" i="15"/>
  <c r="BQ53" i="18" s="1"/>
  <c r="BQ58" i="15"/>
  <c r="BQ58" i="18" s="1"/>
  <c r="BQ85" i="15"/>
  <c r="BQ85" i="18" s="1"/>
  <c r="BQ38" i="15"/>
  <c r="BQ38" i="18" s="1"/>
  <c r="BQ23" i="15"/>
  <c r="BQ23" i="18" s="1"/>
  <c r="BQ50" i="15"/>
  <c r="BQ50" i="18" s="1"/>
  <c r="BQ67" i="15"/>
  <c r="BQ67" i="18" s="1"/>
  <c r="BQ71" i="15"/>
  <c r="BQ71" i="18" s="1"/>
  <c r="BQ63" i="15"/>
  <c r="BQ63" i="18" s="1"/>
  <c r="BQ51" i="15"/>
  <c r="BQ51" i="18" s="1"/>
  <c r="BQ77" i="15"/>
  <c r="BQ77" i="18" s="1"/>
  <c r="BQ65" i="15"/>
  <c r="BQ65" i="18" s="1"/>
  <c r="BQ26" i="15"/>
  <c r="BQ26" i="18" s="1"/>
  <c r="BQ42" i="15"/>
  <c r="BQ42" i="18" s="1"/>
  <c r="BQ60" i="15"/>
  <c r="BQ60" i="18" s="1"/>
  <c r="BQ43" i="15"/>
  <c r="BQ43" i="18" s="1"/>
  <c r="BQ52" i="15"/>
  <c r="BQ52" i="18" s="1"/>
  <c r="BQ25" i="15"/>
  <c r="BQ25" i="18" s="1"/>
  <c r="BQ82" i="15"/>
  <c r="BQ82" i="18" s="1"/>
  <c r="BQ69" i="15"/>
  <c r="BQ69" i="18" s="1"/>
  <c r="BQ24" i="15"/>
  <c r="BQ24" i="18" s="1"/>
  <c r="BP88" i="15"/>
  <c r="BP88" i="18" s="1"/>
  <c r="BQ73" i="15"/>
  <c r="BQ73" i="18" s="1"/>
  <c r="BQ56" i="15"/>
  <c r="BQ56" i="18" s="1"/>
  <c r="BQ61" i="15"/>
  <c r="BQ61" i="18" s="1"/>
  <c r="BQ35" i="15"/>
  <c r="BQ35" i="18" s="1"/>
  <c r="BQ68" i="15"/>
  <c r="BQ68" i="18" s="1"/>
  <c r="BQ27" i="15"/>
  <c r="BQ27" i="18" s="1"/>
  <c r="BQ30" i="15"/>
  <c r="BQ30" i="18" s="1"/>
  <c r="BQ34" i="15"/>
  <c r="BQ34" i="18" s="1"/>
  <c r="BQ44" i="15"/>
  <c r="BQ44" i="18" s="1"/>
  <c r="BQ40" i="15"/>
  <c r="BQ40" i="18" s="1"/>
  <c r="BQ88" i="15"/>
  <c r="BQ88" i="18" s="1"/>
  <c r="BQ55" i="15"/>
  <c r="BQ55" i="18" s="1"/>
  <c r="BQ74" i="15"/>
  <c r="BQ74" i="18" s="1"/>
  <c r="BQ57" i="15"/>
  <c r="BQ57" i="18" s="1"/>
  <c r="BQ32" i="15"/>
  <c r="BQ32" i="18" s="1"/>
  <c r="BQ59" i="15"/>
  <c r="BQ59" i="18" s="1"/>
  <c r="BQ70" i="15"/>
  <c r="BQ70" i="18" s="1"/>
  <c r="BQ75" i="15"/>
  <c r="BQ75" i="18" s="1"/>
  <c r="BQ36" i="15"/>
  <c r="BQ36" i="18" s="1"/>
  <c r="BQ76" i="15"/>
  <c r="BQ76" i="18" s="1"/>
  <c r="BQ84" i="15"/>
  <c r="BQ84" i="18" s="1"/>
  <c r="BQ62" i="15"/>
  <c r="BQ62" i="18" s="1"/>
  <c r="BQ64" i="15"/>
  <c r="BQ64" i="18" s="1"/>
  <c r="BQ81" i="15"/>
  <c r="BQ81" i="18" s="1"/>
  <c r="BQ66" i="15"/>
  <c r="BQ66" i="18" s="1"/>
  <c r="BQ39" i="15"/>
  <c r="BQ39" i="18" s="1"/>
  <c r="BQ31" i="15"/>
  <c r="BQ31" i="18" s="1"/>
  <c r="BQ87" i="15"/>
  <c r="BQ87" i="18" s="1"/>
  <c r="BQ78" i="15"/>
  <c r="BQ78" i="18" s="1"/>
  <c r="BQ54" i="15"/>
  <c r="BQ54" i="18" s="1"/>
  <c r="BQ83" i="15"/>
  <c r="BQ83" i="18" s="1"/>
  <c r="BQ28" i="15"/>
  <c r="BQ28" i="18" s="1"/>
  <c r="BQ33" i="15"/>
  <c r="BQ33" i="18" s="1"/>
  <c r="BQ29" i="15"/>
  <c r="BQ29" i="18" s="1"/>
  <c r="BQ46" i="15"/>
  <c r="BQ46" i="18" s="1"/>
  <c r="BQ80" i="15"/>
  <c r="BQ80" i="18" s="1"/>
  <c r="BQ49" i="15"/>
  <c r="BQ49" i="18" s="1"/>
  <c r="BQ41" i="6"/>
  <c r="BQ50" i="6"/>
  <c r="BP22" i="18"/>
  <c r="BQ45" i="6" s="1"/>
  <c r="BO57" i="6"/>
  <c r="BO63" i="6"/>
  <c r="BO60" i="6"/>
  <c r="BO61" i="6"/>
  <c r="BO64" i="6"/>
  <c r="BP43" i="6"/>
  <c r="BP44" i="6" s="1"/>
  <c r="BN61" i="6"/>
  <c r="BN64" i="6"/>
  <c r="BS38" i="6"/>
  <c r="BQ19" i="15"/>
  <c r="BQ19" i="18"/>
  <c r="BR40" i="6"/>
  <c r="BN63" i="6"/>
  <c r="BN60" i="6"/>
  <c r="BT28" i="6"/>
  <c r="BU19" i="6"/>
  <c r="BP51" i="6" l="1"/>
  <c r="BQ43" i="6"/>
  <c r="BQ44" i="6" s="1"/>
  <c r="BP42" i="6"/>
  <c r="BQ42" i="6" s="1"/>
  <c r="BP54" i="6"/>
  <c r="BQ62" i="6"/>
  <c r="BR36" i="6"/>
  <c r="BR59" i="6"/>
  <c r="BR10" i="6"/>
  <c r="BS9" i="6" s="1"/>
  <c r="BR54" i="15"/>
  <c r="BR54" i="18" s="1"/>
  <c r="BR73" i="15"/>
  <c r="BR73" i="18" s="1"/>
  <c r="BR76" i="15"/>
  <c r="BR76" i="18" s="1"/>
  <c r="BR32" i="15"/>
  <c r="BR32" i="18" s="1"/>
  <c r="BR35" i="15"/>
  <c r="BR35" i="18" s="1"/>
  <c r="BR42" i="15"/>
  <c r="BR42" i="18" s="1"/>
  <c r="BR31" i="15"/>
  <c r="BR31" i="18" s="1"/>
  <c r="BR22" i="15"/>
  <c r="BR72" i="15"/>
  <c r="BR72" i="18" s="1"/>
  <c r="BR59" i="15"/>
  <c r="BR59" i="18" s="1"/>
  <c r="BR47" i="15"/>
  <c r="BR47" i="18" s="1"/>
  <c r="BR79" i="15"/>
  <c r="BR79" i="18" s="1"/>
  <c r="BR85" i="15"/>
  <c r="BR85" i="18" s="1"/>
  <c r="BR75" i="15"/>
  <c r="BR75" i="18" s="1"/>
  <c r="BR64" i="15"/>
  <c r="BR64" i="18" s="1"/>
  <c r="BR50" i="15"/>
  <c r="BR50" i="18" s="1"/>
  <c r="BR49" i="15"/>
  <c r="BR49" i="18" s="1"/>
  <c r="BR56" i="15"/>
  <c r="BR56" i="18" s="1"/>
  <c r="BR62" i="15"/>
  <c r="BR62" i="18" s="1"/>
  <c r="BR37" i="15"/>
  <c r="BR37" i="18" s="1"/>
  <c r="BR84" i="15"/>
  <c r="BR84" i="18" s="1"/>
  <c r="BR34" i="15"/>
  <c r="BR34" i="18" s="1"/>
  <c r="BR36" i="15"/>
  <c r="BR36" i="18" s="1"/>
  <c r="BR61" i="15"/>
  <c r="BR61" i="18" s="1"/>
  <c r="BR66" i="15"/>
  <c r="BR66" i="18" s="1"/>
  <c r="BR82" i="15"/>
  <c r="BR82" i="18" s="1"/>
  <c r="BR43" i="15"/>
  <c r="BR43" i="18" s="1"/>
  <c r="BR40" i="15"/>
  <c r="BR40" i="18" s="1"/>
  <c r="BR30" i="15"/>
  <c r="BR30" i="18" s="1"/>
  <c r="BR74" i="15"/>
  <c r="BR74" i="18" s="1"/>
  <c r="BR25" i="15"/>
  <c r="BR25" i="18" s="1"/>
  <c r="BR51" i="15"/>
  <c r="BR51" i="18" s="1"/>
  <c r="BR68" i="15"/>
  <c r="BR68" i="18" s="1"/>
  <c r="BR55" i="15"/>
  <c r="BR55" i="18" s="1"/>
  <c r="BR46" i="15"/>
  <c r="BR46" i="18" s="1"/>
  <c r="BR29" i="15"/>
  <c r="BR29" i="18" s="1"/>
  <c r="BR26" i="15"/>
  <c r="BR26" i="18" s="1"/>
  <c r="BR89" i="15"/>
  <c r="BR89" i="18" s="1"/>
  <c r="BR39" i="15"/>
  <c r="BR39" i="18" s="1"/>
  <c r="BR48" i="15"/>
  <c r="BR48" i="18" s="1"/>
  <c r="BR77" i="15"/>
  <c r="BR77" i="18" s="1"/>
  <c r="BR69" i="15"/>
  <c r="BR69" i="18" s="1"/>
  <c r="BR71" i="15"/>
  <c r="BR71" i="18" s="1"/>
  <c r="BR81" i="15"/>
  <c r="BR81" i="18" s="1"/>
  <c r="BR27" i="15"/>
  <c r="BR27" i="18" s="1"/>
  <c r="BR78" i="15"/>
  <c r="BR78" i="18" s="1"/>
  <c r="BR28" i="15"/>
  <c r="BR28" i="18" s="1"/>
  <c r="BR87" i="15"/>
  <c r="BR87" i="18" s="1"/>
  <c r="BR44" i="15"/>
  <c r="BR44" i="18" s="1"/>
  <c r="BR70" i="15"/>
  <c r="BR70" i="18" s="1"/>
  <c r="BR63" i="15"/>
  <c r="BR63" i="18" s="1"/>
  <c r="BR53" i="15"/>
  <c r="BR53" i="18" s="1"/>
  <c r="BR23" i="15"/>
  <c r="BR23" i="18" s="1"/>
  <c r="BR58" i="15"/>
  <c r="BR58" i="18" s="1"/>
  <c r="BR45" i="15"/>
  <c r="BR45" i="18" s="1"/>
  <c r="BR88" i="15"/>
  <c r="BR88" i="18" s="1"/>
  <c r="BQ89" i="15"/>
  <c r="BQ89" i="18" s="1"/>
  <c r="BR33" i="15"/>
  <c r="BR33" i="18" s="1"/>
  <c r="BR86" i="15"/>
  <c r="BR86" i="18" s="1"/>
  <c r="BR83" i="15"/>
  <c r="BR83" i="18" s="1"/>
  <c r="BR41" i="15"/>
  <c r="BR41" i="18" s="1"/>
  <c r="BR52" i="15"/>
  <c r="BR52" i="18" s="1"/>
  <c r="BR57" i="15"/>
  <c r="BR57" i="18" s="1"/>
  <c r="BR80" i="15"/>
  <c r="BR80" i="18" s="1"/>
  <c r="BR67" i="15"/>
  <c r="BR67" i="18" s="1"/>
  <c r="BR65" i="15"/>
  <c r="BR65" i="18" s="1"/>
  <c r="BR24" i="15"/>
  <c r="BR24" i="18" s="1"/>
  <c r="BR60" i="15"/>
  <c r="BR60" i="18" s="1"/>
  <c r="BR38" i="15"/>
  <c r="BR38" i="18" s="1"/>
  <c r="BT38" i="6"/>
  <c r="BR19" i="18"/>
  <c r="BS40" i="6"/>
  <c r="BR19" i="15"/>
  <c r="BR41" i="6"/>
  <c r="BR50" i="6"/>
  <c r="BQ54" i="6"/>
  <c r="BQ56" i="6" s="1"/>
  <c r="BQ22" i="18"/>
  <c r="BP64" i="6"/>
  <c r="BP61" i="6"/>
  <c r="BU28" i="6"/>
  <c r="BV19" i="6"/>
  <c r="BQ51" i="6" l="1"/>
  <c r="BR62" i="6"/>
  <c r="BS10" i="6"/>
  <c r="BT9" i="6" s="1"/>
  <c r="BS59" i="6"/>
  <c r="BS36" i="6"/>
  <c r="BQ63" i="6"/>
  <c r="BQ60" i="6"/>
  <c r="BQ61" i="6"/>
  <c r="BQ64" i="6"/>
  <c r="BS50" i="6"/>
  <c r="BS41" i="6"/>
  <c r="BR22" i="18"/>
  <c r="BS19" i="18"/>
  <c r="BT40" i="6"/>
  <c r="BU38" i="6"/>
  <c r="BS19" i="15"/>
  <c r="BP55" i="6"/>
  <c r="BP56" i="6" s="1"/>
  <c r="BR43" i="6"/>
  <c r="BR44" i="6" s="1"/>
  <c r="BS64" i="15"/>
  <c r="BS64" i="18" s="1"/>
  <c r="BS24" i="15"/>
  <c r="BS24" i="18" s="1"/>
  <c r="BS23" i="15"/>
  <c r="BS23" i="18" s="1"/>
  <c r="BS70" i="15"/>
  <c r="BS70" i="18" s="1"/>
  <c r="BS63" i="15"/>
  <c r="BS63" i="18" s="1"/>
  <c r="BS30" i="15"/>
  <c r="BS30" i="18" s="1"/>
  <c r="BS46" i="15"/>
  <c r="BS46" i="18" s="1"/>
  <c r="BS56" i="15"/>
  <c r="BS56" i="18" s="1"/>
  <c r="BS34" i="15"/>
  <c r="BS34" i="18" s="1"/>
  <c r="BS60" i="15"/>
  <c r="BS60" i="18" s="1"/>
  <c r="BS66" i="15"/>
  <c r="BS66" i="18" s="1"/>
  <c r="BS77" i="15"/>
  <c r="BS77" i="18" s="1"/>
  <c r="BS40" i="15"/>
  <c r="BS40" i="18" s="1"/>
  <c r="BS25" i="15"/>
  <c r="BS25" i="18" s="1"/>
  <c r="BR90" i="15"/>
  <c r="BR90" i="18" s="1"/>
  <c r="BS26" i="15"/>
  <c r="BS26" i="18" s="1"/>
  <c r="BS73" i="15"/>
  <c r="BS73" i="18" s="1"/>
  <c r="BS36" i="15"/>
  <c r="BS36" i="18" s="1"/>
  <c r="BS35" i="15"/>
  <c r="BS35" i="18" s="1"/>
  <c r="BS61" i="15"/>
  <c r="BS61" i="18" s="1"/>
  <c r="BS81" i="15"/>
  <c r="BS81" i="18" s="1"/>
  <c r="BS51" i="15"/>
  <c r="BS51" i="18" s="1"/>
  <c r="BS74" i="15"/>
  <c r="BS74" i="18" s="1"/>
  <c r="BS67" i="15"/>
  <c r="BS67" i="18" s="1"/>
  <c r="BS72" i="15"/>
  <c r="BS72" i="18" s="1"/>
  <c r="BS68" i="15"/>
  <c r="BS68" i="18" s="1"/>
  <c r="BS88" i="15"/>
  <c r="BS88" i="18" s="1"/>
  <c r="BS84" i="15"/>
  <c r="BS84" i="18" s="1"/>
  <c r="BS80" i="15"/>
  <c r="BS80" i="18" s="1"/>
  <c r="BS59" i="15"/>
  <c r="BS59" i="18" s="1"/>
  <c r="BS82" i="15"/>
  <c r="BS82" i="18" s="1"/>
  <c r="BS76" i="15"/>
  <c r="BS76" i="18" s="1"/>
  <c r="BS62" i="15"/>
  <c r="BS62" i="18" s="1"/>
  <c r="BS49" i="15"/>
  <c r="BS49" i="18" s="1"/>
  <c r="BS47" i="15"/>
  <c r="BS47" i="18" s="1"/>
  <c r="BS31" i="15"/>
  <c r="BS31" i="18" s="1"/>
  <c r="BS29" i="15"/>
  <c r="BS29" i="18" s="1"/>
  <c r="BS55" i="15"/>
  <c r="BS55" i="18" s="1"/>
  <c r="BS71" i="15"/>
  <c r="BS71" i="18" s="1"/>
  <c r="BS28" i="15"/>
  <c r="BS28" i="18" s="1"/>
  <c r="BS50" i="15"/>
  <c r="BS50" i="18" s="1"/>
  <c r="BS41" i="15"/>
  <c r="BS41" i="18" s="1"/>
  <c r="BS22" i="15"/>
  <c r="BS27" i="15"/>
  <c r="BS27" i="18" s="1"/>
  <c r="BS79" i="15"/>
  <c r="BS79" i="18" s="1"/>
  <c r="BS86" i="15"/>
  <c r="BS86" i="18" s="1"/>
  <c r="BS90" i="15"/>
  <c r="BS90" i="18" s="1"/>
  <c r="BS43" i="15"/>
  <c r="BS43" i="18" s="1"/>
  <c r="BS53" i="15"/>
  <c r="BS53" i="18" s="1"/>
  <c r="BS87" i="15"/>
  <c r="BS87" i="18" s="1"/>
  <c r="BS38" i="15"/>
  <c r="BS38" i="18" s="1"/>
  <c r="BS75" i="15"/>
  <c r="BS75" i="18" s="1"/>
  <c r="BS69" i="15"/>
  <c r="BS69" i="18" s="1"/>
  <c r="BS37" i="15"/>
  <c r="BS37" i="18" s="1"/>
  <c r="BS52" i="15"/>
  <c r="BS52" i="18" s="1"/>
  <c r="BS89" i="15"/>
  <c r="BS89" i="18" s="1"/>
  <c r="BS85" i="15"/>
  <c r="BS85" i="18" s="1"/>
  <c r="BS44" i="15"/>
  <c r="BS44" i="18" s="1"/>
  <c r="BS83" i="15"/>
  <c r="BS83" i="18" s="1"/>
  <c r="BS58" i="15"/>
  <c r="BS58" i="18" s="1"/>
  <c r="BS48" i="15"/>
  <c r="BS48" i="18" s="1"/>
  <c r="BS33" i="15"/>
  <c r="BS33" i="18" s="1"/>
  <c r="BS39" i="15"/>
  <c r="BS39" i="18" s="1"/>
  <c r="BS78" i="15"/>
  <c r="BS78" i="18" s="1"/>
  <c r="BS54" i="15"/>
  <c r="BS54" i="18" s="1"/>
  <c r="BS65" i="15"/>
  <c r="BS65" i="18" s="1"/>
  <c r="BS32" i="15"/>
  <c r="BS32" i="18" s="1"/>
  <c r="BS45" i="15"/>
  <c r="BS45" i="18" s="1"/>
  <c r="BS42" i="15"/>
  <c r="BS42" i="18" s="1"/>
  <c r="BS57" i="15"/>
  <c r="BS57" i="18" s="1"/>
  <c r="BR45" i="6"/>
  <c r="BV28" i="6"/>
  <c r="BW19" i="6"/>
  <c r="BS62" i="6" l="1"/>
  <c r="BS45" i="6"/>
  <c r="BT10" i="6"/>
  <c r="BU9" i="6" s="1"/>
  <c r="BT36" i="6"/>
  <c r="BT59" i="6"/>
  <c r="BR42" i="6"/>
  <c r="BR51" i="6"/>
  <c r="BP63" i="6"/>
  <c r="BP60" i="6"/>
  <c r="BP57" i="6"/>
  <c r="BQ57" i="6" s="1"/>
  <c r="BT45" i="15"/>
  <c r="BT45" i="18" s="1"/>
  <c r="BT65" i="15"/>
  <c r="BT65" i="18" s="1"/>
  <c r="BT89" i="15"/>
  <c r="BT89" i="18" s="1"/>
  <c r="BT29" i="15"/>
  <c r="BT29" i="18" s="1"/>
  <c r="BT63" i="15"/>
  <c r="BT63" i="18" s="1"/>
  <c r="BT46" i="15"/>
  <c r="BT46" i="18" s="1"/>
  <c r="BT26" i="15"/>
  <c r="BT26" i="18" s="1"/>
  <c r="BT61" i="15"/>
  <c r="BT61" i="18" s="1"/>
  <c r="BT84" i="15"/>
  <c r="BT84" i="18" s="1"/>
  <c r="BT39" i="15"/>
  <c r="BT39" i="18" s="1"/>
  <c r="BT23" i="15"/>
  <c r="BT23" i="18" s="1"/>
  <c r="BS91" i="15"/>
  <c r="BS91" i="18" s="1"/>
  <c r="BT69" i="15"/>
  <c r="BT69" i="18" s="1"/>
  <c r="BT86" i="15"/>
  <c r="BT86" i="18" s="1"/>
  <c r="BT82" i="15"/>
  <c r="BT82" i="18" s="1"/>
  <c r="BT34" i="15"/>
  <c r="BT34" i="18" s="1"/>
  <c r="BT50" i="15"/>
  <c r="BT50" i="18" s="1"/>
  <c r="BT49" i="15"/>
  <c r="BT49" i="18" s="1"/>
  <c r="BT68" i="15"/>
  <c r="BT68" i="18" s="1"/>
  <c r="BT28" i="15"/>
  <c r="BT28" i="18" s="1"/>
  <c r="BT31" i="15"/>
  <c r="BT31" i="18" s="1"/>
  <c r="BT40" i="15"/>
  <c r="BT40" i="18" s="1"/>
  <c r="BT81" i="15"/>
  <c r="BT81" i="18" s="1"/>
  <c r="BT74" i="15"/>
  <c r="BT74" i="18" s="1"/>
  <c r="BT91" i="15"/>
  <c r="BT91" i="18" s="1"/>
  <c r="BT85" i="15"/>
  <c r="BT85" i="18" s="1"/>
  <c r="BT59" i="15"/>
  <c r="BT59" i="18" s="1"/>
  <c r="BT54" i="15"/>
  <c r="BT54" i="18" s="1"/>
  <c r="BT56" i="15"/>
  <c r="BT56" i="18" s="1"/>
  <c r="BT58" i="15"/>
  <c r="BT58" i="18" s="1"/>
  <c r="BT71" i="15"/>
  <c r="BT71" i="18" s="1"/>
  <c r="BT57" i="15"/>
  <c r="BT57" i="18" s="1"/>
  <c r="BT41" i="15"/>
  <c r="BT41" i="18" s="1"/>
  <c r="BT30" i="15"/>
  <c r="BT30" i="18" s="1"/>
  <c r="BT43" i="15"/>
  <c r="BT43" i="18" s="1"/>
  <c r="BT64" i="15"/>
  <c r="BT64" i="18" s="1"/>
  <c r="BT62" i="15"/>
  <c r="BT62" i="18" s="1"/>
  <c r="BT48" i="15"/>
  <c r="BT48" i="18" s="1"/>
  <c r="BT36" i="15"/>
  <c r="BT36" i="18" s="1"/>
  <c r="BT70" i="15"/>
  <c r="BT70" i="18" s="1"/>
  <c r="BT35" i="15"/>
  <c r="BT35" i="18" s="1"/>
  <c r="BT53" i="15"/>
  <c r="BT53" i="18" s="1"/>
  <c r="BT67" i="15"/>
  <c r="BT67" i="18" s="1"/>
  <c r="BT38" i="15"/>
  <c r="BT38" i="18" s="1"/>
  <c r="BT47" i="15"/>
  <c r="BT47" i="18" s="1"/>
  <c r="BT77" i="15"/>
  <c r="BT77" i="18" s="1"/>
  <c r="BT80" i="15"/>
  <c r="BT80" i="18" s="1"/>
  <c r="BT27" i="15"/>
  <c r="BT27" i="18" s="1"/>
  <c r="BT78" i="15"/>
  <c r="BT78" i="18" s="1"/>
  <c r="BT24" i="15"/>
  <c r="BT24" i="18" s="1"/>
  <c r="BT51" i="15"/>
  <c r="BT51" i="18" s="1"/>
  <c r="BT79" i="15"/>
  <c r="BT79" i="18" s="1"/>
  <c r="BT25" i="15"/>
  <c r="BT25" i="18" s="1"/>
  <c r="BT60" i="15"/>
  <c r="BT60" i="18" s="1"/>
  <c r="BT90" i="15"/>
  <c r="BT90" i="18" s="1"/>
  <c r="BT42" i="15"/>
  <c r="BT42" i="18" s="1"/>
  <c r="BT72" i="15"/>
  <c r="BT72" i="18" s="1"/>
  <c r="BT87" i="15"/>
  <c r="BT87" i="18" s="1"/>
  <c r="BT33" i="15"/>
  <c r="BT33" i="18" s="1"/>
  <c r="BT55" i="15"/>
  <c r="BT55" i="18" s="1"/>
  <c r="BT73" i="15"/>
  <c r="BT73" i="18" s="1"/>
  <c r="BT88" i="15"/>
  <c r="BT88" i="18" s="1"/>
  <c r="BT83" i="15"/>
  <c r="BT83" i="18" s="1"/>
  <c r="BT44" i="15"/>
  <c r="BT44" i="18" s="1"/>
  <c r="BT52" i="15"/>
  <c r="BT52" i="18" s="1"/>
  <c r="BT66" i="15"/>
  <c r="BT66" i="18" s="1"/>
  <c r="BT76" i="15"/>
  <c r="BT76" i="18" s="1"/>
  <c r="BT75" i="15"/>
  <c r="BT75" i="18" s="1"/>
  <c r="BT22" i="15"/>
  <c r="BT37" i="15"/>
  <c r="BT37" i="18" s="1"/>
  <c r="BT32" i="15"/>
  <c r="BT32" i="18" s="1"/>
  <c r="BT19" i="18"/>
  <c r="BV38" i="6"/>
  <c r="BT19" i="15"/>
  <c r="BU40" i="6"/>
  <c r="BT50" i="6"/>
  <c r="BT41" i="6"/>
  <c r="BS22" i="18"/>
  <c r="BS43" i="6"/>
  <c r="BS44" i="6" s="1"/>
  <c r="BR54" i="6"/>
  <c r="BR56" i="6" s="1"/>
  <c r="BW28" i="6"/>
  <c r="BX19" i="6"/>
  <c r="BS42" i="6" l="1"/>
  <c r="BS51" i="6"/>
  <c r="BU59" i="6"/>
  <c r="BU10" i="6"/>
  <c r="BV9" i="6" s="1"/>
  <c r="BU36" i="6"/>
  <c r="BT62" i="6"/>
  <c r="BT45" i="6"/>
  <c r="BU50" i="6"/>
  <c r="BU41" i="6"/>
  <c r="BU32" i="15"/>
  <c r="BU32" i="18" s="1"/>
  <c r="BU74" i="15"/>
  <c r="BU74" i="18" s="1"/>
  <c r="BU67" i="15"/>
  <c r="BU67" i="18" s="1"/>
  <c r="BU92" i="15"/>
  <c r="BU92" i="18" s="1"/>
  <c r="BU61" i="15"/>
  <c r="BU61" i="18" s="1"/>
  <c r="BU57" i="15"/>
  <c r="BU57" i="18" s="1"/>
  <c r="BU84" i="15"/>
  <c r="BU84" i="18" s="1"/>
  <c r="BU66" i="15"/>
  <c r="BU66" i="18" s="1"/>
  <c r="BU46" i="15"/>
  <c r="BU46" i="18" s="1"/>
  <c r="BU65" i="15"/>
  <c r="BU65" i="18" s="1"/>
  <c r="BU79" i="15"/>
  <c r="BU79" i="18" s="1"/>
  <c r="BU83" i="15"/>
  <c r="BU83" i="18" s="1"/>
  <c r="BU88" i="15"/>
  <c r="BU88" i="18" s="1"/>
  <c r="BU76" i="15"/>
  <c r="BU76" i="18" s="1"/>
  <c r="BU35" i="15"/>
  <c r="BU35" i="18" s="1"/>
  <c r="BU51" i="15"/>
  <c r="BU51" i="18" s="1"/>
  <c r="BU62" i="15"/>
  <c r="BU62" i="18" s="1"/>
  <c r="BU69" i="15"/>
  <c r="BU69" i="18" s="1"/>
  <c r="BT92" i="15"/>
  <c r="BT92" i="18" s="1"/>
  <c r="BU75" i="15"/>
  <c r="BU75" i="18" s="1"/>
  <c r="BU49" i="15"/>
  <c r="BU49" i="18" s="1"/>
  <c r="BU86" i="15"/>
  <c r="BU86" i="18" s="1"/>
  <c r="BU90" i="15"/>
  <c r="BU90" i="18" s="1"/>
  <c r="BU58" i="15"/>
  <c r="BU58" i="18" s="1"/>
  <c r="BU80" i="15"/>
  <c r="BU80" i="18" s="1"/>
  <c r="BU48" i="15"/>
  <c r="BU48" i="18" s="1"/>
  <c r="BU91" i="15"/>
  <c r="BU91" i="18" s="1"/>
  <c r="BU81" i="15"/>
  <c r="BU81" i="18" s="1"/>
  <c r="BU55" i="15"/>
  <c r="BU55" i="18" s="1"/>
  <c r="BU22" i="15"/>
  <c r="BU30" i="15"/>
  <c r="BU30" i="18" s="1"/>
  <c r="BU47" i="15"/>
  <c r="BU47" i="18" s="1"/>
  <c r="BU27" i="15"/>
  <c r="BU27" i="18" s="1"/>
  <c r="BU42" i="15"/>
  <c r="BU42" i="18" s="1"/>
  <c r="BU77" i="15"/>
  <c r="BU77" i="18" s="1"/>
  <c r="BU36" i="15"/>
  <c r="BU36" i="18" s="1"/>
  <c r="BU33" i="15"/>
  <c r="BU33" i="18" s="1"/>
  <c r="BU38" i="15"/>
  <c r="BU38" i="18" s="1"/>
  <c r="BU68" i="15"/>
  <c r="BU68" i="18" s="1"/>
  <c r="BU34" i="15"/>
  <c r="BU34" i="18" s="1"/>
  <c r="BU63" i="15"/>
  <c r="BU63" i="18" s="1"/>
  <c r="BU60" i="15"/>
  <c r="BU60" i="18" s="1"/>
  <c r="BU31" i="15"/>
  <c r="BU31" i="18" s="1"/>
  <c r="BU23" i="15"/>
  <c r="BU23" i="18" s="1"/>
  <c r="BU39" i="15"/>
  <c r="BU39" i="18" s="1"/>
  <c r="BU50" i="15"/>
  <c r="BU50" i="18" s="1"/>
  <c r="BU28" i="15"/>
  <c r="BU28" i="18" s="1"/>
  <c r="BU44" i="15"/>
  <c r="BU44" i="18" s="1"/>
  <c r="BU53" i="15"/>
  <c r="BU53" i="18" s="1"/>
  <c r="BU24" i="15"/>
  <c r="BU24" i="18" s="1"/>
  <c r="BU40" i="15"/>
  <c r="BU40" i="18" s="1"/>
  <c r="BU54" i="15"/>
  <c r="BU54" i="18" s="1"/>
  <c r="BU37" i="15"/>
  <c r="BU37" i="18" s="1"/>
  <c r="BU85" i="15"/>
  <c r="BU85" i="18" s="1"/>
  <c r="BU29" i="15"/>
  <c r="BU29" i="18" s="1"/>
  <c r="BU73" i="15"/>
  <c r="BU73" i="18" s="1"/>
  <c r="BU87" i="15"/>
  <c r="BU87" i="18" s="1"/>
  <c r="BU64" i="15"/>
  <c r="BU64" i="18" s="1"/>
  <c r="BU78" i="15"/>
  <c r="BU78" i="18" s="1"/>
  <c r="BU59" i="15"/>
  <c r="BU59" i="18" s="1"/>
  <c r="BU52" i="15"/>
  <c r="BU52" i="18" s="1"/>
  <c r="BU26" i="15"/>
  <c r="BU26" i="18" s="1"/>
  <c r="BU45" i="15"/>
  <c r="BU45" i="18" s="1"/>
  <c r="BU72" i="15"/>
  <c r="BU72" i="18" s="1"/>
  <c r="BU82" i="15"/>
  <c r="BU82" i="18" s="1"/>
  <c r="BU25" i="15"/>
  <c r="BU25" i="18" s="1"/>
  <c r="BU70" i="15"/>
  <c r="BU70" i="18" s="1"/>
  <c r="BU43" i="15"/>
  <c r="BU43" i="18" s="1"/>
  <c r="BU41" i="15"/>
  <c r="BU41" i="18" s="1"/>
  <c r="BU89" i="15"/>
  <c r="BU89" i="18" s="1"/>
  <c r="BU71" i="15"/>
  <c r="BU71" i="18" s="1"/>
  <c r="BU56" i="15"/>
  <c r="BU56" i="18" s="1"/>
  <c r="BU19" i="18"/>
  <c r="BU19" i="15"/>
  <c r="BV40" i="6"/>
  <c r="BW38" i="6"/>
  <c r="BR64" i="6"/>
  <c r="BR61" i="6"/>
  <c r="BT22" i="18"/>
  <c r="BR60" i="6"/>
  <c r="BR63" i="6"/>
  <c r="BS54" i="6"/>
  <c r="BS56" i="6" s="1"/>
  <c r="BR57" i="6"/>
  <c r="BT43" i="6"/>
  <c r="BT44" i="6" s="1"/>
  <c r="BX28" i="6"/>
  <c r="BY19" i="6"/>
  <c r="BU62" i="6" l="1"/>
  <c r="BV36" i="6"/>
  <c r="BV59" i="6"/>
  <c r="BV10" i="6"/>
  <c r="BW9" i="6" s="1"/>
  <c r="BS57" i="6"/>
  <c r="BU45" i="6"/>
  <c r="BT42" i="6"/>
  <c r="BU22" i="18"/>
  <c r="BV19" i="15"/>
  <c r="BX38" i="6"/>
  <c r="BV19" i="18"/>
  <c r="BW40" i="6"/>
  <c r="BV41" i="6"/>
  <c r="BV50" i="6"/>
  <c r="BV87" i="15"/>
  <c r="BV87" i="18" s="1"/>
  <c r="BV22" i="15"/>
  <c r="BV61" i="15"/>
  <c r="BV61" i="18" s="1"/>
  <c r="BV69" i="15"/>
  <c r="BV69" i="18" s="1"/>
  <c r="BV38" i="15"/>
  <c r="BV38" i="18" s="1"/>
  <c r="BV27" i="15"/>
  <c r="BV27" i="18" s="1"/>
  <c r="BV68" i="15"/>
  <c r="BV68" i="18" s="1"/>
  <c r="BV75" i="15"/>
  <c r="BV75" i="18" s="1"/>
  <c r="BV74" i="15"/>
  <c r="BV74" i="18" s="1"/>
  <c r="BV83" i="15"/>
  <c r="BV83" i="18" s="1"/>
  <c r="BV47" i="15"/>
  <c r="BV47" i="18" s="1"/>
  <c r="BV33" i="15"/>
  <c r="BV33" i="18" s="1"/>
  <c r="BV46" i="15"/>
  <c r="BV46" i="18" s="1"/>
  <c r="BV79" i="15"/>
  <c r="BV79" i="18" s="1"/>
  <c r="BV35" i="15"/>
  <c r="BV35" i="18" s="1"/>
  <c r="BV66" i="15"/>
  <c r="BV66" i="18" s="1"/>
  <c r="BV49" i="15"/>
  <c r="BV49" i="18" s="1"/>
  <c r="BV64" i="15"/>
  <c r="BV64" i="18" s="1"/>
  <c r="BV48" i="15"/>
  <c r="BV48" i="18" s="1"/>
  <c r="BV37" i="15"/>
  <c r="BV37" i="18" s="1"/>
  <c r="BV77" i="15"/>
  <c r="BV77" i="18" s="1"/>
  <c r="BV57" i="15"/>
  <c r="BV57" i="18" s="1"/>
  <c r="BV88" i="15"/>
  <c r="BV88" i="18" s="1"/>
  <c r="BV65" i="15"/>
  <c r="BV65" i="18" s="1"/>
  <c r="BV23" i="15"/>
  <c r="BV23" i="18" s="1"/>
  <c r="BV67" i="15"/>
  <c r="BV67" i="18" s="1"/>
  <c r="BV80" i="15"/>
  <c r="BV80" i="18" s="1"/>
  <c r="BV39" i="15"/>
  <c r="BV39" i="18" s="1"/>
  <c r="BV82" i="15"/>
  <c r="BV82" i="18" s="1"/>
  <c r="BV92" i="15"/>
  <c r="BV92" i="18" s="1"/>
  <c r="BV32" i="15"/>
  <c r="BV32" i="18" s="1"/>
  <c r="BV90" i="15"/>
  <c r="BV90" i="18" s="1"/>
  <c r="BV63" i="15"/>
  <c r="BV63" i="18" s="1"/>
  <c r="BV76" i="15"/>
  <c r="BV76" i="18" s="1"/>
  <c r="BV85" i="15"/>
  <c r="BV85" i="18" s="1"/>
  <c r="BV72" i="15"/>
  <c r="BV72" i="18" s="1"/>
  <c r="BV93" i="15"/>
  <c r="BV93" i="18" s="1"/>
  <c r="BV43" i="15"/>
  <c r="BV43" i="18" s="1"/>
  <c r="BV54" i="15"/>
  <c r="BV54" i="18" s="1"/>
  <c r="BV44" i="15"/>
  <c r="BV44" i="18" s="1"/>
  <c r="BV89" i="15"/>
  <c r="BV89" i="18" s="1"/>
  <c r="BV53" i="15"/>
  <c r="BV53" i="18" s="1"/>
  <c r="BV91" i="15"/>
  <c r="BV91" i="18" s="1"/>
  <c r="BV62" i="15"/>
  <c r="BV62" i="18" s="1"/>
  <c r="BV29" i="15"/>
  <c r="BV29" i="18" s="1"/>
  <c r="BV45" i="15"/>
  <c r="BV45" i="18" s="1"/>
  <c r="BV42" i="15"/>
  <c r="BV42" i="18" s="1"/>
  <c r="BV71" i="15"/>
  <c r="BV71" i="18" s="1"/>
  <c r="BV31" i="15"/>
  <c r="BV31" i="18" s="1"/>
  <c r="BV56" i="15"/>
  <c r="BV56" i="18" s="1"/>
  <c r="BV40" i="15"/>
  <c r="BV40" i="18" s="1"/>
  <c r="BU93" i="15"/>
  <c r="BU93" i="18" s="1"/>
  <c r="BV52" i="15"/>
  <c r="BV52" i="18" s="1"/>
  <c r="BV60" i="15"/>
  <c r="BV60" i="18" s="1"/>
  <c r="BV51" i="15"/>
  <c r="BV51" i="18" s="1"/>
  <c r="BV58" i="15"/>
  <c r="BV58" i="18" s="1"/>
  <c r="BV73" i="15"/>
  <c r="BV73" i="18" s="1"/>
  <c r="BV28" i="15"/>
  <c r="BV28" i="18" s="1"/>
  <c r="BV41" i="15"/>
  <c r="BV41" i="18" s="1"/>
  <c r="BV59" i="15"/>
  <c r="BV59" i="18" s="1"/>
  <c r="BV30" i="15"/>
  <c r="BV30" i="18" s="1"/>
  <c r="BV34" i="15"/>
  <c r="BV34" i="18" s="1"/>
  <c r="BV24" i="15"/>
  <c r="BV24" i="18" s="1"/>
  <c r="BV81" i="15"/>
  <c r="BV81" i="18" s="1"/>
  <c r="BV78" i="15"/>
  <c r="BV78" i="18" s="1"/>
  <c r="BV55" i="15"/>
  <c r="BV55" i="18" s="1"/>
  <c r="BV86" i="15"/>
  <c r="BV86" i="18" s="1"/>
  <c r="BV70" i="15"/>
  <c r="BV70" i="18" s="1"/>
  <c r="BV26" i="15"/>
  <c r="BV26" i="18" s="1"/>
  <c r="BV36" i="15"/>
  <c r="BV36" i="18" s="1"/>
  <c r="BV50" i="15"/>
  <c r="BV50" i="18" s="1"/>
  <c r="BV84" i="15"/>
  <c r="BV84" i="18" s="1"/>
  <c r="BV25" i="15"/>
  <c r="BV25" i="18" s="1"/>
  <c r="BT54" i="6"/>
  <c r="BT51" i="6"/>
  <c r="BS63" i="6"/>
  <c r="BS60" i="6"/>
  <c r="BS64" i="6"/>
  <c r="BS61" i="6"/>
  <c r="BU43" i="6"/>
  <c r="BU44" i="6" s="1"/>
  <c r="BY28" i="6"/>
  <c r="BZ19" i="6"/>
  <c r="BV62" i="6" l="1"/>
  <c r="BW10" i="6"/>
  <c r="BX9" i="6" s="1"/>
  <c r="BW59" i="6"/>
  <c r="BW36" i="6"/>
  <c r="BW62" i="6"/>
  <c r="BV43" i="6"/>
  <c r="BV44" i="6" s="1"/>
  <c r="BV22" i="18"/>
  <c r="BW41" i="6"/>
  <c r="BW50" i="6"/>
  <c r="BU54" i="6"/>
  <c r="BU56" i="6" s="1"/>
  <c r="BU51" i="6"/>
  <c r="BW19" i="15"/>
  <c r="BY38" i="6"/>
  <c r="BX40" i="6"/>
  <c r="BW19" i="18"/>
  <c r="BW55" i="15"/>
  <c r="BW55" i="18" s="1"/>
  <c r="BW59" i="15"/>
  <c r="BW59" i="18" s="1"/>
  <c r="BW26" i="15"/>
  <c r="BW26" i="18" s="1"/>
  <c r="BW46" i="15"/>
  <c r="BW46" i="18" s="1"/>
  <c r="BV94" i="15"/>
  <c r="BV94" i="18" s="1"/>
  <c r="BW92" i="15"/>
  <c r="BW92" i="18" s="1"/>
  <c r="BW82" i="15"/>
  <c r="BW82" i="18" s="1"/>
  <c r="BW93" i="15"/>
  <c r="BW93" i="18" s="1"/>
  <c r="BW27" i="15"/>
  <c r="BW27" i="18" s="1"/>
  <c r="BW23" i="15"/>
  <c r="BW23" i="18" s="1"/>
  <c r="BW84" i="15"/>
  <c r="BW84" i="18" s="1"/>
  <c r="BW94" i="15"/>
  <c r="BW94" i="18" s="1"/>
  <c r="BW89" i="15"/>
  <c r="BW89" i="18" s="1"/>
  <c r="BW58" i="15"/>
  <c r="BW58" i="18" s="1"/>
  <c r="BW53" i="15"/>
  <c r="BW53" i="18" s="1"/>
  <c r="BW41" i="15"/>
  <c r="BW41" i="18" s="1"/>
  <c r="BW86" i="15"/>
  <c r="BW86" i="18" s="1"/>
  <c r="BW24" i="15"/>
  <c r="BW24" i="18" s="1"/>
  <c r="BW72" i="15"/>
  <c r="BW72" i="18" s="1"/>
  <c r="BW78" i="15"/>
  <c r="BW78" i="18" s="1"/>
  <c r="BW44" i="15"/>
  <c r="BW44" i="18" s="1"/>
  <c r="BW36" i="15"/>
  <c r="BW36" i="18" s="1"/>
  <c r="BW32" i="15"/>
  <c r="BW32" i="18" s="1"/>
  <c r="BW77" i="15"/>
  <c r="BW77" i="18" s="1"/>
  <c r="BW35" i="15"/>
  <c r="BW35" i="18" s="1"/>
  <c r="BW85" i="15"/>
  <c r="BW85" i="18" s="1"/>
  <c r="BW51" i="15"/>
  <c r="BW51" i="18" s="1"/>
  <c r="BW45" i="15"/>
  <c r="BW45" i="18" s="1"/>
  <c r="BW48" i="15"/>
  <c r="BW48" i="18" s="1"/>
  <c r="BW56" i="15"/>
  <c r="BW56" i="18" s="1"/>
  <c r="BW73" i="15"/>
  <c r="BW73" i="18" s="1"/>
  <c r="BW67" i="15"/>
  <c r="BW67" i="18" s="1"/>
  <c r="BW40" i="15"/>
  <c r="BW40" i="18" s="1"/>
  <c r="BW47" i="15"/>
  <c r="BW47" i="18" s="1"/>
  <c r="BW71" i="15"/>
  <c r="BW71" i="18" s="1"/>
  <c r="BW49" i="15"/>
  <c r="BW49" i="18" s="1"/>
  <c r="BW64" i="15"/>
  <c r="BW64" i="18" s="1"/>
  <c r="BW91" i="15"/>
  <c r="BW91" i="18" s="1"/>
  <c r="BW90" i="15"/>
  <c r="BW90" i="18" s="1"/>
  <c r="BW31" i="15"/>
  <c r="BW31" i="18" s="1"/>
  <c r="BW87" i="15"/>
  <c r="BW87" i="18" s="1"/>
  <c r="BW63" i="15"/>
  <c r="BW63" i="18" s="1"/>
  <c r="BW25" i="15"/>
  <c r="BW25" i="18" s="1"/>
  <c r="BW28" i="15"/>
  <c r="BW28" i="18" s="1"/>
  <c r="BW33" i="15"/>
  <c r="BW33" i="18" s="1"/>
  <c r="BW69" i="15"/>
  <c r="BW69" i="18" s="1"/>
  <c r="BW81" i="15"/>
  <c r="BW81" i="18" s="1"/>
  <c r="BW42" i="15"/>
  <c r="BW42" i="18" s="1"/>
  <c r="BW66" i="15"/>
  <c r="BW66" i="18" s="1"/>
  <c r="BW57" i="15"/>
  <c r="BW57" i="18" s="1"/>
  <c r="BW75" i="15"/>
  <c r="BW75" i="18" s="1"/>
  <c r="BW70" i="15"/>
  <c r="BW70" i="18" s="1"/>
  <c r="BW61" i="15"/>
  <c r="BW61" i="18" s="1"/>
  <c r="BW50" i="15"/>
  <c r="BW50" i="18" s="1"/>
  <c r="BW60" i="15"/>
  <c r="BW60" i="18" s="1"/>
  <c r="BW80" i="15"/>
  <c r="BW80" i="18" s="1"/>
  <c r="BW62" i="15"/>
  <c r="BW62" i="18" s="1"/>
  <c r="BW54" i="15"/>
  <c r="BW54" i="18" s="1"/>
  <c r="BW74" i="15"/>
  <c r="BW74" i="18" s="1"/>
  <c r="BW22" i="15"/>
  <c r="BW83" i="15"/>
  <c r="BW83" i="18" s="1"/>
  <c r="BW34" i="15"/>
  <c r="BW34" i="18" s="1"/>
  <c r="BW30" i="15"/>
  <c r="BW30" i="18" s="1"/>
  <c r="BW43" i="15"/>
  <c r="BW43" i="18" s="1"/>
  <c r="BW39" i="15"/>
  <c r="BW39" i="18" s="1"/>
  <c r="BW52" i="15"/>
  <c r="BW52" i="18" s="1"/>
  <c r="BW76" i="15"/>
  <c r="BW76" i="18" s="1"/>
  <c r="BW38" i="15"/>
  <c r="BW38" i="18" s="1"/>
  <c r="BW88" i="15"/>
  <c r="BW88" i="18" s="1"/>
  <c r="BW29" i="15"/>
  <c r="BW29" i="18" s="1"/>
  <c r="BW68" i="15"/>
  <c r="BW68" i="18" s="1"/>
  <c r="BW37" i="15"/>
  <c r="BW37" i="18" s="1"/>
  <c r="BW79" i="15"/>
  <c r="BW79" i="18" s="1"/>
  <c r="BW65" i="15"/>
  <c r="BW65" i="18" s="1"/>
  <c r="BT64" i="6"/>
  <c r="BT61" i="6"/>
  <c r="BU42" i="6"/>
  <c r="BT56" i="6"/>
  <c r="BV45" i="6"/>
  <c r="BZ28" i="6"/>
  <c r="CA19" i="6"/>
  <c r="BW45" i="6" l="1"/>
  <c r="BV54" i="6"/>
  <c r="BV42" i="6"/>
  <c r="BV51" i="6"/>
  <c r="BX10" i="6"/>
  <c r="BY9" i="6" s="1"/>
  <c r="BX59" i="6"/>
  <c r="BX36" i="6"/>
  <c r="BW43" i="6"/>
  <c r="BW44" i="6" s="1"/>
  <c r="BV61" i="6"/>
  <c r="BU60" i="6"/>
  <c r="BU63" i="6"/>
  <c r="BT60" i="6"/>
  <c r="BT63" i="6"/>
  <c r="BT57" i="6"/>
  <c r="BU57" i="6" s="1"/>
  <c r="BX41" i="6"/>
  <c r="BX50" i="6"/>
  <c r="BY40" i="6"/>
  <c r="BX19" i="18"/>
  <c r="BZ38" i="6"/>
  <c r="BX19" i="15"/>
  <c r="BX61" i="15"/>
  <c r="BX61" i="18" s="1"/>
  <c r="BX92" i="15"/>
  <c r="BX92" i="18" s="1"/>
  <c r="BX68" i="15"/>
  <c r="BX68" i="18" s="1"/>
  <c r="BX37" i="15"/>
  <c r="BX37" i="18" s="1"/>
  <c r="BX39" i="15"/>
  <c r="BX39" i="18" s="1"/>
  <c r="BX87" i="15"/>
  <c r="BX87" i="18" s="1"/>
  <c r="BX42" i="15"/>
  <c r="BX42" i="18" s="1"/>
  <c r="BX58" i="15"/>
  <c r="BX58" i="18" s="1"/>
  <c r="BX67" i="15"/>
  <c r="BX67" i="18" s="1"/>
  <c r="BX62" i="15"/>
  <c r="BX62" i="18" s="1"/>
  <c r="BX40" i="15"/>
  <c r="BX40" i="18" s="1"/>
  <c r="BX43" i="15"/>
  <c r="BX43" i="18" s="1"/>
  <c r="BX70" i="15"/>
  <c r="BX70" i="18" s="1"/>
  <c r="BX49" i="15"/>
  <c r="BX49" i="18" s="1"/>
  <c r="BX78" i="15"/>
  <c r="BX78" i="18" s="1"/>
  <c r="BX53" i="15"/>
  <c r="BX53" i="18" s="1"/>
  <c r="BX36" i="15"/>
  <c r="BX36" i="18" s="1"/>
  <c r="BX48" i="15"/>
  <c r="BX48" i="18" s="1"/>
  <c r="BX29" i="15"/>
  <c r="BX29" i="18" s="1"/>
  <c r="BX55" i="15"/>
  <c r="BX55" i="18" s="1"/>
  <c r="BX41" i="15"/>
  <c r="BX41" i="18" s="1"/>
  <c r="BX65" i="15"/>
  <c r="BX65" i="18" s="1"/>
  <c r="BX32" i="15"/>
  <c r="BX32" i="18" s="1"/>
  <c r="BX77" i="15"/>
  <c r="BX77" i="18" s="1"/>
  <c r="BX83" i="15"/>
  <c r="BX83" i="18" s="1"/>
  <c r="BX28" i="15"/>
  <c r="BX28" i="18" s="1"/>
  <c r="BX52" i="15"/>
  <c r="BX52" i="18" s="1"/>
  <c r="BX45" i="15"/>
  <c r="BX45" i="18" s="1"/>
  <c r="BX73" i="15"/>
  <c r="BX73" i="18" s="1"/>
  <c r="BX94" i="15"/>
  <c r="BX94" i="18" s="1"/>
  <c r="BX35" i="15"/>
  <c r="BX35" i="18" s="1"/>
  <c r="BX26" i="15"/>
  <c r="BX26" i="18" s="1"/>
  <c r="BX90" i="15"/>
  <c r="BX90" i="18" s="1"/>
  <c r="BX24" i="15"/>
  <c r="BX24" i="18" s="1"/>
  <c r="BX47" i="15"/>
  <c r="BX47" i="18" s="1"/>
  <c r="BX38" i="15"/>
  <c r="BX38" i="18" s="1"/>
  <c r="BX79" i="15"/>
  <c r="BX79" i="18" s="1"/>
  <c r="BX51" i="15"/>
  <c r="BX51" i="18" s="1"/>
  <c r="BX72" i="15"/>
  <c r="BX72" i="18" s="1"/>
  <c r="BX89" i="15"/>
  <c r="BX89" i="18" s="1"/>
  <c r="BX91" i="15"/>
  <c r="BX91" i="18" s="1"/>
  <c r="BX69" i="15"/>
  <c r="BX69" i="18" s="1"/>
  <c r="BX34" i="15"/>
  <c r="BX34" i="18" s="1"/>
  <c r="BX80" i="15"/>
  <c r="BX80" i="18" s="1"/>
  <c r="BX84" i="15"/>
  <c r="BX84" i="18" s="1"/>
  <c r="BX93" i="15"/>
  <c r="BX93" i="18" s="1"/>
  <c r="BX57" i="15"/>
  <c r="BX57" i="18" s="1"/>
  <c r="BX63" i="15"/>
  <c r="BX63" i="18" s="1"/>
  <c r="BX74" i="15"/>
  <c r="BX74" i="18" s="1"/>
  <c r="BW95" i="15"/>
  <c r="BW95" i="18" s="1"/>
  <c r="BX25" i="15"/>
  <c r="BX25" i="18" s="1"/>
  <c r="BX23" i="15"/>
  <c r="BX23" i="18" s="1"/>
  <c r="BX44" i="15"/>
  <c r="BX44" i="18" s="1"/>
  <c r="BX46" i="15"/>
  <c r="BX46" i="18" s="1"/>
  <c r="BX60" i="15"/>
  <c r="BX60" i="18" s="1"/>
  <c r="BX71" i="15"/>
  <c r="BX71" i="18" s="1"/>
  <c r="BX59" i="15"/>
  <c r="BX59" i="18" s="1"/>
  <c r="BX81" i="15"/>
  <c r="BX81" i="18" s="1"/>
  <c r="BX88" i="15"/>
  <c r="BX88" i="18" s="1"/>
  <c r="BX86" i="15"/>
  <c r="BX86" i="18" s="1"/>
  <c r="BX54" i="15"/>
  <c r="BX54" i="18" s="1"/>
  <c r="BX31" i="15"/>
  <c r="BX31" i="18" s="1"/>
  <c r="BX95" i="15"/>
  <c r="BX95" i="18" s="1"/>
  <c r="BX50" i="15"/>
  <c r="BX50" i="18" s="1"/>
  <c r="BX56" i="15"/>
  <c r="BX56" i="18" s="1"/>
  <c r="BX22" i="15"/>
  <c r="BX75" i="15"/>
  <c r="BX75" i="18" s="1"/>
  <c r="BX82" i="15"/>
  <c r="BX82" i="18" s="1"/>
  <c r="BX30" i="15"/>
  <c r="BX30" i="18" s="1"/>
  <c r="BX33" i="15"/>
  <c r="BX33" i="18" s="1"/>
  <c r="BX85" i="15"/>
  <c r="BX85" i="18" s="1"/>
  <c r="BX76" i="15"/>
  <c r="BX76" i="18" s="1"/>
  <c r="BX66" i="15"/>
  <c r="BX66" i="18" s="1"/>
  <c r="BX27" i="15"/>
  <c r="BX27" i="18" s="1"/>
  <c r="BX64" i="15"/>
  <c r="BX64" i="18" s="1"/>
  <c r="BW22" i="18"/>
  <c r="BU64" i="6"/>
  <c r="BU61" i="6"/>
  <c r="CA28" i="6"/>
  <c r="CB19" i="6"/>
  <c r="BV64" i="6" l="1"/>
  <c r="BW54" i="6"/>
  <c r="BW64" i="6" s="1"/>
  <c r="BX43" i="6"/>
  <c r="BX44" i="6" s="1"/>
  <c r="BY10" i="6"/>
  <c r="BZ9" i="6" s="1"/>
  <c r="BY59" i="6"/>
  <c r="BY36" i="6"/>
  <c r="BX62" i="6"/>
  <c r="BW51" i="6"/>
  <c r="BW42" i="6"/>
  <c r="BZ40" i="6"/>
  <c r="CA38" i="6"/>
  <c r="BY19" i="15"/>
  <c r="BY19" i="18"/>
  <c r="BY50" i="6"/>
  <c r="BY41" i="6"/>
  <c r="BV55" i="6"/>
  <c r="BV56" i="6" s="1"/>
  <c r="BV57" i="6" s="1"/>
  <c r="BX22" i="18"/>
  <c r="BX45" i="6"/>
  <c r="BW61" i="6"/>
  <c r="BY56" i="15"/>
  <c r="BY56" i="18" s="1"/>
  <c r="BY81" i="15"/>
  <c r="BY81" i="18" s="1"/>
  <c r="BY60" i="15"/>
  <c r="BY60" i="18" s="1"/>
  <c r="BY32" i="15"/>
  <c r="BY32" i="18" s="1"/>
  <c r="BY41" i="15"/>
  <c r="BY41" i="18" s="1"/>
  <c r="BY50" i="15"/>
  <c r="BY50" i="18" s="1"/>
  <c r="BY86" i="15"/>
  <c r="BY86" i="18" s="1"/>
  <c r="BY84" i="15"/>
  <c r="BY84" i="18" s="1"/>
  <c r="BY47" i="15"/>
  <c r="BY47" i="18" s="1"/>
  <c r="BY92" i="15"/>
  <c r="BY92" i="18" s="1"/>
  <c r="BY66" i="15"/>
  <c r="BY66" i="18" s="1"/>
  <c r="BY96" i="15"/>
  <c r="BY96" i="18" s="1"/>
  <c r="BY31" i="15"/>
  <c r="BY31" i="18" s="1"/>
  <c r="BY75" i="15"/>
  <c r="BY75" i="18" s="1"/>
  <c r="BY52" i="15"/>
  <c r="BY52" i="18" s="1"/>
  <c r="BY24" i="15"/>
  <c r="BY24" i="18" s="1"/>
  <c r="BY54" i="15"/>
  <c r="BY54" i="18" s="1"/>
  <c r="BY44" i="15"/>
  <c r="BY44" i="18" s="1"/>
  <c r="BY43" i="15"/>
  <c r="BY43" i="18" s="1"/>
  <c r="BX96" i="15"/>
  <c r="BX96" i="18" s="1"/>
  <c r="BY53" i="15"/>
  <c r="BY53" i="18" s="1"/>
  <c r="BY37" i="15"/>
  <c r="BY37" i="18" s="1"/>
  <c r="BY22" i="15"/>
  <c r="BY48" i="15"/>
  <c r="BY48" i="18" s="1"/>
  <c r="BY45" i="15"/>
  <c r="BY45" i="18" s="1"/>
  <c r="BY70" i="15"/>
  <c r="BY70" i="18" s="1"/>
  <c r="BY87" i="15"/>
  <c r="BY87" i="18" s="1"/>
  <c r="BY49" i="15"/>
  <c r="BY49" i="18" s="1"/>
  <c r="BY25" i="15"/>
  <c r="BY25" i="18" s="1"/>
  <c r="BY76" i="15"/>
  <c r="BY76" i="18" s="1"/>
  <c r="BY29" i="15"/>
  <c r="BY29" i="18" s="1"/>
  <c r="BY38" i="15"/>
  <c r="BY38" i="18" s="1"/>
  <c r="BY77" i="15"/>
  <c r="BY77" i="18" s="1"/>
  <c r="BY39" i="15"/>
  <c r="BY39" i="18" s="1"/>
  <c r="BY79" i="15"/>
  <c r="BY79" i="18" s="1"/>
  <c r="BY83" i="15"/>
  <c r="BY83" i="18" s="1"/>
  <c r="BY68" i="15"/>
  <c r="BY68" i="18" s="1"/>
  <c r="BY90" i="15"/>
  <c r="BY90" i="18" s="1"/>
  <c r="BY36" i="15"/>
  <c r="BY36" i="18" s="1"/>
  <c r="BY93" i="15"/>
  <c r="BY93" i="18" s="1"/>
  <c r="BY42" i="15"/>
  <c r="BY42" i="18" s="1"/>
  <c r="BY46" i="15"/>
  <c r="BY46" i="18" s="1"/>
  <c r="BY64" i="15"/>
  <c r="BY64" i="18" s="1"/>
  <c r="BY33" i="15"/>
  <c r="BY33" i="18" s="1"/>
  <c r="BY88" i="15"/>
  <c r="BY88" i="18" s="1"/>
  <c r="BY63" i="15"/>
  <c r="BY63" i="18" s="1"/>
  <c r="BY82" i="15"/>
  <c r="BY82" i="18" s="1"/>
  <c r="BY30" i="15"/>
  <c r="BY30" i="18" s="1"/>
  <c r="BY23" i="15"/>
  <c r="BY23" i="18" s="1"/>
  <c r="BY35" i="15"/>
  <c r="BY35" i="18" s="1"/>
  <c r="BY73" i="15"/>
  <c r="BY73" i="18" s="1"/>
  <c r="BY61" i="15"/>
  <c r="BY61" i="18" s="1"/>
  <c r="BY72" i="15"/>
  <c r="BY72" i="18" s="1"/>
  <c r="BY58" i="15"/>
  <c r="BY58" i="18" s="1"/>
  <c r="BY62" i="15"/>
  <c r="BY62" i="18" s="1"/>
  <c r="BY27" i="15"/>
  <c r="BY27" i="18" s="1"/>
  <c r="BY95" i="15"/>
  <c r="BY95" i="18" s="1"/>
  <c r="BY69" i="15"/>
  <c r="BY69" i="18" s="1"/>
  <c r="BY89" i="15"/>
  <c r="BY89" i="18" s="1"/>
  <c r="BY51" i="15"/>
  <c r="BY51" i="18" s="1"/>
  <c r="BY74" i="15"/>
  <c r="BY74" i="18" s="1"/>
  <c r="BY59" i="15"/>
  <c r="BY59" i="18" s="1"/>
  <c r="BY34" i="15"/>
  <c r="BY34" i="18" s="1"/>
  <c r="BY65" i="15"/>
  <c r="BY65" i="18" s="1"/>
  <c r="BY55" i="15"/>
  <c r="BY55" i="18" s="1"/>
  <c r="BY91" i="15"/>
  <c r="BY91" i="18" s="1"/>
  <c r="BY78" i="15"/>
  <c r="BY78" i="18" s="1"/>
  <c r="BY67" i="15"/>
  <c r="BY67" i="18" s="1"/>
  <c r="BY28" i="15"/>
  <c r="BY28" i="18" s="1"/>
  <c r="BY71" i="15"/>
  <c r="BY71" i="18" s="1"/>
  <c r="BY57" i="15"/>
  <c r="BY57" i="18" s="1"/>
  <c r="BY40" i="15"/>
  <c r="BY40" i="18" s="1"/>
  <c r="BY85" i="15"/>
  <c r="BY85" i="18" s="1"/>
  <c r="BY26" i="15"/>
  <c r="BY26" i="18" s="1"/>
  <c r="BY94" i="15"/>
  <c r="BY94" i="18" s="1"/>
  <c r="BY80" i="15"/>
  <c r="BY80" i="18" s="1"/>
  <c r="CB28" i="6"/>
  <c r="CC19" i="6"/>
  <c r="BX54" i="6" l="1"/>
  <c r="BY62" i="6"/>
  <c r="BX42" i="6"/>
  <c r="BX51" i="6"/>
  <c r="BW56" i="6"/>
  <c r="BW60" i="6" s="1"/>
  <c r="BZ10" i="6"/>
  <c r="CA9" i="6" s="1"/>
  <c r="BZ59" i="6"/>
  <c r="BZ36" i="6"/>
  <c r="BX61" i="6"/>
  <c r="BX64" i="6"/>
  <c r="BX56" i="6"/>
  <c r="BY43" i="6"/>
  <c r="BY44" i="6" s="1"/>
  <c r="BY45" i="6"/>
  <c r="BY22" i="18"/>
  <c r="BV60" i="6"/>
  <c r="BV63" i="6"/>
  <c r="BZ29" i="15"/>
  <c r="BZ29" i="18" s="1"/>
  <c r="BZ97" i="15"/>
  <c r="BZ97" i="18" s="1"/>
  <c r="BZ62" i="15"/>
  <c r="BZ62" i="18" s="1"/>
  <c r="BZ96" i="15"/>
  <c r="BZ96" i="18" s="1"/>
  <c r="BZ24" i="15"/>
  <c r="BZ24" i="18" s="1"/>
  <c r="BZ63" i="15"/>
  <c r="BZ63" i="18" s="1"/>
  <c r="BZ67" i="15"/>
  <c r="BZ67" i="18" s="1"/>
  <c r="BZ95" i="15"/>
  <c r="BZ95" i="18" s="1"/>
  <c r="BZ89" i="15"/>
  <c r="BZ89" i="18" s="1"/>
  <c r="BZ65" i="15"/>
  <c r="BZ65" i="18" s="1"/>
  <c r="BZ83" i="15"/>
  <c r="BZ83" i="18" s="1"/>
  <c r="BZ76" i="15"/>
  <c r="BZ76" i="18" s="1"/>
  <c r="BZ50" i="15"/>
  <c r="BZ50" i="18" s="1"/>
  <c r="BZ85" i="15"/>
  <c r="BZ85" i="18" s="1"/>
  <c r="BZ87" i="15"/>
  <c r="BZ87" i="18" s="1"/>
  <c r="BZ52" i="15"/>
  <c r="BZ52" i="18" s="1"/>
  <c r="BZ59" i="15"/>
  <c r="BZ59" i="18" s="1"/>
  <c r="BZ70" i="15"/>
  <c r="BZ70" i="18" s="1"/>
  <c r="BZ73" i="15"/>
  <c r="BZ73" i="18" s="1"/>
  <c r="BZ91" i="15"/>
  <c r="BZ91" i="18" s="1"/>
  <c r="BZ44" i="15"/>
  <c r="BZ44" i="18" s="1"/>
  <c r="BZ53" i="15"/>
  <c r="BZ53" i="18" s="1"/>
  <c r="BZ58" i="15"/>
  <c r="BZ58" i="18" s="1"/>
  <c r="BZ22" i="15"/>
  <c r="BZ61" i="15"/>
  <c r="BZ61" i="18" s="1"/>
  <c r="BZ88" i="15"/>
  <c r="BZ88" i="18" s="1"/>
  <c r="BZ47" i="15"/>
  <c r="BZ47" i="18" s="1"/>
  <c r="BZ23" i="15"/>
  <c r="BZ23" i="18" s="1"/>
  <c r="BZ66" i="15"/>
  <c r="BZ66" i="18" s="1"/>
  <c r="BZ94" i="15"/>
  <c r="BZ94" i="18" s="1"/>
  <c r="BZ43" i="15"/>
  <c r="BZ43" i="18" s="1"/>
  <c r="BZ84" i="15"/>
  <c r="BZ84" i="18" s="1"/>
  <c r="BZ75" i="15"/>
  <c r="BZ75" i="18" s="1"/>
  <c r="BZ77" i="15"/>
  <c r="BZ77" i="18" s="1"/>
  <c r="BZ55" i="15"/>
  <c r="BZ55" i="18" s="1"/>
  <c r="BZ28" i="15"/>
  <c r="BZ28" i="18" s="1"/>
  <c r="BZ36" i="15"/>
  <c r="BZ36" i="18" s="1"/>
  <c r="BZ40" i="15"/>
  <c r="BZ40" i="18" s="1"/>
  <c r="BZ57" i="15"/>
  <c r="BZ57" i="18" s="1"/>
  <c r="BZ46" i="15"/>
  <c r="BZ46" i="18" s="1"/>
  <c r="BZ49" i="15"/>
  <c r="BZ49" i="18" s="1"/>
  <c r="BZ74" i="15"/>
  <c r="BZ74" i="18" s="1"/>
  <c r="BZ81" i="15"/>
  <c r="BZ81" i="18" s="1"/>
  <c r="BZ31" i="15"/>
  <c r="BZ31" i="18" s="1"/>
  <c r="BZ27" i="15"/>
  <c r="BZ27" i="18" s="1"/>
  <c r="BZ60" i="15"/>
  <c r="BZ60" i="18" s="1"/>
  <c r="BZ34" i="15"/>
  <c r="BZ34" i="18" s="1"/>
  <c r="BZ38" i="15"/>
  <c r="BZ38" i="18" s="1"/>
  <c r="BZ41" i="15"/>
  <c r="BZ41" i="18" s="1"/>
  <c r="BZ39" i="15"/>
  <c r="BZ39" i="18" s="1"/>
  <c r="BZ72" i="15"/>
  <c r="BZ72" i="18" s="1"/>
  <c r="BZ86" i="15"/>
  <c r="BZ86" i="18" s="1"/>
  <c r="BZ54" i="15"/>
  <c r="BZ54" i="18" s="1"/>
  <c r="BZ45" i="15"/>
  <c r="BZ45" i="18" s="1"/>
  <c r="BZ78" i="15"/>
  <c r="BZ78" i="18" s="1"/>
  <c r="BZ32" i="15"/>
  <c r="BZ32" i="18" s="1"/>
  <c r="BZ35" i="15"/>
  <c r="BZ35" i="18" s="1"/>
  <c r="BZ56" i="15"/>
  <c r="BZ56" i="18" s="1"/>
  <c r="BZ90" i="15"/>
  <c r="BZ90" i="18" s="1"/>
  <c r="BZ71" i="15"/>
  <c r="BZ71" i="18" s="1"/>
  <c r="BZ25" i="15"/>
  <c r="BZ25" i="18" s="1"/>
  <c r="BZ51" i="15"/>
  <c r="BZ51" i="18" s="1"/>
  <c r="BZ93" i="15"/>
  <c r="BZ93" i="18" s="1"/>
  <c r="BY97" i="15"/>
  <c r="BY97" i="18" s="1"/>
  <c r="BZ48" i="15"/>
  <c r="BZ48" i="18" s="1"/>
  <c r="BZ92" i="15"/>
  <c r="BZ92" i="18" s="1"/>
  <c r="BZ37" i="15"/>
  <c r="BZ37" i="18" s="1"/>
  <c r="BZ68" i="15"/>
  <c r="BZ68" i="18" s="1"/>
  <c r="BZ26" i="15"/>
  <c r="BZ26" i="18" s="1"/>
  <c r="BZ82" i="15"/>
  <c r="BZ82" i="18" s="1"/>
  <c r="BZ80" i="15"/>
  <c r="BZ80" i="18" s="1"/>
  <c r="BZ69" i="15"/>
  <c r="BZ69" i="18" s="1"/>
  <c r="BZ33" i="15"/>
  <c r="BZ33" i="18" s="1"/>
  <c r="BZ30" i="15"/>
  <c r="BZ30" i="18" s="1"/>
  <c r="BZ64" i="15"/>
  <c r="BZ64" i="18" s="1"/>
  <c r="BZ42" i="15"/>
  <c r="BZ42" i="18" s="1"/>
  <c r="BZ79" i="15"/>
  <c r="BZ79" i="18" s="1"/>
  <c r="BZ19" i="15"/>
  <c r="CB38" i="6"/>
  <c r="BZ19" i="18"/>
  <c r="CA40" i="6"/>
  <c r="BZ41" i="6"/>
  <c r="BZ50" i="6"/>
  <c r="CC28" i="6"/>
  <c r="CD19" i="6"/>
  <c r="BW57" i="6" l="1"/>
  <c r="BW63" i="6"/>
  <c r="BX57" i="6"/>
  <c r="CA36" i="6"/>
  <c r="CA10" i="6"/>
  <c r="CB9" i="6" s="1"/>
  <c r="CA59" i="6"/>
  <c r="BZ62" i="6"/>
  <c r="BY51" i="6"/>
  <c r="CB40" i="6"/>
  <c r="CA19" i="15"/>
  <c r="CA19" i="18"/>
  <c r="CC38" i="6"/>
  <c r="CA47" i="15"/>
  <c r="CA47" i="18" s="1"/>
  <c r="CA79" i="15"/>
  <c r="CA79" i="18" s="1"/>
  <c r="CA40" i="15"/>
  <c r="CA40" i="18" s="1"/>
  <c r="CA44" i="15"/>
  <c r="CA44" i="18" s="1"/>
  <c r="CA73" i="15"/>
  <c r="CA73" i="18" s="1"/>
  <c r="CA77" i="15"/>
  <c r="CA77" i="18" s="1"/>
  <c r="CA58" i="15"/>
  <c r="CA58" i="18" s="1"/>
  <c r="CA87" i="15"/>
  <c r="CA87" i="18" s="1"/>
  <c r="CA25" i="15"/>
  <c r="CA25" i="18" s="1"/>
  <c r="CA22" i="15"/>
  <c r="CA32" i="15"/>
  <c r="CA32" i="18" s="1"/>
  <c r="CA50" i="15"/>
  <c r="CA50" i="18" s="1"/>
  <c r="CA61" i="15"/>
  <c r="CA61" i="18" s="1"/>
  <c r="CA93" i="15"/>
  <c r="CA93" i="18" s="1"/>
  <c r="CA83" i="15"/>
  <c r="CA83" i="18" s="1"/>
  <c r="CA88" i="15"/>
  <c r="CA88" i="18" s="1"/>
  <c r="CA71" i="15"/>
  <c r="CA71" i="18" s="1"/>
  <c r="CA66" i="15"/>
  <c r="CA66" i="18" s="1"/>
  <c r="CA53" i="15"/>
  <c r="CA53" i="18" s="1"/>
  <c r="CA97" i="15"/>
  <c r="CA97" i="18" s="1"/>
  <c r="CA60" i="15"/>
  <c r="CA60" i="18" s="1"/>
  <c r="CA90" i="15"/>
  <c r="CA90" i="18" s="1"/>
  <c r="CA28" i="15"/>
  <c r="CA28" i="18" s="1"/>
  <c r="CA35" i="15"/>
  <c r="CA35" i="18" s="1"/>
  <c r="CA30" i="15"/>
  <c r="CA30" i="18" s="1"/>
  <c r="CA37" i="15"/>
  <c r="CA37" i="18" s="1"/>
  <c r="CA68" i="15"/>
  <c r="CA68" i="18" s="1"/>
  <c r="CA80" i="15"/>
  <c r="CA80" i="18" s="1"/>
  <c r="CA59" i="15"/>
  <c r="CA59" i="18" s="1"/>
  <c r="CA92" i="15"/>
  <c r="CA92" i="18" s="1"/>
  <c r="CA55" i="15"/>
  <c r="CA55" i="18" s="1"/>
  <c r="CA78" i="15"/>
  <c r="CA78" i="18" s="1"/>
  <c r="CA43" i="15"/>
  <c r="CA43" i="18" s="1"/>
  <c r="CA57" i="15"/>
  <c r="CA57" i="18" s="1"/>
  <c r="CA86" i="15"/>
  <c r="CA86" i="18" s="1"/>
  <c r="CA56" i="15"/>
  <c r="CA56" i="18" s="1"/>
  <c r="CA64" i="15"/>
  <c r="CA64" i="18" s="1"/>
  <c r="CA82" i="15"/>
  <c r="CA82" i="18" s="1"/>
  <c r="CA95" i="15"/>
  <c r="CA95" i="18" s="1"/>
  <c r="CA29" i="15"/>
  <c r="CA29" i="18" s="1"/>
  <c r="CA46" i="15"/>
  <c r="CA46" i="18" s="1"/>
  <c r="CA63" i="15"/>
  <c r="CA63" i="18" s="1"/>
  <c r="CA41" i="15"/>
  <c r="CA41" i="18" s="1"/>
  <c r="CA70" i="15"/>
  <c r="CA70" i="18" s="1"/>
  <c r="CA36" i="15"/>
  <c r="CA36" i="18" s="1"/>
  <c r="CA54" i="15"/>
  <c r="CA54" i="18" s="1"/>
  <c r="CA34" i="15"/>
  <c r="CA34" i="18" s="1"/>
  <c r="CA69" i="15"/>
  <c r="CA69" i="18" s="1"/>
  <c r="CA31" i="15"/>
  <c r="CA31" i="18" s="1"/>
  <c r="CA49" i="15"/>
  <c r="CA49" i="18" s="1"/>
  <c r="CA85" i="15"/>
  <c r="CA85" i="18" s="1"/>
  <c r="CA62" i="15"/>
  <c r="CA62" i="18" s="1"/>
  <c r="CA45" i="15"/>
  <c r="CA45" i="18" s="1"/>
  <c r="CA65" i="15"/>
  <c r="CA65" i="18" s="1"/>
  <c r="CA24" i="15"/>
  <c r="CA24" i="18" s="1"/>
  <c r="CA75" i="15"/>
  <c r="CA75" i="18" s="1"/>
  <c r="CA42" i="15"/>
  <c r="CA42" i="18" s="1"/>
  <c r="CA94" i="15"/>
  <c r="CA94" i="18" s="1"/>
  <c r="CA26" i="15"/>
  <c r="CA26" i="18" s="1"/>
  <c r="CA51" i="15"/>
  <c r="CA51" i="18" s="1"/>
  <c r="CA52" i="15"/>
  <c r="CA52" i="18" s="1"/>
  <c r="BZ98" i="15"/>
  <c r="BZ98" i="18" s="1"/>
  <c r="CA96" i="15"/>
  <c r="CA96" i="18" s="1"/>
  <c r="CA67" i="15"/>
  <c r="CA67" i="18" s="1"/>
  <c r="CA23" i="15"/>
  <c r="CA23" i="18" s="1"/>
  <c r="CA48" i="15"/>
  <c r="CA48" i="18" s="1"/>
  <c r="CA98" i="15"/>
  <c r="CA98" i="18" s="1"/>
  <c r="CA84" i="15"/>
  <c r="CA84" i="18" s="1"/>
  <c r="CA89" i="15"/>
  <c r="CA89" i="18" s="1"/>
  <c r="CA74" i="15"/>
  <c r="CA74" i="18" s="1"/>
  <c r="CA72" i="15"/>
  <c r="CA72" i="18" s="1"/>
  <c r="CA76" i="15"/>
  <c r="CA76" i="18" s="1"/>
  <c r="CA91" i="15"/>
  <c r="CA91" i="18" s="1"/>
  <c r="CA27" i="15"/>
  <c r="CA27" i="18" s="1"/>
  <c r="CA39" i="15"/>
  <c r="CA39" i="18" s="1"/>
  <c r="CA33" i="15"/>
  <c r="CA33" i="18" s="1"/>
  <c r="CA38" i="15"/>
  <c r="CA38" i="18" s="1"/>
  <c r="CA81" i="15"/>
  <c r="CA81" i="18" s="1"/>
  <c r="BZ43" i="6"/>
  <c r="BZ44" i="6" s="1"/>
  <c r="BZ45" i="6"/>
  <c r="BY54" i="6"/>
  <c r="BY56" i="6" s="1"/>
  <c r="BZ22" i="18"/>
  <c r="BY42" i="6"/>
  <c r="BX60" i="6"/>
  <c r="BX63" i="6"/>
  <c r="CA41" i="6"/>
  <c r="CA50" i="6"/>
  <c r="CD28" i="6"/>
  <c r="CE19" i="6"/>
  <c r="CA62" i="6" l="1"/>
  <c r="CA45" i="6"/>
  <c r="CA43" i="6"/>
  <c r="CA44" i="6" s="1"/>
  <c r="CB36" i="6"/>
  <c r="CB10" i="6"/>
  <c r="CC9" i="6" s="1"/>
  <c r="CB59" i="6"/>
  <c r="BY63" i="6"/>
  <c r="BY60" i="6"/>
  <c r="BY57" i="6"/>
  <c r="CA22" i="18"/>
  <c r="BZ51" i="6"/>
  <c r="CA51" i="6" s="1"/>
  <c r="BZ42" i="6"/>
  <c r="CA42" i="6" s="1"/>
  <c r="BY61" i="6"/>
  <c r="BY64" i="6"/>
  <c r="CD38" i="6"/>
  <c r="CC40" i="6"/>
  <c r="CB19" i="15"/>
  <c r="CB19" i="18"/>
  <c r="CB90" i="15"/>
  <c r="CB90" i="18" s="1"/>
  <c r="CB97" i="15"/>
  <c r="CB97" i="18" s="1"/>
  <c r="CB40" i="15"/>
  <c r="CB40" i="18" s="1"/>
  <c r="CB99" i="15"/>
  <c r="CB99" i="18" s="1"/>
  <c r="CB85" i="15"/>
  <c r="CB85" i="18" s="1"/>
  <c r="CB28" i="15"/>
  <c r="CB28" i="18" s="1"/>
  <c r="CB87" i="15"/>
  <c r="CB87" i="18" s="1"/>
  <c r="CB46" i="15"/>
  <c r="CB46" i="18" s="1"/>
  <c r="CA99" i="15"/>
  <c r="CA99" i="18" s="1"/>
  <c r="CB45" i="6" s="1"/>
  <c r="CB58" i="15"/>
  <c r="CB58" i="18" s="1"/>
  <c r="CB76" i="15"/>
  <c r="CB76" i="18" s="1"/>
  <c r="CB48" i="15"/>
  <c r="CB48" i="18" s="1"/>
  <c r="CB57" i="15"/>
  <c r="CB57" i="18" s="1"/>
  <c r="CB59" i="15"/>
  <c r="CB59" i="18" s="1"/>
  <c r="CB60" i="15"/>
  <c r="CB60" i="18" s="1"/>
  <c r="CB35" i="15"/>
  <c r="CB35" i="18" s="1"/>
  <c r="CB71" i="15"/>
  <c r="CB71" i="18" s="1"/>
  <c r="CB55" i="15"/>
  <c r="CB55" i="18" s="1"/>
  <c r="CB56" i="15"/>
  <c r="CB56" i="18" s="1"/>
  <c r="CB50" i="15"/>
  <c r="CB50" i="18" s="1"/>
  <c r="CB26" i="15"/>
  <c r="CB26" i="18" s="1"/>
  <c r="CB78" i="15"/>
  <c r="CB78" i="18" s="1"/>
  <c r="CB70" i="15"/>
  <c r="CB70" i="18" s="1"/>
  <c r="CB33" i="15"/>
  <c r="CB33" i="18" s="1"/>
  <c r="CB41" i="15"/>
  <c r="CB41" i="18" s="1"/>
  <c r="CB44" i="15"/>
  <c r="CB44" i="18" s="1"/>
  <c r="CB47" i="15"/>
  <c r="CB47" i="18" s="1"/>
  <c r="CB25" i="15"/>
  <c r="CB25" i="18" s="1"/>
  <c r="CB29" i="15"/>
  <c r="CB29" i="18" s="1"/>
  <c r="CB51" i="15"/>
  <c r="CB51" i="18" s="1"/>
  <c r="CB93" i="15"/>
  <c r="CB93" i="18" s="1"/>
  <c r="CB64" i="15"/>
  <c r="CB64" i="18" s="1"/>
  <c r="CB53" i="15"/>
  <c r="CB53" i="18" s="1"/>
  <c r="CB27" i="15"/>
  <c r="CB27" i="18" s="1"/>
  <c r="CB72" i="15"/>
  <c r="CB72" i="18" s="1"/>
  <c r="CB34" i="15"/>
  <c r="CB34" i="18" s="1"/>
  <c r="CB42" i="15"/>
  <c r="CB42" i="18" s="1"/>
  <c r="CB80" i="15"/>
  <c r="CB80" i="18" s="1"/>
  <c r="CB92" i="15"/>
  <c r="CB92" i="18" s="1"/>
  <c r="CB79" i="15"/>
  <c r="CB79" i="18" s="1"/>
  <c r="CB39" i="15"/>
  <c r="CB39" i="18" s="1"/>
  <c r="CB67" i="15"/>
  <c r="CB67" i="18" s="1"/>
  <c r="CB91" i="15"/>
  <c r="CB91" i="18" s="1"/>
  <c r="CB68" i="15"/>
  <c r="CB68" i="18" s="1"/>
  <c r="CB61" i="15"/>
  <c r="CB61" i="18" s="1"/>
  <c r="CB49" i="15"/>
  <c r="CB49" i="18" s="1"/>
  <c r="CB86" i="15"/>
  <c r="CB86" i="18" s="1"/>
  <c r="CB98" i="15"/>
  <c r="CB98" i="18" s="1"/>
  <c r="CB22" i="15"/>
  <c r="CB62" i="15"/>
  <c r="CB62" i="18" s="1"/>
  <c r="CB83" i="15"/>
  <c r="CB83" i="18" s="1"/>
  <c r="CB69" i="15"/>
  <c r="CB69" i="18" s="1"/>
  <c r="CB30" i="15"/>
  <c r="CB30" i="18" s="1"/>
  <c r="CB24" i="15"/>
  <c r="CB24" i="18" s="1"/>
  <c r="CB77" i="15"/>
  <c r="CB77" i="18" s="1"/>
  <c r="CB23" i="15"/>
  <c r="CB23" i="18" s="1"/>
  <c r="CB94" i="15"/>
  <c r="CB94" i="18" s="1"/>
  <c r="CB81" i="15"/>
  <c r="CB81" i="18" s="1"/>
  <c r="CB37" i="15"/>
  <c r="CB37" i="18" s="1"/>
  <c r="CB74" i="15"/>
  <c r="CB74" i="18" s="1"/>
  <c r="CB52" i="15"/>
  <c r="CB52" i="18" s="1"/>
  <c r="CB75" i="15"/>
  <c r="CB75" i="18" s="1"/>
  <c r="CB38" i="15"/>
  <c r="CB38" i="18" s="1"/>
  <c r="CB54" i="15"/>
  <c r="CB54" i="18" s="1"/>
  <c r="CB45" i="15"/>
  <c r="CB45" i="18" s="1"/>
  <c r="CB36" i="15"/>
  <c r="CB36" i="18" s="1"/>
  <c r="CB63" i="15"/>
  <c r="CB63" i="18" s="1"/>
  <c r="CB65" i="15"/>
  <c r="CB65" i="18" s="1"/>
  <c r="CB89" i="15"/>
  <c r="CB89" i="18" s="1"/>
  <c r="CB82" i="15"/>
  <c r="CB82" i="18" s="1"/>
  <c r="CB66" i="15"/>
  <c r="CB66" i="18" s="1"/>
  <c r="CB31" i="15"/>
  <c r="CB31" i="18" s="1"/>
  <c r="CB95" i="15"/>
  <c r="CB95" i="18" s="1"/>
  <c r="CB43" i="15"/>
  <c r="CB43" i="18" s="1"/>
  <c r="CB88" i="15"/>
  <c r="CB88" i="18" s="1"/>
  <c r="CB84" i="15"/>
  <c r="CB84" i="18" s="1"/>
  <c r="CB73" i="15"/>
  <c r="CB73" i="18" s="1"/>
  <c r="CB96" i="15"/>
  <c r="CB96" i="18" s="1"/>
  <c r="CB32" i="15"/>
  <c r="CB32" i="18" s="1"/>
  <c r="BZ54" i="6"/>
  <c r="BZ56" i="6" s="1"/>
  <c r="CB50" i="6"/>
  <c r="CB41" i="6"/>
  <c r="CA54" i="6"/>
  <c r="CA56" i="6" s="1"/>
  <c r="CE28" i="6"/>
  <c r="CF19" i="6"/>
  <c r="CC10" i="6" l="1"/>
  <c r="CD9" i="6" s="1"/>
  <c r="CC36" i="6"/>
  <c r="CC62" i="6"/>
  <c r="CC59" i="6"/>
  <c r="CB62" i="6"/>
  <c r="CA60" i="6"/>
  <c r="CA63" i="6"/>
  <c r="BZ60" i="6"/>
  <c r="BZ63" i="6"/>
  <c r="CB22" i="18"/>
  <c r="BZ61" i="6"/>
  <c r="BZ64" i="6"/>
  <c r="CC33" i="15"/>
  <c r="CC33" i="18" s="1"/>
  <c r="CC90" i="15"/>
  <c r="CC90" i="18" s="1"/>
  <c r="CC93" i="15"/>
  <c r="CC93" i="18" s="1"/>
  <c r="CC46" i="15"/>
  <c r="CC46" i="18" s="1"/>
  <c r="CC23" i="15"/>
  <c r="CC23" i="18" s="1"/>
  <c r="CC37" i="15"/>
  <c r="CC37" i="18" s="1"/>
  <c r="CC60" i="15"/>
  <c r="CC60" i="18" s="1"/>
  <c r="CC99" i="15"/>
  <c r="CC99" i="18" s="1"/>
  <c r="CC97" i="15"/>
  <c r="CC97" i="18" s="1"/>
  <c r="CC31" i="15"/>
  <c r="CC31" i="18" s="1"/>
  <c r="CC87" i="15"/>
  <c r="CC87" i="18" s="1"/>
  <c r="CC30" i="15"/>
  <c r="CC30" i="18" s="1"/>
  <c r="CC50" i="15"/>
  <c r="CC50" i="18" s="1"/>
  <c r="CC100" i="15"/>
  <c r="CC100" i="18" s="1"/>
  <c r="CC71" i="15"/>
  <c r="CC71" i="18" s="1"/>
  <c r="CB100" i="15"/>
  <c r="CB100" i="18" s="1"/>
  <c r="CC22" i="15"/>
  <c r="CC68" i="15"/>
  <c r="CC68" i="18" s="1"/>
  <c r="CC54" i="15"/>
  <c r="CC54" i="18" s="1"/>
  <c r="CC82" i="15"/>
  <c r="CC82" i="18" s="1"/>
  <c r="CC64" i="15"/>
  <c r="CC64" i="18" s="1"/>
  <c r="CC75" i="15"/>
  <c r="CC75" i="18" s="1"/>
  <c r="CC65" i="15"/>
  <c r="CC65" i="18" s="1"/>
  <c r="CC70" i="15"/>
  <c r="CC70" i="18" s="1"/>
  <c r="CC94" i="15"/>
  <c r="CC94" i="18" s="1"/>
  <c r="CC67" i="15"/>
  <c r="CC67" i="18" s="1"/>
  <c r="CC52" i="15"/>
  <c r="CC52" i="18" s="1"/>
  <c r="CC47" i="15"/>
  <c r="CC47" i="18" s="1"/>
  <c r="CC53" i="15"/>
  <c r="CC53" i="18" s="1"/>
  <c r="CC34" i="15"/>
  <c r="CC34" i="18" s="1"/>
  <c r="CC91" i="15"/>
  <c r="CC91" i="18" s="1"/>
  <c r="CC80" i="15"/>
  <c r="CC80" i="18" s="1"/>
  <c r="CC36" i="15"/>
  <c r="CC36" i="18" s="1"/>
  <c r="CC98" i="15"/>
  <c r="CC98" i="18" s="1"/>
  <c r="CC96" i="15"/>
  <c r="CC96" i="18" s="1"/>
  <c r="CC83" i="15"/>
  <c r="CC83" i="18" s="1"/>
  <c r="CC78" i="15"/>
  <c r="CC78" i="18" s="1"/>
  <c r="CC43" i="15"/>
  <c r="CC43" i="18" s="1"/>
  <c r="CC58" i="15"/>
  <c r="CC58" i="18" s="1"/>
  <c r="CC42" i="15"/>
  <c r="CC42" i="18" s="1"/>
  <c r="CC48" i="15"/>
  <c r="CC48" i="18" s="1"/>
  <c r="CC49" i="15"/>
  <c r="CC49" i="18" s="1"/>
  <c r="CC95" i="15"/>
  <c r="CC95" i="18" s="1"/>
  <c r="CC35" i="15"/>
  <c r="CC35" i="18" s="1"/>
  <c r="CC79" i="15"/>
  <c r="CC79" i="18" s="1"/>
  <c r="CC86" i="15"/>
  <c r="CC86" i="18" s="1"/>
  <c r="CC74" i="15"/>
  <c r="CC74" i="18" s="1"/>
  <c r="CC45" i="15"/>
  <c r="CC45" i="18" s="1"/>
  <c r="CC89" i="15"/>
  <c r="CC89" i="18" s="1"/>
  <c r="CC69" i="15"/>
  <c r="CC69" i="18" s="1"/>
  <c r="CC88" i="15"/>
  <c r="CC88" i="18" s="1"/>
  <c r="CC59" i="15"/>
  <c r="CC59" i="18" s="1"/>
  <c r="CC84" i="15"/>
  <c r="CC84" i="18" s="1"/>
  <c r="CC32" i="15"/>
  <c r="CC32" i="18" s="1"/>
  <c r="CC26" i="15"/>
  <c r="CC26" i="18" s="1"/>
  <c r="CC24" i="15"/>
  <c r="CC24" i="18" s="1"/>
  <c r="CC85" i="15"/>
  <c r="CC85" i="18" s="1"/>
  <c r="CC72" i="15"/>
  <c r="CC72" i="18" s="1"/>
  <c r="CC39" i="15"/>
  <c r="CC39" i="18" s="1"/>
  <c r="CC76" i="15"/>
  <c r="CC76" i="18" s="1"/>
  <c r="CC29" i="15"/>
  <c r="CC29" i="18" s="1"/>
  <c r="CC41" i="15"/>
  <c r="CC41" i="18" s="1"/>
  <c r="CC38" i="15"/>
  <c r="CC38" i="18" s="1"/>
  <c r="CC92" i="15"/>
  <c r="CC92" i="18" s="1"/>
  <c r="CC66" i="15"/>
  <c r="CC66" i="18" s="1"/>
  <c r="CC51" i="15"/>
  <c r="CC51" i="18" s="1"/>
  <c r="CC61" i="15"/>
  <c r="CC61" i="18" s="1"/>
  <c r="CC62" i="15"/>
  <c r="CC62" i="18" s="1"/>
  <c r="CC40" i="15"/>
  <c r="CC40" i="18" s="1"/>
  <c r="CC44" i="15"/>
  <c r="CC44" i="18" s="1"/>
  <c r="CC25" i="15"/>
  <c r="CC25" i="18" s="1"/>
  <c r="CC77" i="15"/>
  <c r="CC77" i="18" s="1"/>
  <c r="CC73" i="15"/>
  <c r="CC73" i="18" s="1"/>
  <c r="CC56" i="15"/>
  <c r="CC56" i="18" s="1"/>
  <c r="CC27" i="15"/>
  <c r="CC27" i="18" s="1"/>
  <c r="CC55" i="15"/>
  <c r="CC55" i="18" s="1"/>
  <c r="CC81" i="15"/>
  <c r="CC81" i="18" s="1"/>
  <c r="CC57" i="15"/>
  <c r="CC57" i="18" s="1"/>
  <c r="CC63" i="15"/>
  <c r="CC63" i="18" s="1"/>
  <c r="CC28" i="15"/>
  <c r="CC28" i="18" s="1"/>
  <c r="CC50" i="6"/>
  <c r="CC41" i="6"/>
  <c r="CE38" i="6"/>
  <c r="CC19" i="18"/>
  <c r="CC19" i="15"/>
  <c r="CD40" i="6"/>
  <c r="CB43" i="6"/>
  <c r="CB44" i="6" s="1"/>
  <c r="CB54" i="6" s="1"/>
  <c r="BZ57" i="6"/>
  <c r="CA57" i="6" s="1"/>
  <c r="CA61" i="6"/>
  <c r="CA64" i="6"/>
  <c r="CF28" i="6"/>
  <c r="CG19" i="6"/>
  <c r="CD59" i="6" l="1"/>
  <c r="CD36" i="6"/>
  <c r="CD10" i="6"/>
  <c r="CE9" i="6" s="1"/>
  <c r="CB51" i="6"/>
  <c r="CD42" i="15"/>
  <c r="CD42" i="18" s="1"/>
  <c r="CD97" i="15"/>
  <c r="CD97" i="18" s="1"/>
  <c r="CD57" i="15"/>
  <c r="CD57" i="18" s="1"/>
  <c r="CD35" i="15"/>
  <c r="CD35" i="18" s="1"/>
  <c r="CD26" i="15"/>
  <c r="CD26" i="18" s="1"/>
  <c r="CD41" i="15"/>
  <c r="CD41" i="18" s="1"/>
  <c r="CC101" i="15"/>
  <c r="CC101" i="18" s="1"/>
  <c r="CD85" i="15"/>
  <c r="CD85" i="18" s="1"/>
  <c r="CD80" i="15"/>
  <c r="CD80" i="18" s="1"/>
  <c r="CD75" i="15"/>
  <c r="CD75" i="18" s="1"/>
  <c r="CD83" i="15"/>
  <c r="CD83" i="18" s="1"/>
  <c r="CD84" i="15"/>
  <c r="CD84" i="18" s="1"/>
  <c r="CD43" i="15"/>
  <c r="CD43" i="18" s="1"/>
  <c r="CD76" i="15"/>
  <c r="CD76" i="18" s="1"/>
  <c r="CD64" i="15"/>
  <c r="CD64" i="18" s="1"/>
  <c r="CD93" i="15"/>
  <c r="CD93" i="18" s="1"/>
  <c r="CD47" i="15"/>
  <c r="CD47" i="18" s="1"/>
  <c r="CD32" i="15"/>
  <c r="CD32" i="18" s="1"/>
  <c r="CD101" i="15"/>
  <c r="CD101" i="18" s="1"/>
  <c r="CD40" i="15"/>
  <c r="CD40" i="18" s="1"/>
  <c r="CD81" i="15"/>
  <c r="CD81" i="18" s="1"/>
  <c r="CD86" i="15"/>
  <c r="CD86" i="18" s="1"/>
  <c r="CD70" i="15"/>
  <c r="CD70" i="18" s="1"/>
  <c r="CD89" i="15"/>
  <c r="CD89" i="18" s="1"/>
  <c r="CD90" i="15"/>
  <c r="CD90" i="18" s="1"/>
  <c r="CD52" i="15"/>
  <c r="CD52" i="18" s="1"/>
  <c r="CD73" i="15"/>
  <c r="CD73" i="18" s="1"/>
  <c r="CD63" i="15"/>
  <c r="CD63" i="18" s="1"/>
  <c r="CD87" i="15"/>
  <c r="CD87" i="18" s="1"/>
  <c r="CD36" i="15"/>
  <c r="CD36" i="18" s="1"/>
  <c r="CD56" i="15"/>
  <c r="CD56" i="18" s="1"/>
  <c r="CD25" i="15"/>
  <c r="CD25" i="18" s="1"/>
  <c r="CD95" i="15"/>
  <c r="CD95" i="18" s="1"/>
  <c r="CD29" i="15"/>
  <c r="CD29" i="18" s="1"/>
  <c r="CD31" i="15"/>
  <c r="CD31" i="18" s="1"/>
  <c r="CD55" i="15"/>
  <c r="CD55" i="18" s="1"/>
  <c r="CD30" i="15"/>
  <c r="CD30" i="18" s="1"/>
  <c r="CD66" i="15"/>
  <c r="CD66" i="18" s="1"/>
  <c r="CD38" i="15"/>
  <c r="CD38" i="18" s="1"/>
  <c r="CD69" i="15"/>
  <c r="CD69" i="18" s="1"/>
  <c r="CD60" i="15"/>
  <c r="CD60" i="18" s="1"/>
  <c r="CD68" i="15"/>
  <c r="CD68" i="18" s="1"/>
  <c r="CD99" i="15"/>
  <c r="CD99" i="18" s="1"/>
  <c r="CD61" i="15"/>
  <c r="CD61" i="18" s="1"/>
  <c r="CD34" i="15"/>
  <c r="CD34" i="18" s="1"/>
  <c r="CD22" i="15"/>
  <c r="CD28" i="15"/>
  <c r="CD28" i="18" s="1"/>
  <c r="CD65" i="15"/>
  <c r="CD65" i="18" s="1"/>
  <c r="CD49" i="15"/>
  <c r="CD49" i="18" s="1"/>
  <c r="CD100" i="15"/>
  <c r="CD100" i="18" s="1"/>
  <c r="CD37" i="15"/>
  <c r="CD37" i="18" s="1"/>
  <c r="CD98" i="15"/>
  <c r="CD98" i="18" s="1"/>
  <c r="CD58" i="15"/>
  <c r="CD58" i="18" s="1"/>
  <c r="CD27" i="15"/>
  <c r="CD27" i="18" s="1"/>
  <c r="CD91" i="15"/>
  <c r="CD91" i="18" s="1"/>
  <c r="CD94" i="15"/>
  <c r="CD94" i="18" s="1"/>
  <c r="CD78" i="15"/>
  <c r="CD78" i="18" s="1"/>
  <c r="CD39" i="15"/>
  <c r="CD39" i="18" s="1"/>
  <c r="CD71" i="15"/>
  <c r="CD71" i="18" s="1"/>
  <c r="CD51" i="15"/>
  <c r="CD51" i="18" s="1"/>
  <c r="CD53" i="15"/>
  <c r="CD53" i="18" s="1"/>
  <c r="CD96" i="15"/>
  <c r="CD96" i="18" s="1"/>
  <c r="CD44" i="15"/>
  <c r="CD44" i="18" s="1"/>
  <c r="CD46" i="15"/>
  <c r="CD46" i="18" s="1"/>
  <c r="CD67" i="15"/>
  <c r="CD67" i="18" s="1"/>
  <c r="CD77" i="15"/>
  <c r="CD77" i="18" s="1"/>
  <c r="CD59" i="15"/>
  <c r="CD59" i="18" s="1"/>
  <c r="CD50" i="15"/>
  <c r="CD50" i="18" s="1"/>
  <c r="CD45" i="15"/>
  <c r="CD45" i="18" s="1"/>
  <c r="CD82" i="15"/>
  <c r="CD82" i="18" s="1"/>
  <c r="CD33" i="15"/>
  <c r="CD33" i="18" s="1"/>
  <c r="CD62" i="15"/>
  <c r="CD62" i="18" s="1"/>
  <c r="CD48" i="15"/>
  <c r="CD48" i="18" s="1"/>
  <c r="CD74" i="15"/>
  <c r="CD74" i="18" s="1"/>
  <c r="CD92" i="15"/>
  <c r="CD92" i="18" s="1"/>
  <c r="CD79" i="15"/>
  <c r="CD79" i="18" s="1"/>
  <c r="CD23" i="15"/>
  <c r="CD23" i="18" s="1"/>
  <c r="CD72" i="15"/>
  <c r="CD72" i="18" s="1"/>
  <c r="CD88" i="15"/>
  <c r="CD88" i="18" s="1"/>
  <c r="CD24" i="15"/>
  <c r="CD24" i="18" s="1"/>
  <c r="CD54" i="15"/>
  <c r="CD54" i="18" s="1"/>
  <c r="CD50" i="6"/>
  <c r="CD41" i="6"/>
  <c r="CE40" i="6"/>
  <c r="CD19" i="15"/>
  <c r="CF38" i="6"/>
  <c r="CD19" i="18"/>
  <c r="CC22" i="18"/>
  <c r="CC43" i="6"/>
  <c r="CC44" i="6" s="1"/>
  <c r="CC45" i="6"/>
  <c r="CB42" i="6"/>
  <c r="CB64" i="6"/>
  <c r="CB61" i="6"/>
  <c r="CG28" i="6"/>
  <c r="CH19" i="6"/>
  <c r="CE36" i="6" l="1"/>
  <c r="CE10" i="6"/>
  <c r="CF9" i="6" s="1"/>
  <c r="CE59" i="6"/>
  <c r="CD62" i="6"/>
  <c r="CC42" i="6"/>
  <c r="CD45" i="6"/>
  <c r="CC51" i="6"/>
  <c r="CD22" i="18"/>
  <c r="CC54" i="6"/>
  <c r="CC56" i="6" s="1"/>
  <c r="CE19" i="15"/>
  <c r="CG38" i="6"/>
  <c r="CE19" i="18"/>
  <c r="CF40" i="6"/>
  <c r="CE48" i="15"/>
  <c r="CE48" i="18" s="1"/>
  <c r="CE37" i="15"/>
  <c r="CE37" i="18" s="1"/>
  <c r="CE43" i="15"/>
  <c r="CE43" i="18" s="1"/>
  <c r="CE90" i="15"/>
  <c r="CE90" i="18" s="1"/>
  <c r="CE79" i="15"/>
  <c r="CE79" i="18" s="1"/>
  <c r="CE94" i="15"/>
  <c r="CE94" i="18" s="1"/>
  <c r="CE83" i="15"/>
  <c r="CE83" i="18" s="1"/>
  <c r="CE77" i="15"/>
  <c r="CE77" i="18" s="1"/>
  <c r="CE49" i="15"/>
  <c r="CE49" i="18" s="1"/>
  <c r="CE62" i="15"/>
  <c r="CE62" i="18" s="1"/>
  <c r="CE24" i="15"/>
  <c r="CE24" i="18" s="1"/>
  <c r="CE85" i="15"/>
  <c r="CE85" i="18" s="1"/>
  <c r="CE23" i="15"/>
  <c r="CE23" i="18" s="1"/>
  <c r="CE50" i="15"/>
  <c r="CE50" i="18" s="1"/>
  <c r="CE30" i="15"/>
  <c r="CE30" i="18" s="1"/>
  <c r="CE65" i="15"/>
  <c r="CE65" i="18" s="1"/>
  <c r="CE95" i="15"/>
  <c r="CE95" i="18" s="1"/>
  <c r="CE22" i="15"/>
  <c r="CE39" i="15"/>
  <c r="CE39" i="18" s="1"/>
  <c r="CE89" i="15"/>
  <c r="CE89" i="18" s="1"/>
  <c r="CE51" i="15"/>
  <c r="CE51" i="18" s="1"/>
  <c r="CE73" i="15"/>
  <c r="CE73" i="18" s="1"/>
  <c r="CE91" i="15"/>
  <c r="CE91" i="18" s="1"/>
  <c r="CE61" i="15"/>
  <c r="CE61" i="18" s="1"/>
  <c r="CE69" i="15"/>
  <c r="CE69" i="18" s="1"/>
  <c r="CE70" i="15"/>
  <c r="CE70" i="18" s="1"/>
  <c r="CE42" i="15"/>
  <c r="CE42" i="18" s="1"/>
  <c r="CE67" i="15"/>
  <c r="CE67" i="18" s="1"/>
  <c r="CE45" i="15"/>
  <c r="CE45" i="18" s="1"/>
  <c r="CE71" i="15"/>
  <c r="CE71" i="18" s="1"/>
  <c r="CE44" i="15"/>
  <c r="CE44" i="18" s="1"/>
  <c r="CE35" i="15"/>
  <c r="CE35" i="18" s="1"/>
  <c r="CE55" i="15"/>
  <c r="CE55" i="18" s="1"/>
  <c r="CE72" i="15"/>
  <c r="CE72" i="18" s="1"/>
  <c r="CE59" i="15"/>
  <c r="CE59" i="18" s="1"/>
  <c r="CE34" i="15"/>
  <c r="CE34" i="18" s="1"/>
  <c r="CE76" i="15"/>
  <c r="CE76" i="18" s="1"/>
  <c r="CE75" i="15"/>
  <c r="CE75" i="18" s="1"/>
  <c r="CE68" i="15"/>
  <c r="CE68" i="18" s="1"/>
  <c r="CE88" i="15"/>
  <c r="CE88" i="18" s="1"/>
  <c r="CE27" i="15"/>
  <c r="CE27" i="18" s="1"/>
  <c r="CE53" i="15"/>
  <c r="CE53" i="18" s="1"/>
  <c r="CE74" i="15"/>
  <c r="CE74" i="18" s="1"/>
  <c r="CD102" i="15"/>
  <c r="CD102" i="18" s="1"/>
  <c r="CE58" i="15"/>
  <c r="CE58" i="18" s="1"/>
  <c r="CE101" i="15"/>
  <c r="CE101" i="18" s="1"/>
  <c r="CE92" i="15"/>
  <c r="CE92" i="18" s="1"/>
  <c r="CE33" i="15"/>
  <c r="CE33" i="18" s="1"/>
  <c r="CE64" i="15"/>
  <c r="CE64" i="18" s="1"/>
  <c r="CE28" i="15"/>
  <c r="CE28" i="18" s="1"/>
  <c r="CE87" i="15"/>
  <c r="CE87" i="18" s="1"/>
  <c r="CE32" i="15"/>
  <c r="CE32" i="18" s="1"/>
  <c r="CE78" i="15"/>
  <c r="CE78" i="18" s="1"/>
  <c r="CE81" i="15"/>
  <c r="CE81" i="18" s="1"/>
  <c r="CE82" i="15"/>
  <c r="CE82" i="18" s="1"/>
  <c r="CE98" i="15"/>
  <c r="CE98" i="18" s="1"/>
  <c r="CE97" i="15"/>
  <c r="CE97" i="18" s="1"/>
  <c r="CE86" i="15"/>
  <c r="CE86" i="18" s="1"/>
  <c r="CE96" i="15"/>
  <c r="CE96" i="18" s="1"/>
  <c r="CE60" i="15"/>
  <c r="CE60" i="18" s="1"/>
  <c r="CE57" i="15"/>
  <c r="CE57" i="18" s="1"/>
  <c r="CE26" i="15"/>
  <c r="CE26" i="18" s="1"/>
  <c r="CE100" i="15"/>
  <c r="CE100" i="18" s="1"/>
  <c r="CE38" i="15"/>
  <c r="CE38" i="18" s="1"/>
  <c r="CE46" i="15"/>
  <c r="CE46" i="18" s="1"/>
  <c r="CE29" i="15"/>
  <c r="CE29" i="18" s="1"/>
  <c r="CE31" i="15"/>
  <c r="CE31" i="18" s="1"/>
  <c r="CE54" i="15"/>
  <c r="CE54" i="18" s="1"/>
  <c r="CE52" i="15"/>
  <c r="CE52" i="18" s="1"/>
  <c r="CE66" i="15"/>
  <c r="CE66" i="18" s="1"/>
  <c r="CE93" i="15"/>
  <c r="CE93" i="18" s="1"/>
  <c r="CE99" i="15"/>
  <c r="CE99" i="18" s="1"/>
  <c r="CE102" i="15"/>
  <c r="CE102" i="18" s="1"/>
  <c r="CE40" i="15"/>
  <c r="CE40" i="18" s="1"/>
  <c r="CE41" i="15"/>
  <c r="CE41" i="18" s="1"/>
  <c r="CE56" i="15"/>
  <c r="CE56" i="18" s="1"/>
  <c r="CE63" i="15"/>
  <c r="CE63" i="18" s="1"/>
  <c r="CE84" i="15"/>
  <c r="CE84" i="18" s="1"/>
  <c r="CE25" i="15"/>
  <c r="CE25" i="18" s="1"/>
  <c r="CE47" i="15"/>
  <c r="CE47" i="18" s="1"/>
  <c r="CE36" i="15"/>
  <c r="CE36" i="18" s="1"/>
  <c r="CE80" i="15"/>
  <c r="CE80" i="18" s="1"/>
  <c r="CE50" i="6"/>
  <c r="CE41" i="6"/>
  <c r="CB55" i="6"/>
  <c r="CB56" i="6" s="1"/>
  <c r="CD43" i="6"/>
  <c r="CD44" i="6" s="1"/>
  <c r="CH28" i="6"/>
  <c r="CI19" i="6"/>
  <c r="CE62" i="6" l="1"/>
  <c r="CF36" i="6"/>
  <c r="CF59" i="6"/>
  <c r="CF10" i="6"/>
  <c r="CG9" i="6" s="1"/>
  <c r="CD42" i="6"/>
  <c r="CD51" i="6"/>
  <c r="CE22" i="18"/>
  <c r="CF41" i="6"/>
  <c r="CF50" i="6"/>
  <c r="CF19" i="15"/>
  <c r="CH38" i="6"/>
  <c r="CF19" i="18"/>
  <c r="CG40" i="6"/>
  <c r="CF60" i="15"/>
  <c r="CF60" i="18" s="1"/>
  <c r="CF72" i="15"/>
  <c r="CF72" i="18" s="1"/>
  <c r="CF23" i="15"/>
  <c r="CF23" i="18" s="1"/>
  <c r="CF99" i="15"/>
  <c r="CF99" i="18" s="1"/>
  <c r="CF31" i="15"/>
  <c r="CF31" i="18" s="1"/>
  <c r="CF86" i="15"/>
  <c r="CF86" i="18" s="1"/>
  <c r="CF43" i="15"/>
  <c r="CF43" i="18" s="1"/>
  <c r="CF53" i="15"/>
  <c r="CF53" i="18" s="1"/>
  <c r="CE103" i="15"/>
  <c r="CE103" i="18" s="1"/>
  <c r="CF38" i="15"/>
  <c r="CF38" i="18" s="1"/>
  <c r="CF92" i="15"/>
  <c r="CF92" i="18" s="1"/>
  <c r="CF27" i="15"/>
  <c r="CF27" i="18" s="1"/>
  <c r="CF74" i="15"/>
  <c r="CF74" i="18" s="1"/>
  <c r="CF64" i="15"/>
  <c r="CF64" i="18" s="1"/>
  <c r="CF57" i="15"/>
  <c r="CF57" i="18" s="1"/>
  <c r="CF34" i="15"/>
  <c r="CF34" i="18" s="1"/>
  <c r="CF76" i="15"/>
  <c r="CF76" i="18" s="1"/>
  <c r="CF47" i="15"/>
  <c r="CF47" i="18" s="1"/>
  <c r="CF83" i="15"/>
  <c r="CF83" i="18" s="1"/>
  <c r="CF80" i="15"/>
  <c r="CF80" i="18" s="1"/>
  <c r="CF85" i="15"/>
  <c r="CF85" i="18" s="1"/>
  <c r="CF93" i="15"/>
  <c r="CF93" i="18" s="1"/>
  <c r="CF97" i="15"/>
  <c r="CF97" i="18" s="1"/>
  <c r="CF100" i="15"/>
  <c r="CF100" i="18" s="1"/>
  <c r="CF42" i="15"/>
  <c r="CF42" i="18" s="1"/>
  <c r="CF29" i="15"/>
  <c r="CF29" i="18" s="1"/>
  <c r="CF40" i="15"/>
  <c r="CF40" i="18" s="1"/>
  <c r="CF30" i="15"/>
  <c r="CF30" i="18" s="1"/>
  <c r="CF73" i="15"/>
  <c r="CF73" i="18" s="1"/>
  <c r="CF55" i="15"/>
  <c r="CF55" i="18" s="1"/>
  <c r="CF49" i="15"/>
  <c r="CF49" i="18" s="1"/>
  <c r="CF91" i="15"/>
  <c r="CF91" i="18" s="1"/>
  <c r="CF41" i="15"/>
  <c r="CF41" i="18" s="1"/>
  <c r="CF82" i="15"/>
  <c r="CF82" i="18" s="1"/>
  <c r="CF68" i="15"/>
  <c r="CF68" i="18" s="1"/>
  <c r="CF59" i="15"/>
  <c r="CF59" i="18" s="1"/>
  <c r="CF96" i="15"/>
  <c r="CF96" i="18" s="1"/>
  <c r="CF51" i="15"/>
  <c r="CF51" i="18" s="1"/>
  <c r="CF90" i="15"/>
  <c r="CF90" i="18" s="1"/>
  <c r="CF95" i="15"/>
  <c r="CF95" i="18" s="1"/>
  <c r="CF89" i="15"/>
  <c r="CF89" i="18" s="1"/>
  <c r="CF65" i="15"/>
  <c r="CF65" i="18" s="1"/>
  <c r="CF45" i="15"/>
  <c r="CF45" i="18" s="1"/>
  <c r="CF94" i="15"/>
  <c r="CF94" i="18" s="1"/>
  <c r="CF48" i="15"/>
  <c r="CF48" i="18" s="1"/>
  <c r="CF75" i="15"/>
  <c r="CF75" i="18" s="1"/>
  <c r="CF67" i="15"/>
  <c r="CF67" i="18" s="1"/>
  <c r="CF69" i="15"/>
  <c r="CF69" i="18" s="1"/>
  <c r="CF22" i="15"/>
  <c r="CF61" i="15"/>
  <c r="CF61" i="18" s="1"/>
  <c r="CF79" i="15"/>
  <c r="CF79" i="18" s="1"/>
  <c r="CF98" i="15"/>
  <c r="CF98" i="18" s="1"/>
  <c r="CF88" i="15"/>
  <c r="CF88" i="18" s="1"/>
  <c r="CF77" i="15"/>
  <c r="CF77" i="18" s="1"/>
  <c r="CF50" i="15"/>
  <c r="CF50" i="18" s="1"/>
  <c r="CF58" i="15"/>
  <c r="CF58" i="18" s="1"/>
  <c r="CF54" i="15"/>
  <c r="CF54" i="18" s="1"/>
  <c r="CF71" i="15"/>
  <c r="CF71" i="18" s="1"/>
  <c r="CF46" i="15"/>
  <c r="CF46" i="18" s="1"/>
  <c r="CF101" i="15"/>
  <c r="CF101" i="18" s="1"/>
  <c r="CF37" i="15"/>
  <c r="CF37" i="18" s="1"/>
  <c r="CF66" i="15"/>
  <c r="CF66" i="18" s="1"/>
  <c r="CF26" i="15"/>
  <c r="CF26" i="18" s="1"/>
  <c r="CF44" i="15"/>
  <c r="CF44" i="18" s="1"/>
  <c r="CF25" i="15"/>
  <c r="CF25" i="18" s="1"/>
  <c r="CF70" i="15"/>
  <c r="CF70" i="18" s="1"/>
  <c r="CF63" i="15"/>
  <c r="CF63" i="18" s="1"/>
  <c r="CF87" i="15"/>
  <c r="CF87" i="18" s="1"/>
  <c r="CF56" i="15"/>
  <c r="CF56" i="18" s="1"/>
  <c r="CF32" i="15"/>
  <c r="CF32" i="18" s="1"/>
  <c r="CF35" i="15"/>
  <c r="CF35" i="18" s="1"/>
  <c r="CF84" i="15"/>
  <c r="CF84" i="18" s="1"/>
  <c r="CF62" i="15"/>
  <c r="CF62" i="18" s="1"/>
  <c r="CF103" i="15"/>
  <c r="CF103" i="18" s="1"/>
  <c r="CF33" i="15"/>
  <c r="CF33" i="18" s="1"/>
  <c r="CF28" i="15"/>
  <c r="CF28" i="18" s="1"/>
  <c r="CF39" i="15"/>
  <c r="CF39" i="18" s="1"/>
  <c r="CF52" i="15"/>
  <c r="CF52" i="18" s="1"/>
  <c r="CF78" i="15"/>
  <c r="CF78" i="18" s="1"/>
  <c r="CF102" i="15"/>
  <c r="CF102" i="18" s="1"/>
  <c r="CF24" i="15"/>
  <c r="CF24" i="18" s="1"/>
  <c r="CF81" i="15"/>
  <c r="CF81" i="18" s="1"/>
  <c r="CF36" i="15"/>
  <c r="CF36" i="18" s="1"/>
  <c r="CC63" i="6"/>
  <c r="CC60" i="6"/>
  <c r="CB63" i="6"/>
  <c r="CB60" i="6"/>
  <c r="CB57" i="6"/>
  <c r="CC57" i="6" s="1"/>
  <c r="CC61" i="6"/>
  <c r="CC64" i="6"/>
  <c r="CE45" i="6"/>
  <c r="CE43" i="6"/>
  <c r="CE44" i="6" s="1"/>
  <c r="CD54" i="6"/>
  <c r="CD56" i="6" s="1"/>
  <c r="CI28" i="6"/>
  <c r="CJ19" i="6"/>
  <c r="CF45" i="6" l="1"/>
  <c r="CG36" i="6"/>
  <c r="CG59" i="6"/>
  <c r="CG10" i="6"/>
  <c r="CH9" i="6" s="1"/>
  <c r="CF62" i="6"/>
  <c r="CD60" i="6"/>
  <c r="CD63" i="6"/>
  <c r="CE42" i="6"/>
  <c r="CF22" i="18"/>
  <c r="CG41" i="6"/>
  <c r="CG50" i="6"/>
  <c r="CD61" i="6"/>
  <c r="CD64" i="6"/>
  <c r="CE54" i="6"/>
  <c r="CE56" i="6" s="1"/>
  <c r="CG19" i="15"/>
  <c r="CI38" i="6"/>
  <c r="CH40" i="6"/>
  <c r="CG19" i="18"/>
  <c r="CG39" i="15"/>
  <c r="CG39" i="18" s="1"/>
  <c r="CG34" i="15"/>
  <c r="CG34" i="18" s="1"/>
  <c r="CG87" i="15"/>
  <c r="CG87" i="18" s="1"/>
  <c r="CG63" i="15"/>
  <c r="CG63" i="18" s="1"/>
  <c r="CG86" i="15"/>
  <c r="CG86" i="18" s="1"/>
  <c r="CF104" i="15"/>
  <c r="CF104" i="18" s="1"/>
  <c r="CG71" i="15"/>
  <c r="CG71" i="18" s="1"/>
  <c r="CG97" i="15"/>
  <c r="CG97" i="18" s="1"/>
  <c r="CG82" i="15"/>
  <c r="CG82" i="18" s="1"/>
  <c r="CG83" i="15"/>
  <c r="CG83" i="18" s="1"/>
  <c r="CG49" i="15"/>
  <c r="CG49" i="18" s="1"/>
  <c r="CG61" i="15"/>
  <c r="CG61" i="18" s="1"/>
  <c r="CG42" i="15"/>
  <c r="CG42" i="18" s="1"/>
  <c r="CG96" i="15"/>
  <c r="CG96" i="18" s="1"/>
  <c r="CG44" i="15"/>
  <c r="CG44" i="18" s="1"/>
  <c r="CG50" i="15"/>
  <c r="CG50" i="18" s="1"/>
  <c r="CG22" i="15"/>
  <c r="CG80" i="15"/>
  <c r="CG80" i="18" s="1"/>
  <c r="CG51" i="15"/>
  <c r="CG51" i="18" s="1"/>
  <c r="CG104" i="15"/>
  <c r="CG104" i="18" s="1"/>
  <c r="CG23" i="15"/>
  <c r="CG23" i="18" s="1"/>
  <c r="CG73" i="15"/>
  <c r="CG73" i="18" s="1"/>
  <c r="CG90" i="15"/>
  <c r="CG90" i="18" s="1"/>
  <c r="CG37" i="15"/>
  <c r="CG37" i="18" s="1"/>
  <c r="CG25" i="15"/>
  <c r="CG25" i="18" s="1"/>
  <c r="CG46" i="15"/>
  <c r="CG46" i="18" s="1"/>
  <c r="CG41" i="15"/>
  <c r="CG41" i="18" s="1"/>
  <c r="CG33" i="15"/>
  <c r="CG33" i="18" s="1"/>
  <c r="CG40" i="15"/>
  <c r="CG40" i="18" s="1"/>
  <c r="CG53" i="15"/>
  <c r="CG53" i="18" s="1"/>
  <c r="CG38" i="15"/>
  <c r="CG38" i="18" s="1"/>
  <c r="CG89" i="15"/>
  <c r="CG89" i="18" s="1"/>
  <c r="CG98" i="15"/>
  <c r="CG98" i="18" s="1"/>
  <c r="CG36" i="15"/>
  <c r="CG36" i="18" s="1"/>
  <c r="CG64" i="15"/>
  <c r="CG64" i="18" s="1"/>
  <c r="CG65" i="15"/>
  <c r="CG65" i="18" s="1"/>
  <c r="CG92" i="15"/>
  <c r="CG92" i="18" s="1"/>
  <c r="CG62" i="15"/>
  <c r="CG62" i="18" s="1"/>
  <c r="CG56" i="15"/>
  <c r="CG56" i="18" s="1"/>
  <c r="CG67" i="15"/>
  <c r="CG67" i="18" s="1"/>
  <c r="CG77" i="15"/>
  <c r="CG77" i="18" s="1"/>
  <c r="CG59" i="15"/>
  <c r="CG59" i="18" s="1"/>
  <c r="CG74" i="15"/>
  <c r="CG74" i="18" s="1"/>
  <c r="CG28" i="15"/>
  <c r="CG28" i="18" s="1"/>
  <c r="CG60" i="15"/>
  <c r="CG60" i="18" s="1"/>
  <c r="CG84" i="15"/>
  <c r="CG84" i="18" s="1"/>
  <c r="CG55" i="15"/>
  <c r="CG55" i="18" s="1"/>
  <c r="CG81" i="15"/>
  <c r="CG81" i="18" s="1"/>
  <c r="CG45" i="15"/>
  <c r="CG45" i="18" s="1"/>
  <c r="CG69" i="15"/>
  <c r="CG69" i="18" s="1"/>
  <c r="CG91" i="15"/>
  <c r="CG91" i="18" s="1"/>
  <c r="CG99" i="15"/>
  <c r="CG99" i="18" s="1"/>
  <c r="CG101" i="15"/>
  <c r="CG101" i="18" s="1"/>
  <c r="CG78" i="15"/>
  <c r="CG78" i="18" s="1"/>
  <c r="CG66" i="15"/>
  <c r="CG66" i="18" s="1"/>
  <c r="CG30" i="15"/>
  <c r="CG30" i="18" s="1"/>
  <c r="CG54" i="15"/>
  <c r="CG54" i="18" s="1"/>
  <c r="CG47" i="15"/>
  <c r="CG47" i="18" s="1"/>
  <c r="CG48" i="15"/>
  <c r="CG48" i="18" s="1"/>
  <c r="CG95" i="15"/>
  <c r="CG95" i="18" s="1"/>
  <c r="CG85" i="15"/>
  <c r="CG85" i="18" s="1"/>
  <c r="CG32" i="15"/>
  <c r="CG32" i="18" s="1"/>
  <c r="CG70" i="15"/>
  <c r="CG70" i="18" s="1"/>
  <c r="CG72" i="15"/>
  <c r="CG72" i="18" s="1"/>
  <c r="CG76" i="15"/>
  <c r="CG76" i="18" s="1"/>
  <c r="CG93" i="15"/>
  <c r="CG93" i="18" s="1"/>
  <c r="CG102" i="15"/>
  <c r="CG102" i="18" s="1"/>
  <c r="CG58" i="15"/>
  <c r="CG58" i="18" s="1"/>
  <c r="CG31" i="15"/>
  <c r="CG31" i="18" s="1"/>
  <c r="CG35" i="15"/>
  <c r="CG35" i="18" s="1"/>
  <c r="CG29" i="15"/>
  <c r="CG29" i="18" s="1"/>
  <c r="CG43" i="15"/>
  <c r="CG43" i="18" s="1"/>
  <c r="CG24" i="15"/>
  <c r="CG24" i="18" s="1"/>
  <c r="CG100" i="15"/>
  <c r="CG100" i="18" s="1"/>
  <c r="CG88" i="15"/>
  <c r="CG88" i="18" s="1"/>
  <c r="CG75" i="15"/>
  <c r="CG75" i="18" s="1"/>
  <c r="CG52" i="15"/>
  <c r="CG52" i="18" s="1"/>
  <c r="CG103" i="15"/>
  <c r="CG103" i="18" s="1"/>
  <c r="CG57" i="15"/>
  <c r="CG57" i="18" s="1"/>
  <c r="CG26" i="15"/>
  <c r="CG26" i="18" s="1"/>
  <c r="CG79" i="15"/>
  <c r="CG79" i="18" s="1"/>
  <c r="CG27" i="15"/>
  <c r="CG27" i="18" s="1"/>
  <c r="CG68" i="15"/>
  <c r="CG68" i="18" s="1"/>
  <c r="CG94" i="15"/>
  <c r="CG94" i="18" s="1"/>
  <c r="CD57" i="6"/>
  <c r="CF43" i="6"/>
  <c r="CF44" i="6" s="1"/>
  <c r="CE51" i="6"/>
  <c r="CJ28" i="6"/>
  <c r="CK19" i="6"/>
  <c r="CG62" i="6" l="1"/>
  <c r="CH59" i="6"/>
  <c r="CH10" i="6"/>
  <c r="CI9" i="6" s="1"/>
  <c r="CH36" i="6"/>
  <c r="CE57" i="6"/>
  <c r="CI40" i="6"/>
  <c r="CH19" i="18"/>
  <c r="CJ38" i="6"/>
  <c r="CH19" i="15"/>
  <c r="CH42" i="15"/>
  <c r="CH42" i="18" s="1"/>
  <c r="CH40" i="15"/>
  <c r="CH40" i="18" s="1"/>
  <c r="CH23" i="15"/>
  <c r="CH23" i="18" s="1"/>
  <c r="CH74" i="15"/>
  <c r="CH74" i="18" s="1"/>
  <c r="CH84" i="15"/>
  <c r="CH84" i="18" s="1"/>
  <c r="CH70" i="15"/>
  <c r="CH70" i="18" s="1"/>
  <c r="CH98" i="15"/>
  <c r="CH98" i="18" s="1"/>
  <c r="CH80" i="15"/>
  <c r="CH80" i="18" s="1"/>
  <c r="CH87" i="15"/>
  <c r="CH87" i="18" s="1"/>
  <c r="CH99" i="15"/>
  <c r="CH99" i="18" s="1"/>
  <c r="CH103" i="15"/>
  <c r="CH103" i="18" s="1"/>
  <c r="CG105" i="15"/>
  <c r="CG105" i="18" s="1"/>
  <c r="CH66" i="15"/>
  <c r="CH66" i="18" s="1"/>
  <c r="CH60" i="15"/>
  <c r="CH60" i="18" s="1"/>
  <c r="CH45" i="15"/>
  <c r="CH45" i="18" s="1"/>
  <c r="CH39" i="15"/>
  <c r="CH39" i="18" s="1"/>
  <c r="CH28" i="15"/>
  <c r="CH28" i="18" s="1"/>
  <c r="CH92" i="15"/>
  <c r="CH92" i="18" s="1"/>
  <c r="CH33" i="15"/>
  <c r="CH33" i="18" s="1"/>
  <c r="CH24" i="15"/>
  <c r="CH24" i="18" s="1"/>
  <c r="CH62" i="15"/>
  <c r="CH62" i="18" s="1"/>
  <c r="CH49" i="15"/>
  <c r="CH49" i="18" s="1"/>
  <c r="CH95" i="15"/>
  <c r="CH95" i="18" s="1"/>
  <c r="CH64" i="15"/>
  <c r="CH64" i="18" s="1"/>
  <c r="CH29" i="15"/>
  <c r="CH29" i="18" s="1"/>
  <c r="CH83" i="15"/>
  <c r="CH83" i="18" s="1"/>
  <c r="CH26" i="15"/>
  <c r="CH26" i="18" s="1"/>
  <c r="CH68" i="15"/>
  <c r="CH68" i="18" s="1"/>
  <c r="CH89" i="15"/>
  <c r="CH89" i="18" s="1"/>
  <c r="CH56" i="15"/>
  <c r="CH56" i="18" s="1"/>
  <c r="CH52" i="15"/>
  <c r="CH52" i="18" s="1"/>
  <c r="CH88" i="15"/>
  <c r="CH88" i="18" s="1"/>
  <c r="CH82" i="15"/>
  <c r="CH82" i="18" s="1"/>
  <c r="CH57" i="15"/>
  <c r="CH57" i="18" s="1"/>
  <c r="CH58" i="15"/>
  <c r="CH58" i="18" s="1"/>
  <c r="CH104" i="15"/>
  <c r="CH104" i="18" s="1"/>
  <c r="CH46" i="15"/>
  <c r="CH46" i="18" s="1"/>
  <c r="CH86" i="15"/>
  <c r="CH86" i="18" s="1"/>
  <c r="CH32" i="15"/>
  <c r="CH32" i="18" s="1"/>
  <c r="CH37" i="15"/>
  <c r="CH37" i="18" s="1"/>
  <c r="CH94" i="15"/>
  <c r="CH94" i="18" s="1"/>
  <c r="CH30" i="15"/>
  <c r="CH30" i="18" s="1"/>
  <c r="CH71" i="15"/>
  <c r="CH71" i="18" s="1"/>
  <c r="CH102" i="15"/>
  <c r="CH102" i="18" s="1"/>
  <c r="CH93" i="15"/>
  <c r="CH93" i="18" s="1"/>
  <c r="CH65" i="15"/>
  <c r="CH65" i="18" s="1"/>
  <c r="CH73" i="15"/>
  <c r="CH73" i="18" s="1"/>
  <c r="CH25" i="15"/>
  <c r="CH25" i="18" s="1"/>
  <c r="CH77" i="15"/>
  <c r="CH77" i="18" s="1"/>
  <c r="CH61" i="15"/>
  <c r="CH61" i="18" s="1"/>
  <c r="CH48" i="15"/>
  <c r="CH48" i="18" s="1"/>
  <c r="CH38" i="15"/>
  <c r="CH38" i="18" s="1"/>
  <c r="CH72" i="15"/>
  <c r="CH72" i="18" s="1"/>
  <c r="CH101" i="15"/>
  <c r="CH101" i="18" s="1"/>
  <c r="CH79" i="15"/>
  <c r="CH79" i="18" s="1"/>
  <c r="CH34" i="15"/>
  <c r="CH34" i="18" s="1"/>
  <c r="CH43" i="15"/>
  <c r="CH43" i="18" s="1"/>
  <c r="CH27" i="15"/>
  <c r="CH27" i="18" s="1"/>
  <c r="CH75" i="15"/>
  <c r="CH75" i="18" s="1"/>
  <c r="CH44" i="15"/>
  <c r="CH44" i="18" s="1"/>
  <c r="CH69" i="15"/>
  <c r="CH69" i="18" s="1"/>
  <c r="CH53" i="15"/>
  <c r="CH53" i="18" s="1"/>
  <c r="CH63" i="15"/>
  <c r="CH63" i="18" s="1"/>
  <c r="CH35" i="15"/>
  <c r="CH35" i="18" s="1"/>
  <c r="CH85" i="15"/>
  <c r="CH85" i="18" s="1"/>
  <c r="CH59" i="15"/>
  <c r="CH59" i="18" s="1"/>
  <c r="CH100" i="15"/>
  <c r="CH100" i="18" s="1"/>
  <c r="CH105" i="15"/>
  <c r="CH105" i="18" s="1"/>
  <c r="CH91" i="15"/>
  <c r="CH91" i="18" s="1"/>
  <c r="CH41" i="15"/>
  <c r="CH41" i="18" s="1"/>
  <c r="CH78" i="15"/>
  <c r="CH78" i="18" s="1"/>
  <c r="CH67" i="15"/>
  <c r="CH67" i="18" s="1"/>
  <c r="CH81" i="15"/>
  <c r="CH81" i="18" s="1"/>
  <c r="CH50" i="15"/>
  <c r="CH50" i="18" s="1"/>
  <c r="CH96" i="15"/>
  <c r="CH96" i="18" s="1"/>
  <c r="CH97" i="15"/>
  <c r="CH97" i="18" s="1"/>
  <c r="CH47" i="15"/>
  <c r="CH47" i="18" s="1"/>
  <c r="CH90" i="15"/>
  <c r="CH90" i="18" s="1"/>
  <c r="CH54" i="15"/>
  <c r="CH54" i="18" s="1"/>
  <c r="CH76" i="15"/>
  <c r="CH76" i="18" s="1"/>
  <c r="CH22" i="15"/>
  <c r="CH51" i="15"/>
  <c r="CH51" i="18" s="1"/>
  <c r="CH31" i="15"/>
  <c r="CH31" i="18" s="1"/>
  <c r="CH36" i="15"/>
  <c r="CH36" i="18" s="1"/>
  <c r="CH55" i="15"/>
  <c r="CH55" i="18" s="1"/>
  <c r="CE60" i="6"/>
  <c r="CE63" i="6"/>
  <c r="CE61" i="6"/>
  <c r="CE64" i="6"/>
  <c r="CG43" i="6"/>
  <c r="CG44" i="6" s="1"/>
  <c r="CG45" i="6"/>
  <c r="CF54" i="6"/>
  <c r="CF56" i="6" s="1"/>
  <c r="CF51" i="6"/>
  <c r="CG22" i="18"/>
  <c r="CF42" i="6"/>
  <c r="CH41" i="6"/>
  <c r="CH50" i="6"/>
  <c r="CK28" i="6"/>
  <c r="CL19" i="6"/>
  <c r="CF57" i="6" l="1"/>
  <c r="CH43" i="6"/>
  <c r="CH44" i="6" s="1"/>
  <c r="CH62" i="6"/>
  <c r="CI10" i="6"/>
  <c r="CJ9" i="6" s="1"/>
  <c r="CI36" i="6"/>
  <c r="CI59" i="6"/>
  <c r="CI62" i="6"/>
  <c r="CH45" i="6"/>
  <c r="CG42" i="6"/>
  <c r="CG51" i="6"/>
  <c r="CH22" i="18"/>
  <c r="CI72" i="15"/>
  <c r="CI72" i="18" s="1"/>
  <c r="CI98" i="15"/>
  <c r="CI98" i="18" s="1"/>
  <c r="CI95" i="15"/>
  <c r="CI95" i="18" s="1"/>
  <c r="CI25" i="15"/>
  <c r="CI25" i="18" s="1"/>
  <c r="CI39" i="15"/>
  <c r="CI39" i="18" s="1"/>
  <c r="CH106" i="15"/>
  <c r="CH106" i="18" s="1"/>
  <c r="CI67" i="15"/>
  <c r="CI67" i="18" s="1"/>
  <c r="CI71" i="15"/>
  <c r="CI71" i="18" s="1"/>
  <c r="CI80" i="15"/>
  <c r="CI80" i="18" s="1"/>
  <c r="CI49" i="15"/>
  <c r="CI49" i="18" s="1"/>
  <c r="CI42" i="15"/>
  <c r="CI42" i="18" s="1"/>
  <c r="CI90" i="15"/>
  <c r="CI90" i="18" s="1"/>
  <c r="CI52" i="15"/>
  <c r="CI52" i="18" s="1"/>
  <c r="CI24" i="15"/>
  <c r="CI24" i="18" s="1"/>
  <c r="CI54" i="15"/>
  <c r="CI54" i="18" s="1"/>
  <c r="CI100" i="15"/>
  <c r="CI100" i="18" s="1"/>
  <c r="CI99" i="15"/>
  <c r="CI99" i="18" s="1"/>
  <c r="CI43" i="15"/>
  <c r="CI43" i="18" s="1"/>
  <c r="CI77" i="15"/>
  <c r="CI77" i="18" s="1"/>
  <c r="CI46" i="15"/>
  <c r="CI46" i="18" s="1"/>
  <c r="CI106" i="15"/>
  <c r="CI106" i="18" s="1"/>
  <c r="CI86" i="15"/>
  <c r="CI86" i="18" s="1"/>
  <c r="CI82" i="15"/>
  <c r="CI82" i="18" s="1"/>
  <c r="CI81" i="15"/>
  <c r="CI81" i="18" s="1"/>
  <c r="CI87" i="15"/>
  <c r="CI87" i="18" s="1"/>
  <c r="CI73" i="15"/>
  <c r="CI73" i="18" s="1"/>
  <c r="CI101" i="15"/>
  <c r="CI101" i="18" s="1"/>
  <c r="CI58" i="15"/>
  <c r="CI58" i="18" s="1"/>
  <c r="CI56" i="15"/>
  <c r="CI56" i="18" s="1"/>
  <c r="CI70" i="15"/>
  <c r="CI70" i="18" s="1"/>
  <c r="CI29" i="15"/>
  <c r="CI29" i="18" s="1"/>
  <c r="CI27" i="15"/>
  <c r="CI27" i="18" s="1"/>
  <c r="CI48" i="15"/>
  <c r="CI48" i="18" s="1"/>
  <c r="CI85" i="15"/>
  <c r="CI85" i="18" s="1"/>
  <c r="CI41" i="15"/>
  <c r="CI41" i="18" s="1"/>
  <c r="CI65" i="15"/>
  <c r="CI65" i="18" s="1"/>
  <c r="CI30" i="15"/>
  <c r="CI30" i="18" s="1"/>
  <c r="CI79" i="15"/>
  <c r="CI79" i="18" s="1"/>
  <c r="CI37" i="15"/>
  <c r="CI37" i="18" s="1"/>
  <c r="CI32" i="15"/>
  <c r="CI32" i="18" s="1"/>
  <c r="CI93" i="15"/>
  <c r="CI93" i="18" s="1"/>
  <c r="CI78" i="15"/>
  <c r="CI78" i="18" s="1"/>
  <c r="CI23" i="15"/>
  <c r="CI23" i="18" s="1"/>
  <c r="CI89" i="15"/>
  <c r="CI89" i="18" s="1"/>
  <c r="CI38" i="15"/>
  <c r="CI38" i="18" s="1"/>
  <c r="CI33" i="15"/>
  <c r="CI33" i="18" s="1"/>
  <c r="CI53" i="15"/>
  <c r="CI53" i="18" s="1"/>
  <c r="CI55" i="15"/>
  <c r="CI55" i="18" s="1"/>
  <c r="CI60" i="15"/>
  <c r="CI60" i="18" s="1"/>
  <c r="CI75" i="15"/>
  <c r="CI75" i="18" s="1"/>
  <c r="CI31" i="15"/>
  <c r="CI31" i="18" s="1"/>
  <c r="CI45" i="15"/>
  <c r="CI45" i="18" s="1"/>
  <c r="CI74" i="15"/>
  <c r="CI74" i="18" s="1"/>
  <c r="CI63" i="15"/>
  <c r="CI63" i="18" s="1"/>
  <c r="CI62" i="15"/>
  <c r="CI62" i="18" s="1"/>
  <c r="CI34" i="15"/>
  <c r="CI34" i="18" s="1"/>
  <c r="CI91" i="15"/>
  <c r="CI91" i="18" s="1"/>
  <c r="CI97" i="15"/>
  <c r="CI97" i="18" s="1"/>
  <c r="CI83" i="15"/>
  <c r="CI83" i="18" s="1"/>
  <c r="CI103" i="15"/>
  <c r="CI103" i="18" s="1"/>
  <c r="CI104" i="15"/>
  <c r="CI104" i="18" s="1"/>
  <c r="CI47" i="15"/>
  <c r="CI47" i="18" s="1"/>
  <c r="CI59" i="15"/>
  <c r="CI59" i="18" s="1"/>
  <c r="CI64" i="15"/>
  <c r="CI64" i="18" s="1"/>
  <c r="CI26" i="15"/>
  <c r="CI26" i="18" s="1"/>
  <c r="CI88" i="15"/>
  <c r="CI88" i="18" s="1"/>
  <c r="CI68" i="15"/>
  <c r="CI68" i="18" s="1"/>
  <c r="CI76" i="15"/>
  <c r="CI76" i="18" s="1"/>
  <c r="CI44" i="15"/>
  <c r="CI44" i="18" s="1"/>
  <c r="CI50" i="15"/>
  <c r="CI50" i="18" s="1"/>
  <c r="CI66" i="15"/>
  <c r="CI66" i="18" s="1"/>
  <c r="CI40" i="15"/>
  <c r="CI40" i="18" s="1"/>
  <c r="CI51" i="15"/>
  <c r="CI51" i="18" s="1"/>
  <c r="CI92" i="15"/>
  <c r="CI92" i="18" s="1"/>
  <c r="CI57" i="15"/>
  <c r="CI57" i="18" s="1"/>
  <c r="CI84" i="15"/>
  <c r="CI84" i="18" s="1"/>
  <c r="CI28" i="15"/>
  <c r="CI28" i="18" s="1"/>
  <c r="CI36" i="15"/>
  <c r="CI36" i="18" s="1"/>
  <c r="CI69" i="15"/>
  <c r="CI69" i="18" s="1"/>
  <c r="CI102" i="15"/>
  <c r="CI102" i="18" s="1"/>
  <c r="CI105" i="15"/>
  <c r="CI105" i="18" s="1"/>
  <c r="CI22" i="15"/>
  <c r="CI35" i="15"/>
  <c r="CI35" i="18" s="1"/>
  <c r="CI61" i="15"/>
  <c r="CI61" i="18" s="1"/>
  <c r="CI94" i="15"/>
  <c r="CI94" i="18" s="1"/>
  <c r="CI96" i="15"/>
  <c r="CI96" i="18" s="1"/>
  <c r="CK38" i="6"/>
  <c r="CI19" i="18"/>
  <c r="CI19" i="15"/>
  <c r="CJ40" i="6"/>
  <c r="CF63" i="6"/>
  <c r="CF60" i="6"/>
  <c r="CF64" i="6"/>
  <c r="CF61" i="6"/>
  <c r="CG54" i="6"/>
  <c r="CI50" i="6"/>
  <c r="CI41" i="6"/>
  <c r="CL28" i="6"/>
  <c r="CM19" i="6"/>
  <c r="CH51" i="6" l="1"/>
  <c r="CH42" i="6"/>
  <c r="CH54" i="6"/>
  <c r="CJ36" i="6"/>
  <c r="CJ10" i="6"/>
  <c r="CK9" i="6" s="1"/>
  <c r="CJ59" i="6"/>
  <c r="CH64" i="6"/>
  <c r="CH61" i="6"/>
  <c r="CJ41" i="6"/>
  <c r="CJ50" i="6"/>
  <c r="CJ90" i="15"/>
  <c r="CJ90" i="18" s="1"/>
  <c r="CJ74" i="15"/>
  <c r="CJ74" i="18" s="1"/>
  <c r="CJ85" i="15"/>
  <c r="CJ85" i="18" s="1"/>
  <c r="CJ33" i="15"/>
  <c r="CJ33" i="18" s="1"/>
  <c r="CJ26" i="15"/>
  <c r="CJ26" i="18" s="1"/>
  <c r="CJ65" i="15"/>
  <c r="CJ65" i="18" s="1"/>
  <c r="CJ46" i="15"/>
  <c r="CJ46" i="18" s="1"/>
  <c r="CJ56" i="15"/>
  <c r="CJ56" i="18" s="1"/>
  <c r="CJ50" i="15"/>
  <c r="CJ50" i="18" s="1"/>
  <c r="CJ95" i="15"/>
  <c r="CJ95" i="18" s="1"/>
  <c r="CJ73" i="15"/>
  <c r="CJ73" i="18" s="1"/>
  <c r="CJ36" i="15"/>
  <c r="CJ36" i="18" s="1"/>
  <c r="CJ32" i="15"/>
  <c r="CJ32" i="18" s="1"/>
  <c r="CJ39" i="15"/>
  <c r="CJ39" i="18" s="1"/>
  <c r="CJ94" i="15"/>
  <c r="CJ94" i="18" s="1"/>
  <c r="CJ61" i="15"/>
  <c r="CJ61" i="18" s="1"/>
  <c r="CJ83" i="15"/>
  <c r="CJ83" i="18" s="1"/>
  <c r="CJ53" i="15"/>
  <c r="CJ53" i="18" s="1"/>
  <c r="CJ64" i="15"/>
  <c r="CJ64" i="18" s="1"/>
  <c r="CJ22" i="15"/>
  <c r="CJ35" i="15"/>
  <c r="CJ35" i="18" s="1"/>
  <c r="CJ66" i="15"/>
  <c r="CJ66" i="18" s="1"/>
  <c r="CJ92" i="15"/>
  <c r="CJ92" i="18" s="1"/>
  <c r="CJ101" i="15"/>
  <c r="CJ101" i="18" s="1"/>
  <c r="CJ88" i="15"/>
  <c r="CJ88" i="18" s="1"/>
  <c r="CJ80" i="15"/>
  <c r="CJ80" i="18" s="1"/>
  <c r="CJ96" i="15"/>
  <c r="CJ96" i="18" s="1"/>
  <c r="CJ37" i="15"/>
  <c r="CJ37" i="18" s="1"/>
  <c r="CJ81" i="15"/>
  <c r="CJ81" i="18" s="1"/>
  <c r="CJ52" i="15"/>
  <c r="CJ52" i="18" s="1"/>
  <c r="CJ42" i="15"/>
  <c r="CJ42" i="18" s="1"/>
  <c r="CJ63" i="15"/>
  <c r="CJ63" i="18" s="1"/>
  <c r="CJ28" i="15"/>
  <c r="CJ28" i="18" s="1"/>
  <c r="CJ58" i="15"/>
  <c r="CJ58" i="18" s="1"/>
  <c r="CJ55" i="15"/>
  <c r="CJ55" i="18" s="1"/>
  <c r="CJ71" i="15"/>
  <c r="CJ71" i="18" s="1"/>
  <c r="CJ49" i="15"/>
  <c r="CJ49" i="18" s="1"/>
  <c r="CJ67" i="15"/>
  <c r="CJ67" i="18" s="1"/>
  <c r="CJ57" i="15"/>
  <c r="CJ57" i="18" s="1"/>
  <c r="CJ75" i="15"/>
  <c r="CJ75" i="18" s="1"/>
  <c r="CJ25" i="15"/>
  <c r="CJ25" i="18" s="1"/>
  <c r="CJ29" i="15"/>
  <c r="CJ29" i="18" s="1"/>
  <c r="CI107" i="15"/>
  <c r="CI107" i="18" s="1"/>
  <c r="CJ47" i="15"/>
  <c r="CJ47" i="18" s="1"/>
  <c r="CJ76" i="15"/>
  <c r="CJ76" i="18" s="1"/>
  <c r="CJ89" i="15"/>
  <c r="CJ89" i="18" s="1"/>
  <c r="CJ69" i="15"/>
  <c r="CJ69" i="18" s="1"/>
  <c r="CJ62" i="15"/>
  <c r="CJ62" i="18" s="1"/>
  <c r="CJ44" i="15"/>
  <c r="CJ44" i="18" s="1"/>
  <c r="CJ77" i="15"/>
  <c r="CJ77" i="18" s="1"/>
  <c r="CJ84" i="15"/>
  <c r="CJ84" i="18" s="1"/>
  <c r="CJ59" i="15"/>
  <c r="CJ59" i="18" s="1"/>
  <c r="CJ41" i="15"/>
  <c r="CJ41" i="18" s="1"/>
  <c r="CJ51" i="15"/>
  <c r="CJ51" i="18" s="1"/>
  <c r="CJ31" i="15"/>
  <c r="CJ31" i="18" s="1"/>
  <c r="CJ45" i="15"/>
  <c r="CJ45" i="18" s="1"/>
  <c r="CJ70" i="15"/>
  <c r="CJ70" i="18" s="1"/>
  <c r="CJ103" i="15"/>
  <c r="CJ103" i="18" s="1"/>
  <c r="CJ30" i="15"/>
  <c r="CJ30" i="18" s="1"/>
  <c r="CJ27" i="15"/>
  <c r="CJ27" i="18" s="1"/>
  <c r="CJ98" i="15"/>
  <c r="CJ98" i="18" s="1"/>
  <c r="CJ34" i="15"/>
  <c r="CJ34" i="18" s="1"/>
  <c r="CJ106" i="15"/>
  <c r="CJ106" i="18" s="1"/>
  <c r="CJ91" i="15"/>
  <c r="CJ91" i="18" s="1"/>
  <c r="CJ24" i="15"/>
  <c r="CJ24" i="18" s="1"/>
  <c r="CJ107" i="15"/>
  <c r="CJ107" i="18" s="1"/>
  <c r="CJ48" i="15"/>
  <c r="CJ48" i="18" s="1"/>
  <c r="CJ23" i="15"/>
  <c r="CJ23" i="18" s="1"/>
  <c r="CJ60" i="15"/>
  <c r="CJ60" i="18" s="1"/>
  <c r="CJ105" i="15"/>
  <c r="CJ105" i="18" s="1"/>
  <c r="CJ87" i="15"/>
  <c r="CJ87" i="18" s="1"/>
  <c r="CJ86" i="15"/>
  <c r="CJ86" i="18" s="1"/>
  <c r="CJ82" i="15"/>
  <c r="CJ82" i="18" s="1"/>
  <c r="CJ72" i="15"/>
  <c r="CJ72" i="18" s="1"/>
  <c r="CJ104" i="15"/>
  <c r="CJ104" i="18" s="1"/>
  <c r="CJ79" i="15"/>
  <c r="CJ79" i="18" s="1"/>
  <c r="CJ100" i="15"/>
  <c r="CJ100" i="18" s="1"/>
  <c r="CJ43" i="15"/>
  <c r="CJ43" i="18" s="1"/>
  <c r="CJ99" i="15"/>
  <c r="CJ99" i="18" s="1"/>
  <c r="CJ97" i="15"/>
  <c r="CJ97" i="18" s="1"/>
  <c r="CJ102" i="15"/>
  <c r="CJ102" i="18" s="1"/>
  <c r="CJ93" i="15"/>
  <c r="CJ93" i="18" s="1"/>
  <c r="CJ38" i="15"/>
  <c r="CJ38" i="18" s="1"/>
  <c r="CJ54" i="15"/>
  <c r="CJ54" i="18" s="1"/>
  <c r="CJ40" i="15"/>
  <c r="CJ40" i="18" s="1"/>
  <c r="CJ68" i="15"/>
  <c r="CJ68" i="18" s="1"/>
  <c r="CJ78" i="15"/>
  <c r="CJ78" i="18" s="1"/>
  <c r="CG56" i="6"/>
  <c r="CG64" i="6"/>
  <c r="CG61" i="6"/>
  <c r="CJ19" i="18"/>
  <c r="CJ19" i="15"/>
  <c r="CL38" i="6"/>
  <c r="CK40" i="6"/>
  <c r="CI22" i="18"/>
  <c r="CI45" i="6"/>
  <c r="CI43" i="6"/>
  <c r="CI44" i="6" s="1"/>
  <c r="CM28" i="6"/>
  <c r="CN19" i="6"/>
  <c r="CJ45" i="6" l="1"/>
  <c r="CK36" i="6"/>
  <c r="CK59" i="6"/>
  <c r="CK10" i="6"/>
  <c r="CL9" i="6" s="1"/>
  <c r="CJ62" i="6"/>
  <c r="CI42" i="6"/>
  <c r="CK75" i="15"/>
  <c r="CK75" i="18" s="1"/>
  <c r="CK33" i="15"/>
  <c r="CK33" i="18" s="1"/>
  <c r="CK102" i="15"/>
  <c r="CK102" i="18" s="1"/>
  <c r="CK47" i="15"/>
  <c r="CK47" i="18" s="1"/>
  <c r="CK60" i="15"/>
  <c r="CK60" i="18" s="1"/>
  <c r="CK51" i="15"/>
  <c r="CK51" i="18" s="1"/>
  <c r="CK105" i="15"/>
  <c r="CK105" i="18" s="1"/>
  <c r="CK100" i="15"/>
  <c r="CK100" i="18" s="1"/>
  <c r="CK94" i="15"/>
  <c r="CK94" i="18" s="1"/>
  <c r="CK76" i="15"/>
  <c r="CK76" i="18" s="1"/>
  <c r="CK24" i="15"/>
  <c r="CK24" i="18" s="1"/>
  <c r="CK80" i="15"/>
  <c r="CK80" i="18" s="1"/>
  <c r="CK64" i="15"/>
  <c r="CK64" i="18" s="1"/>
  <c r="CK61" i="15"/>
  <c r="CK61" i="18" s="1"/>
  <c r="CK53" i="15"/>
  <c r="CK53" i="18" s="1"/>
  <c r="CK98" i="15"/>
  <c r="CK98" i="18" s="1"/>
  <c r="CK58" i="15"/>
  <c r="CK58" i="18" s="1"/>
  <c r="CK89" i="15"/>
  <c r="CK89" i="18" s="1"/>
  <c r="CK103" i="15"/>
  <c r="CK103" i="18" s="1"/>
  <c r="CK30" i="15"/>
  <c r="CK30" i="18" s="1"/>
  <c r="CK46" i="15"/>
  <c r="CK46" i="18" s="1"/>
  <c r="CK37" i="15"/>
  <c r="CK37" i="18" s="1"/>
  <c r="CK29" i="15"/>
  <c r="CK29" i="18" s="1"/>
  <c r="CK49" i="15"/>
  <c r="CK49" i="18" s="1"/>
  <c r="CK55" i="15"/>
  <c r="CK55" i="18" s="1"/>
  <c r="CK68" i="15"/>
  <c r="CK68" i="18" s="1"/>
  <c r="CK23" i="15"/>
  <c r="CK23" i="18" s="1"/>
  <c r="CK56" i="15"/>
  <c r="CK56" i="18" s="1"/>
  <c r="CK96" i="15"/>
  <c r="CK96" i="18" s="1"/>
  <c r="CK95" i="15"/>
  <c r="CK95" i="18" s="1"/>
  <c r="CK93" i="15"/>
  <c r="CK93" i="18" s="1"/>
  <c r="CK39" i="15"/>
  <c r="CK39" i="18" s="1"/>
  <c r="CK107" i="15"/>
  <c r="CK107" i="18" s="1"/>
  <c r="CK48" i="15"/>
  <c r="CK48" i="18" s="1"/>
  <c r="CK87" i="15"/>
  <c r="CK87" i="18" s="1"/>
  <c r="CK70" i="15"/>
  <c r="CK70" i="18" s="1"/>
  <c r="CK42" i="15"/>
  <c r="CK42" i="18" s="1"/>
  <c r="CK28" i="15"/>
  <c r="CK28" i="18" s="1"/>
  <c r="CK40" i="15"/>
  <c r="CK40" i="18" s="1"/>
  <c r="CK72" i="15"/>
  <c r="CK72" i="18" s="1"/>
  <c r="CK62" i="15"/>
  <c r="CK62" i="18" s="1"/>
  <c r="CK34" i="15"/>
  <c r="CK34" i="18" s="1"/>
  <c r="CK32" i="15"/>
  <c r="CK32" i="18" s="1"/>
  <c r="CK79" i="15"/>
  <c r="CK79" i="18" s="1"/>
  <c r="CK88" i="15"/>
  <c r="CK88" i="18" s="1"/>
  <c r="CK63" i="15"/>
  <c r="CK63" i="18" s="1"/>
  <c r="CK54" i="15"/>
  <c r="CK54" i="18" s="1"/>
  <c r="CK106" i="15"/>
  <c r="CK106" i="18" s="1"/>
  <c r="CK67" i="15"/>
  <c r="CK67" i="18" s="1"/>
  <c r="CK66" i="15"/>
  <c r="CK66" i="18" s="1"/>
  <c r="CK77" i="15"/>
  <c r="CK77" i="18" s="1"/>
  <c r="CK41" i="15"/>
  <c r="CK41" i="18" s="1"/>
  <c r="CK74" i="15"/>
  <c r="CK74" i="18" s="1"/>
  <c r="CK69" i="15"/>
  <c r="CK69" i="18" s="1"/>
  <c r="CK31" i="15"/>
  <c r="CK31" i="18" s="1"/>
  <c r="CK57" i="15"/>
  <c r="CK57" i="18" s="1"/>
  <c r="CK85" i="15"/>
  <c r="CK85" i="18" s="1"/>
  <c r="CK97" i="15"/>
  <c r="CK97" i="18" s="1"/>
  <c r="CK82" i="15"/>
  <c r="CK82" i="18" s="1"/>
  <c r="CK71" i="15"/>
  <c r="CK71" i="18" s="1"/>
  <c r="CK78" i="15"/>
  <c r="CK78" i="18" s="1"/>
  <c r="CK52" i="15"/>
  <c r="CK52" i="18" s="1"/>
  <c r="CK50" i="15"/>
  <c r="CK50" i="18" s="1"/>
  <c r="CK90" i="15"/>
  <c r="CK90" i="18" s="1"/>
  <c r="CK81" i="15"/>
  <c r="CK81" i="18" s="1"/>
  <c r="CK22" i="15"/>
  <c r="CK65" i="15"/>
  <c r="CK65" i="18" s="1"/>
  <c r="CK91" i="15"/>
  <c r="CK91" i="18" s="1"/>
  <c r="CK27" i="15"/>
  <c r="CK27" i="18" s="1"/>
  <c r="CK84" i="15"/>
  <c r="CK84" i="18" s="1"/>
  <c r="CK59" i="15"/>
  <c r="CK59" i="18" s="1"/>
  <c r="CK83" i="15"/>
  <c r="CK83" i="18" s="1"/>
  <c r="CJ108" i="15"/>
  <c r="CJ108" i="18" s="1"/>
  <c r="CK36" i="15"/>
  <c r="CK36" i="18" s="1"/>
  <c r="CK104" i="15"/>
  <c r="CK104" i="18" s="1"/>
  <c r="CK86" i="15"/>
  <c r="CK86" i="18" s="1"/>
  <c r="CK108" i="15"/>
  <c r="CK108" i="18" s="1"/>
  <c r="CK101" i="15"/>
  <c r="CK101" i="18" s="1"/>
  <c r="CK25" i="15"/>
  <c r="CK25" i="18" s="1"/>
  <c r="CK45" i="15"/>
  <c r="CK45" i="18" s="1"/>
  <c r="CK26" i="15"/>
  <c r="CK26" i="18" s="1"/>
  <c r="CK35" i="15"/>
  <c r="CK35" i="18" s="1"/>
  <c r="CK38" i="15"/>
  <c r="CK38" i="18" s="1"/>
  <c r="CK73" i="15"/>
  <c r="CK73" i="18" s="1"/>
  <c r="CK44" i="15"/>
  <c r="CK44" i="18" s="1"/>
  <c r="CK92" i="15"/>
  <c r="CK92" i="18" s="1"/>
  <c r="CK43" i="15"/>
  <c r="CK43" i="18" s="1"/>
  <c r="CK99" i="15"/>
  <c r="CK99" i="18" s="1"/>
  <c r="CG63" i="6"/>
  <c r="CG60" i="6"/>
  <c r="CG57" i="6"/>
  <c r="CI54" i="6"/>
  <c r="CI56" i="6" s="1"/>
  <c r="CJ43" i="6"/>
  <c r="CJ44" i="6" s="1"/>
  <c r="CJ22" i="18"/>
  <c r="CH55" i="6"/>
  <c r="CH56" i="6" s="1"/>
  <c r="CI51" i="6"/>
  <c r="CK50" i="6"/>
  <c r="CK41" i="6"/>
  <c r="CK19" i="18"/>
  <c r="CM38" i="6"/>
  <c r="CL40" i="6"/>
  <c r="CK19" i="15"/>
  <c r="CN28" i="6"/>
  <c r="CO19" i="6"/>
  <c r="CK62" i="6" l="1"/>
  <c r="CL59" i="6"/>
  <c r="CL36" i="6"/>
  <c r="CL10" i="6"/>
  <c r="CM9" i="6" s="1"/>
  <c r="CK43" i="6"/>
  <c r="CK44" i="6" s="1"/>
  <c r="CK45" i="6"/>
  <c r="CH57" i="6"/>
  <c r="CI57" i="6" s="1"/>
  <c r="CJ51" i="6"/>
  <c r="CL24" i="15"/>
  <c r="CL24" i="18" s="1"/>
  <c r="CL72" i="15"/>
  <c r="CL72" i="18" s="1"/>
  <c r="CL75" i="15"/>
  <c r="CL75" i="18" s="1"/>
  <c r="CL34" i="15"/>
  <c r="CL34" i="18" s="1"/>
  <c r="CL88" i="15"/>
  <c r="CL88" i="18" s="1"/>
  <c r="CL96" i="15"/>
  <c r="CL96" i="18" s="1"/>
  <c r="CL58" i="15"/>
  <c r="CL58" i="18" s="1"/>
  <c r="CL71" i="15"/>
  <c r="CL71" i="18" s="1"/>
  <c r="CL51" i="15"/>
  <c r="CL51" i="18" s="1"/>
  <c r="CL82" i="15"/>
  <c r="CL82" i="18" s="1"/>
  <c r="CL35" i="15"/>
  <c r="CL35" i="18" s="1"/>
  <c r="CL74" i="15"/>
  <c r="CL74" i="18" s="1"/>
  <c r="CL99" i="15"/>
  <c r="CL99" i="18" s="1"/>
  <c r="CL33" i="15"/>
  <c r="CL33" i="18" s="1"/>
  <c r="CL55" i="15"/>
  <c r="CL55" i="18" s="1"/>
  <c r="CL103" i="15"/>
  <c r="CL103" i="18" s="1"/>
  <c r="CL23" i="15"/>
  <c r="CL23" i="18" s="1"/>
  <c r="CL54" i="15"/>
  <c r="CL54" i="18" s="1"/>
  <c r="CL29" i="15"/>
  <c r="CL29" i="18" s="1"/>
  <c r="CL53" i="15"/>
  <c r="CL53" i="18" s="1"/>
  <c r="CL69" i="15"/>
  <c r="CL69" i="18" s="1"/>
  <c r="CL98" i="15"/>
  <c r="CL98" i="18" s="1"/>
  <c r="CK109" i="15"/>
  <c r="CK109" i="18" s="1"/>
  <c r="CL90" i="15"/>
  <c r="CL90" i="18" s="1"/>
  <c r="CL65" i="15"/>
  <c r="CL65" i="18" s="1"/>
  <c r="CL38" i="15"/>
  <c r="CL38" i="18" s="1"/>
  <c r="CL102" i="15"/>
  <c r="CL102" i="18" s="1"/>
  <c r="CL78" i="15"/>
  <c r="CL78" i="18" s="1"/>
  <c r="CL48" i="15"/>
  <c r="CL48" i="18" s="1"/>
  <c r="CL86" i="15"/>
  <c r="CL86" i="18" s="1"/>
  <c r="CL87" i="15"/>
  <c r="CL87" i="18" s="1"/>
  <c r="CL37" i="15"/>
  <c r="CL37" i="18" s="1"/>
  <c r="CL106" i="15"/>
  <c r="CL106" i="18" s="1"/>
  <c r="CL50" i="15"/>
  <c r="CL50" i="18" s="1"/>
  <c r="CL56" i="15"/>
  <c r="CL56" i="18" s="1"/>
  <c r="CL45" i="15"/>
  <c r="CL45" i="18" s="1"/>
  <c r="CL73" i="15"/>
  <c r="CL73" i="18" s="1"/>
  <c r="CL60" i="15"/>
  <c r="CL60" i="18" s="1"/>
  <c r="CL67" i="15"/>
  <c r="CL67" i="18" s="1"/>
  <c r="CL47" i="15"/>
  <c r="CL47" i="18" s="1"/>
  <c r="CL43" i="15"/>
  <c r="CL43" i="18" s="1"/>
  <c r="CL40" i="15"/>
  <c r="CL40" i="18" s="1"/>
  <c r="CL97" i="15"/>
  <c r="CL97" i="18" s="1"/>
  <c r="CL85" i="15"/>
  <c r="CL85" i="18" s="1"/>
  <c r="CL28" i="15"/>
  <c r="CL28" i="18" s="1"/>
  <c r="CL44" i="15"/>
  <c r="CL44" i="18" s="1"/>
  <c r="CL42" i="15"/>
  <c r="CL42" i="18" s="1"/>
  <c r="CL61" i="15"/>
  <c r="CL61" i="18" s="1"/>
  <c r="CL107" i="15"/>
  <c r="CL107" i="18" s="1"/>
  <c r="CL30" i="15"/>
  <c r="CL30" i="18" s="1"/>
  <c r="CL41" i="15"/>
  <c r="CL41" i="18" s="1"/>
  <c r="CL105" i="15"/>
  <c r="CL105" i="18" s="1"/>
  <c r="CL101" i="15"/>
  <c r="CL101" i="18" s="1"/>
  <c r="CL22" i="15"/>
  <c r="CL91" i="15"/>
  <c r="CL91" i="18" s="1"/>
  <c r="CL95" i="15"/>
  <c r="CL95" i="18" s="1"/>
  <c r="CL108" i="15"/>
  <c r="CL108" i="18" s="1"/>
  <c r="CL49" i="15"/>
  <c r="CL49" i="18" s="1"/>
  <c r="CL83" i="15"/>
  <c r="CL83" i="18" s="1"/>
  <c r="CL36" i="15"/>
  <c r="CL36" i="18" s="1"/>
  <c r="CL64" i="15"/>
  <c r="CL64" i="18" s="1"/>
  <c r="CL62" i="15"/>
  <c r="CL62" i="18" s="1"/>
  <c r="CL32" i="15"/>
  <c r="CL32" i="18" s="1"/>
  <c r="CL59" i="15"/>
  <c r="CL59" i="18" s="1"/>
  <c r="CL84" i="15"/>
  <c r="CL84" i="18" s="1"/>
  <c r="CL92" i="15"/>
  <c r="CL92" i="18" s="1"/>
  <c r="CL93" i="15"/>
  <c r="CL93" i="18" s="1"/>
  <c r="CL94" i="15"/>
  <c r="CL94" i="18" s="1"/>
  <c r="CL57" i="15"/>
  <c r="CL57" i="18" s="1"/>
  <c r="CL81" i="15"/>
  <c r="CL81" i="18" s="1"/>
  <c r="CL89" i="15"/>
  <c r="CL89" i="18" s="1"/>
  <c r="CL25" i="15"/>
  <c r="CL25" i="18" s="1"/>
  <c r="CL70" i="15"/>
  <c r="CL70" i="18" s="1"/>
  <c r="CL104" i="15"/>
  <c r="CL104" i="18" s="1"/>
  <c r="CL66" i="15"/>
  <c r="CL66" i="18" s="1"/>
  <c r="CL68" i="15"/>
  <c r="CL68" i="18" s="1"/>
  <c r="CL77" i="15"/>
  <c r="CL77" i="18" s="1"/>
  <c r="CL46" i="15"/>
  <c r="CL46" i="18" s="1"/>
  <c r="CL79" i="15"/>
  <c r="CL79" i="18" s="1"/>
  <c r="CL100" i="15"/>
  <c r="CL100" i="18" s="1"/>
  <c r="CL52" i="15"/>
  <c r="CL52" i="18" s="1"/>
  <c r="CL39" i="15"/>
  <c r="CL39" i="18" s="1"/>
  <c r="CL27" i="15"/>
  <c r="CL27" i="18" s="1"/>
  <c r="CL80" i="15"/>
  <c r="CL80" i="18" s="1"/>
  <c r="CL26" i="15"/>
  <c r="CL26" i="18" s="1"/>
  <c r="CL31" i="15"/>
  <c r="CL31" i="18" s="1"/>
  <c r="CL109" i="15"/>
  <c r="CL109" i="18" s="1"/>
  <c r="CL76" i="15"/>
  <c r="CL76" i="18" s="1"/>
  <c r="CL63" i="15"/>
  <c r="CL63" i="18" s="1"/>
  <c r="CJ54" i="6"/>
  <c r="CJ56" i="6" s="1"/>
  <c r="CI64" i="6"/>
  <c r="CI61" i="6"/>
  <c r="CI60" i="6"/>
  <c r="CI63" i="6"/>
  <c r="CN38" i="6"/>
  <c r="CL19" i="18"/>
  <c r="CM40" i="6"/>
  <c r="CL19" i="15"/>
  <c r="CL41" i="6"/>
  <c r="CL50" i="6"/>
  <c r="CJ42" i="6"/>
  <c r="CK42" i="6" s="1"/>
  <c r="CK22" i="18"/>
  <c r="CH60" i="6"/>
  <c r="CH63" i="6"/>
  <c r="CO28" i="6"/>
  <c r="CP19" i="6"/>
  <c r="CK51" i="6" l="1"/>
  <c r="CK54" i="6"/>
  <c r="CK56" i="6" s="1"/>
  <c r="CL45" i="6"/>
  <c r="CL43" i="6"/>
  <c r="CL44" i="6" s="1"/>
  <c r="CM10" i="6"/>
  <c r="CN9" i="6" s="1"/>
  <c r="CM59" i="6"/>
  <c r="CM36" i="6"/>
  <c r="CL62" i="6"/>
  <c r="CJ57" i="6"/>
  <c r="CK57" i="6" s="1"/>
  <c r="CK63" i="6"/>
  <c r="CK60" i="6"/>
  <c r="CJ63" i="6"/>
  <c r="CJ60" i="6"/>
  <c r="CJ61" i="6"/>
  <c r="CJ64" i="6"/>
  <c r="CK64" i="6"/>
  <c r="CK61" i="6"/>
  <c r="CL22" i="18"/>
  <c r="CM46" i="15"/>
  <c r="CM46" i="18" s="1"/>
  <c r="CM87" i="15"/>
  <c r="CM87" i="18" s="1"/>
  <c r="CM80" i="15"/>
  <c r="CM80" i="18" s="1"/>
  <c r="CM68" i="15"/>
  <c r="CM68" i="18" s="1"/>
  <c r="CM56" i="15"/>
  <c r="CM56" i="18" s="1"/>
  <c r="CM34" i="15"/>
  <c r="CM34" i="18" s="1"/>
  <c r="CM62" i="15"/>
  <c r="CM62" i="18" s="1"/>
  <c r="CM32" i="15"/>
  <c r="CM32" i="18" s="1"/>
  <c r="CM105" i="15"/>
  <c r="CM105" i="18" s="1"/>
  <c r="CM96" i="15"/>
  <c r="CM96" i="18" s="1"/>
  <c r="CM65" i="15"/>
  <c r="CM65" i="18" s="1"/>
  <c r="CM28" i="15"/>
  <c r="CM28" i="18" s="1"/>
  <c r="CM82" i="15"/>
  <c r="CM82" i="18" s="1"/>
  <c r="CM22" i="15"/>
  <c r="CM72" i="15"/>
  <c r="CM72" i="18" s="1"/>
  <c r="CM93" i="15"/>
  <c r="CM93" i="18" s="1"/>
  <c r="CM31" i="15"/>
  <c r="CM31" i="18" s="1"/>
  <c r="CM55" i="15"/>
  <c r="CM55" i="18" s="1"/>
  <c r="CM97" i="15"/>
  <c r="CM97" i="18" s="1"/>
  <c r="CM107" i="15"/>
  <c r="CM107" i="18" s="1"/>
  <c r="CM102" i="15"/>
  <c r="CM102" i="18" s="1"/>
  <c r="CM40" i="15"/>
  <c r="CM40" i="18" s="1"/>
  <c r="CM67" i="15"/>
  <c r="CM67" i="18" s="1"/>
  <c r="CM48" i="15"/>
  <c r="CM48" i="18" s="1"/>
  <c r="CM39" i="15"/>
  <c r="CM39" i="18" s="1"/>
  <c r="CM43" i="15"/>
  <c r="CM43" i="18" s="1"/>
  <c r="CM90" i="15"/>
  <c r="CM90" i="18" s="1"/>
  <c r="CM44" i="15"/>
  <c r="CM44" i="18" s="1"/>
  <c r="CM41" i="15"/>
  <c r="CM41" i="18" s="1"/>
  <c r="CM58" i="15"/>
  <c r="CM58" i="18" s="1"/>
  <c r="CM76" i="15"/>
  <c r="CM76" i="18" s="1"/>
  <c r="CM106" i="15"/>
  <c r="CM106" i="18" s="1"/>
  <c r="CM103" i="15"/>
  <c r="CM103" i="18" s="1"/>
  <c r="CM100" i="15"/>
  <c r="CM100" i="18" s="1"/>
  <c r="CM53" i="15"/>
  <c r="CM53" i="18" s="1"/>
  <c r="CM78" i="15"/>
  <c r="CM78" i="18" s="1"/>
  <c r="CM81" i="15"/>
  <c r="CM81" i="18" s="1"/>
  <c r="CM37" i="15"/>
  <c r="CM37" i="18" s="1"/>
  <c r="CM79" i="15"/>
  <c r="CM79" i="18" s="1"/>
  <c r="CM47" i="15"/>
  <c r="CM47" i="18" s="1"/>
  <c r="CM75" i="15"/>
  <c r="CM75" i="18" s="1"/>
  <c r="CM91" i="15"/>
  <c r="CM91" i="18" s="1"/>
  <c r="CM77" i="15"/>
  <c r="CM77" i="18" s="1"/>
  <c r="CM38" i="15"/>
  <c r="CM38" i="18" s="1"/>
  <c r="CM88" i="15"/>
  <c r="CM88" i="18" s="1"/>
  <c r="CM59" i="15"/>
  <c r="CM59" i="18" s="1"/>
  <c r="CM60" i="15"/>
  <c r="CM60" i="18" s="1"/>
  <c r="CM71" i="15"/>
  <c r="CM71" i="18" s="1"/>
  <c r="CM98" i="15"/>
  <c r="CM98" i="18" s="1"/>
  <c r="CM95" i="15"/>
  <c r="CM95" i="18" s="1"/>
  <c r="CM49" i="15"/>
  <c r="CM49" i="18" s="1"/>
  <c r="CL110" i="15"/>
  <c r="CL110" i="18" s="1"/>
  <c r="CM63" i="15"/>
  <c r="CM63" i="18" s="1"/>
  <c r="CM61" i="15"/>
  <c r="CM61" i="18" s="1"/>
  <c r="CM35" i="15"/>
  <c r="CM35" i="18" s="1"/>
  <c r="CM27" i="15"/>
  <c r="CM27" i="18" s="1"/>
  <c r="CM45" i="15"/>
  <c r="CM45" i="18" s="1"/>
  <c r="CM26" i="15"/>
  <c r="CM26" i="18" s="1"/>
  <c r="CM109" i="15"/>
  <c r="CM109" i="18" s="1"/>
  <c r="CM50" i="15"/>
  <c r="CM50" i="18" s="1"/>
  <c r="CM73" i="15"/>
  <c r="CM73" i="18" s="1"/>
  <c r="CM86" i="15"/>
  <c r="CM86" i="18" s="1"/>
  <c r="CM108" i="15"/>
  <c r="CM108" i="18" s="1"/>
  <c r="CM94" i="15"/>
  <c r="CM94" i="18" s="1"/>
  <c r="CM74" i="15"/>
  <c r="CM74" i="18" s="1"/>
  <c r="CM23" i="15"/>
  <c r="CM23" i="18" s="1"/>
  <c r="CM66" i="15"/>
  <c r="CM66" i="18" s="1"/>
  <c r="CM83" i="15"/>
  <c r="CM83" i="18" s="1"/>
  <c r="CM85" i="15"/>
  <c r="CM85" i="18" s="1"/>
  <c r="CM69" i="15"/>
  <c r="CM69" i="18" s="1"/>
  <c r="CM101" i="15"/>
  <c r="CM101" i="18" s="1"/>
  <c r="CM89" i="15"/>
  <c r="CM89" i="18" s="1"/>
  <c r="CM52" i="15"/>
  <c r="CM52" i="18" s="1"/>
  <c r="CM99" i="15"/>
  <c r="CM99" i="18" s="1"/>
  <c r="CM54" i="15"/>
  <c r="CM54" i="18" s="1"/>
  <c r="CM42" i="15"/>
  <c r="CM42" i="18" s="1"/>
  <c r="CM57" i="15"/>
  <c r="CM57" i="18" s="1"/>
  <c r="CM70" i="15"/>
  <c r="CM70" i="18" s="1"/>
  <c r="CM29" i="15"/>
  <c r="CM29" i="18" s="1"/>
  <c r="CM51" i="15"/>
  <c r="CM51" i="18" s="1"/>
  <c r="CM64" i="15"/>
  <c r="CM64" i="18" s="1"/>
  <c r="CM24" i="15"/>
  <c r="CM24" i="18" s="1"/>
  <c r="CM25" i="15"/>
  <c r="CM25" i="18" s="1"/>
  <c r="CM104" i="15"/>
  <c r="CM104" i="18" s="1"/>
  <c r="CM84" i="15"/>
  <c r="CM84" i="18" s="1"/>
  <c r="CM110" i="15"/>
  <c r="CM110" i="18" s="1"/>
  <c r="CM36" i="15"/>
  <c r="CM36" i="18" s="1"/>
  <c r="CM30" i="15"/>
  <c r="CM30" i="18" s="1"/>
  <c r="CM33" i="15"/>
  <c r="CM33" i="18" s="1"/>
  <c r="CM92" i="15"/>
  <c r="CM92" i="18" s="1"/>
  <c r="CM50" i="6"/>
  <c r="CM41" i="6"/>
  <c r="CM19" i="18"/>
  <c r="CN40" i="6"/>
  <c r="CM19" i="15"/>
  <c r="CO38" i="6"/>
  <c r="CP28" i="6"/>
  <c r="CQ19" i="6"/>
  <c r="CM62" i="6" l="1"/>
  <c r="CL51" i="6"/>
  <c r="CL54" i="6"/>
  <c r="CL56" i="6" s="1"/>
  <c r="CL57" i="6" s="1"/>
  <c r="CL42" i="6"/>
  <c r="CN36" i="6"/>
  <c r="CN10" i="6"/>
  <c r="CO9" i="6" s="1"/>
  <c r="CN59" i="6"/>
  <c r="CL60" i="6"/>
  <c r="CL63" i="6"/>
  <c r="CL61" i="6"/>
  <c r="CL64" i="6"/>
  <c r="CM43" i="6"/>
  <c r="CM44" i="6" s="1"/>
  <c r="CN19" i="18"/>
  <c r="CP38" i="6"/>
  <c r="CO40" i="6"/>
  <c r="CN19" i="15"/>
  <c r="CN50" i="15"/>
  <c r="CN50" i="18" s="1"/>
  <c r="CN31" i="15"/>
  <c r="CN31" i="18" s="1"/>
  <c r="CN34" i="15"/>
  <c r="CN34" i="18" s="1"/>
  <c r="CN37" i="15"/>
  <c r="CN37" i="18" s="1"/>
  <c r="CN96" i="15"/>
  <c r="CN96" i="18" s="1"/>
  <c r="CN60" i="15"/>
  <c r="CN60" i="18" s="1"/>
  <c r="CN80" i="15"/>
  <c r="CN80" i="18" s="1"/>
  <c r="CN95" i="15"/>
  <c r="CN95" i="18" s="1"/>
  <c r="CN103" i="15"/>
  <c r="CN103" i="18" s="1"/>
  <c r="CN99" i="15"/>
  <c r="CN99" i="18" s="1"/>
  <c r="CN87" i="15"/>
  <c r="CN87" i="18" s="1"/>
  <c r="CN25" i="15"/>
  <c r="CN25" i="18" s="1"/>
  <c r="CN51" i="15"/>
  <c r="CN51" i="18" s="1"/>
  <c r="CN79" i="15"/>
  <c r="CN79" i="18" s="1"/>
  <c r="CN104" i="15"/>
  <c r="CN104" i="18" s="1"/>
  <c r="CN43" i="15"/>
  <c r="CN43" i="18" s="1"/>
  <c r="CN75" i="15"/>
  <c r="CN75" i="18" s="1"/>
  <c r="CN48" i="15"/>
  <c r="CN48" i="18" s="1"/>
  <c r="CN73" i="15"/>
  <c r="CN73" i="18" s="1"/>
  <c r="CN69" i="15"/>
  <c r="CN69" i="18" s="1"/>
  <c r="CN40" i="15"/>
  <c r="CN40" i="18" s="1"/>
  <c r="CN82" i="15"/>
  <c r="CN82" i="18" s="1"/>
  <c r="CN47" i="15"/>
  <c r="CN47" i="18" s="1"/>
  <c r="CN30" i="15"/>
  <c r="CN30" i="18" s="1"/>
  <c r="CN68" i="15"/>
  <c r="CN68" i="18" s="1"/>
  <c r="CN62" i="15"/>
  <c r="CN62" i="18" s="1"/>
  <c r="CN32" i="15"/>
  <c r="CN32" i="18" s="1"/>
  <c r="CN107" i="15"/>
  <c r="CN107" i="18" s="1"/>
  <c r="CN78" i="15"/>
  <c r="CN78" i="18" s="1"/>
  <c r="CN49" i="15"/>
  <c r="CN49" i="18" s="1"/>
  <c r="CN56" i="15"/>
  <c r="CN56" i="18" s="1"/>
  <c r="CN89" i="15"/>
  <c r="CN89" i="18" s="1"/>
  <c r="CN55" i="15"/>
  <c r="CN55" i="18" s="1"/>
  <c r="CN57" i="15"/>
  <c r="CN57" i="18" s="1"/>
  <c r="CN70" i="15"/>
  <c r="CN70" i="18" s="1"/>
  <c r="CN77" i="15"/>
  <c r="CN77" i="18" s="1"/>
  <c r="CN83" i="15"/>
  <c r="CN83" i="18" s="1"/>
  <c r="CN42" i="15"/>
  <c r="CN42" i="18" s="1"/>
  <c r="CN108" i="15"/>
  <c r="CN108" i="18" s="1"/>
  <c r="CN64" i="15"/>
  <c r="CN64" i="18" s="1"/>
  <c r="CN94" i="15"/>
  <c r="CN94" i="18" s="1"/>
  <c r="CN66" i="15"/>
  <c r="CN66" i="18" s="1"/>
  <c r="CN28" i="15"/>
  <c r="CN28" i="18" s="1"/>
  <c r="CN65" i="15"/>
  <c r="CN65" i="18" s="1"/>
  <c r="CN27" i="15"/>
  <c r="CN27" i="18" s="1"/>
  <c r="CN39" i="15"/>
  <c r="CN39" i="18" s="1"/>
  <c r="CN58" i="15"/>
  <c r="CN58" i="18" s="1"/>
  <c r="CN44" i="15"/>
  <c r="CN44" i="18" s="1"/>
  <c r="CN102" i="15"/>
  <c r="CN102" i="18" s="1"/>
  <c r="CN26" i="15"/>
  <c r="CN26" i="18" s="1"/>
  <c r="CN23" i="15"/>
  <c r="CN23" i="18" s="1"/>
  <c r="CN105" i="15"/>
  <c r="CN105" i="18" s="1"/>
  <c r="CN111" i="15"/>
  <c r="CN111" i="18" s="1"/>
  <c r="CN76" i="15"/>
  <c r="CN76" i="18" s="1"/>
  <c r="CN110" i="15"/>
  <c r="CN110" i="18" s="1"/>
  <c r="CN46" i="15"/>
  <c r="CN46" i="18" s="1"/>
  <c r="CN91" i="15"/>
  <c r="CN91" i="18" s="1"/>
  <c r="CN54" i="15"/>
  <c r="CN54" i="18" s="1"/>
  <c r="CM111" i="15"/>
  <c r="CM111" i="18" s="1"/>
  <c r="CN41" i="15"/>
  <c r="CN41" i="18" s="1"/>
  <c r="CN86" i="15"/>
  <c r="CN86" i="18" s="1"/>
  <c r="CN101" i="15"/>
  <c r="CN101" i="18" s="1"/>
  <c r="CN88" i="15"/>
  <c r="CN88" i="18" s="1"/>
  <c r="CN74" i="15"/>
  <c r="CN74" i="18" s="1"/>
  <c r="CN100" i="15"/>
  <c r="CN100" i="18" s="1"/>
  <c r="CN71" i="15"/>
  <c r="CN71" i="18" s="1"/>
  <c r="CN61" i="15"/>
  <c r="CN61" i="18" s="1"/>
  <c r="CN63" i="15"/>
  <c r="CN63" i="18" s="1"/>
  <c r="CN85" i="15"/>
  <c r="CN85" i="18" s="1"/>
  <c r="CN81" i="15"/>
  <c r="CN81" i="18" s="1"/>
  <c r="CN24" i="15"/>
  <c r="CN24" i="18" s="1"/>
  <c r="CN84" i="15"/>
  <c r="CN84" i="18" s="1"/>
  <c r="CN35" i="15"/>
  <c r="CN35" i="18" s="1"/>
  <c r="CN22" i="15"/>
  <c r="CN29" i="15"/>
  <c r="CN29" i="18" s="1"/>
  <c r="CN59" i="15"/>
  <c r="CN59" i="18" s="1"/>
  <c r="CN106" i="15"/>
  <c r="CN106" i="18" s="1"/>
  <c r="CN98" i="15"/>
  <c r="CN98" i="18" s="1"/>
  <c r="CN97" i="15"/>
  <c r="CN97" i="18" s="1"/>
  <c r="CN53" i="15"/>
  <c r="CN53" i="18" s="1"/>
  <c r="CN90" i="15"/>
  <c r="CN90" i="18" s="1"/>
  <c r="CN67" i="15"/>
  <c r="CN67" i="18" s="1"/>
  <c r="CN109" i="15"/>
  <c r="CN109" i="18" s="1"/>
  <c r="CN93" i="15"/>
  <c r="CN93" i="18" s="1"/>
  <c r="CN72" i="15"/>
  <c r="CN72" i="18" s="1"/>
  <c r="CN36" i="15"/>
  <c r="CN36" i="18" s="1"/>
  <c r="CN38" i="15"/>
  <c r="CN38" i="18" s="1"/>
  <c r="CN33" i="15"/>
  <c r="CN33" i="18" s="1"/>
  <c r="CN92" i="15"/>
  <c r="CN92" i="18" s="1"/>
  <c r="CN45" i="15"/>
  <c r="CN45" i="18" s="1"/>
  <c r="CN52" i="15"/>
  <c r="CN52" i="18" s="1"/>
  <c r="CM45" i="6"/>
  <c r="CN41" i="6"/>
  <c r="CN50" i="6"/>
  <c r="CM22" i="18"/>
  <c r="CQ28" i="6"/>
  <c r="CR19" i="6"/>
  <c r="CO59" i="6" l="1"/>
  <c r="CO36" i="6"/>
  <c r="CO10" i="6"/>
  <c r="CP9" i="6" s="1"/>
  <c r="CN62" i="6"/>
  <c r="CN43" i="6"/>
  <c r="CN44" i="6" s="1"/>
  <c r="CO70" i="15"/>
  <c r="CO70" i="18" s="1"/>
  <c r="CO50" i="15"/>
  <c r="CO50" i="18" s="1"/>
  <c r="CO61" i="15"/>
  <c r="CO61" i="18" s="1"/>
  <c r="CO107" i="15"/>
  <c r="CO107" i="18" s="1"/>
  <c r="CO48" i="15"/>
  <c r="CO48" i="18" s="1"/>
  <c r="CO37" i="15"/>
  <c r="CO37" i="18" s="1"/>
  <c r="CO85" i="15"/>
  <c r="CO85" i="18" s="1"/>
  <c r="CO65" i="15"/>
  <c r="CO65" i="18" s="1"/>
  <c r="CO75" i="15"/>
  <c r="CO75" i="18" s="1"/>
  <c r="CO79" i="15"/>
  <c r="CO79" i="18" s="1"/>
  <c r="CO74" i="15"/>
  <c r="CO74" i="18" s="1"/>
  <c r="CO30" i="15"/>
  <c r="CO30" i="18" s="1"/>
  <c r="CO111" i="15"/>
  <c r="CO111" i="18" s="1"/>
  <c r="CO62" i="15"/>
  <c r="CO62" i="18" s="1"/>
  <c r="CO47" i="15"/>
  <c r="CO47" i="18" s="1"/>
  <c r="CO52" i="15"/>
  <c r="CO52" i="18" s="1"/>
  <c r="CO57" i="15"/>
  <c r="CO57" i="18" s="1"/>
  <c r="CO66" i="15"/>
  <c r="CO66" i="18" s="1"/>
  <c r="CO23" i="15"/>
  <c r="CO23" i="18" s="1"/>
  <c r="CO43" i="15"/>
  <c r="CO43" i="18" s="1"/>
  <c r="CO71" i="15"/>
  <c r="CO71" i="18" s="1"/>
  <c r="CO69" i="15"/>
  <c r="CO69" i="18" s="1"/>
  <c r="CO112" i="15"/>
  <c r="CO112" i="18" s="1"/>
  <c r="CO42" i="15"/>
  <c r="CO42" i="18" s="1"/>
  <c r="CO40" i="15"/>
  <c r="CO40" i="18" s="1"/>
  <c r="CO87" i="15"/>
  <c r="CO87" i="18" s="1"/>
  <c r="CO102" i="15"/>
  <c r="CO102" i="18" s="1"/>
  <c r="CO38" i="15"/>
  <c r="CO38" i="18" s="1"/>
  <c r="CO46" i="15"/>
  <c r="CO46" i="18" s="1"/>
  <c r="CO59" i="15"/>
  <c r="CO59" i="18" s="1"/>
  <c r="CO67" i="15"/>
  <c r="CO67" i="18" s="1"/>
  <c r="CO64" i="15"/>
  <c r="CO64" i="18" s="1"/>
  <c r="CO99" i="15"/>
  <c r="CO99" i="18" s="1"/>
  <c r="CO84" i="15"/>
  <c r="CO84" i="18" s="1"/>
  <c r="CO104" i="15"/>
  <c r="CO104" i="18" s="1"/>
  <c r="CO44" i="15"/>
  <c r="CO44" i="18" s="1"/>
  <c r="CO92" i="15"/>
  <c r="CO92" i="18" s="1"/>
  <c r="CO89" i="15"/>
  <c r="CO89" i="18" s="1"/>
  <c r="CO78" i="15"/>
  <c r="CO78" i="18" s="1"/>
  <c r="CO108" i="15"/>
  <c r="CO108" i="18" s="1"/>
  <c r="CO105" i="15"/>
  <c r="CO105" i="18" s="1"/>
  <c r="CO51" i="15"/>
  <c r="CO51" i="18" s="1"/>
  <c r="CO29" i="15"/>
  <c r="CO29" i="18" s="1"/>
  <c r="CO32" i="15"/>
  <c r="CO32" i="18" s="1"/>
  <c r="CO22" i="15"/>
  <c r="CO68" i="15"/>
  <c r="CO68" i="18" s="1"/>
  <c r="CO90" i="15"/>
  <c r="CO90" i="18" s="1"/>
  <c r="CO26" i="15"/>
  <c r="CO26" i="18" s="1"/>
  <c r="CO27" i="15"/>
  <c r="CO27" i="18" s="1"/>
  <c r="CO94" i="15"/>
  <c r="CO94" i="18" s="1"/>
  <c r="CO106" i="15"/>
  <c r="CO106" i="18" s="1"/>
  <c r="CO39" i="15"/>
  <c r="CO39" i="18" s="1"/>
  <c r="CO36" i="15"/>
  <c r="CO36" i="18" s="1"/>
  <c r="CO91" i="15"/>
  <c r="CO91" i="18" s="1"/>
  <c r="CO24" i="15"/>
  <c r="CO24" i="18" s="1"/>
  <c r="CO55" i="15"/>
  <c r="CO55" i="18" s="1"/>
  <c r="CO35" i="15"/>
  <c r="CO35" i="18" s="1"/>
  <c r="CO54" i="15"/>
  <c r="CO54" i="18" s="1"/>
  <c r="CO109" i="15"/>
  <c r="CO109" i="18" s="1"/>
  <c r="CO98" i="15"/>
  <c r="CO98" i="18" s="1"/>
  <c r="CO76" i="15"/>
  <c r="CO76" i="18" s="1"/>
  <c r="CO41" i="15"/>
  <c r="CO41" i="18" s="1"/>
  <c r="CO86" i="15"/>
  <c r="CO86" i="18" s="1"/>
  <c r="CO81" i="15"/>
  <c r="CO81" i="18" s="1"/>
  <c r="CO25" i="15"/>
  <c r="CO25" i="18" s="1"/>
  <c r="CO49" i="15"/>
  <c r="CO49" i="18" s="1"/>
  <c r="CO28" i="15"/>
  <c r="CO28" i="18" s="1"/>
  <c r="CO73" i="15"/>
  <c r="CO73" i="18" s="1"/>
  <c r="CO56" i="15"/>
  <c r="CO56" i="18" s="1"/>
  <c r="CO100" i="15"/>
  <c r="CO100" i="18" s="1"/>
  <c r="CO96" i="15"/>
  <c r="CO96" i="18" s="1"/>
  <c r="CO97" i="15"/>
  <c r="CO97" i="18" s="1"/>
  <c r="CO80" i="15"/>
  <c r="CO80" i="18" s="1"/>
  <c r="CN112" i="15"/>
  <c r="CN112" i="18" s="1"/>
  <c r="CO88" i="15"/>
  <c r="CO88" i="18" s="1"/>
  <c r="CO45" i="15"/>
  <c r="CO45" i="18" s="1"/>
  <c r="CO63" i="15"/>
  <c r="CO63" i="18" s="1"/>
  <c r="CO103" i="15"/>
  <c r="CO103" i="18" s="1"/>
  <c r="CO31" i="15"/>
  <c r="CO31" i="18" s="1"/>
  <c r="CO101" i="15"/>
  <c r="CO101" i="18" s="1"/>
  <c r="CO33" i="15"/>
  <c r="CO33" i="18" s="1"/>
  <c r="CO34" i="15"/>
  <c r="CO34" i="18" s="1"/>
  <c r="CO60" i="15"/>
  <c r="CO60" i="18" s="1"/>
  <c r="CO95" i="15"/>
  <c r="CO95" i="18" s="1"/>
  <c r="CO77" i="15"/>
  <c r="CO77" i="18" s="1"/>
  <c r="CO83" i="15"/>
  <c r="CO83" i="18" s="1"/>
  <c r="CO82" i="15"/>
  <c r="CO82" i="18" s="1"/>
  <c r="CO72" i="15"/>
  <c r="CO72" i="18" s="1"/>
  <c r="CO110" i="15"/>
  <c r="CO110" i="18" s="1"/>
  <c r="CO58" i="15"/>
  <c r="CO58" i="18" s="1"/>
  <c r="CO93" i="15"/>
  <c r="CO93" i="18" s="1"/>
  <c r="CO53" i="15"/>
  <c r="CO53" i="18" s="1"/>
  <c r="CO50" i="6"/>
  <c r="CO41" i="6"/>
  <c r="CQ38" i="6"/>
  <c r="CP40" i="6"/>
  <c r="CO19" i="18"/>
  <c r="CO19" i="15"/>
  <c r="CM54" i="6"/>
  <c r="CM56" i="6" s="1"/>
  <c r="CN45" i="6"/>
  <c r="CN54" i="6" s="1"/>
  <c r="CN22" i="18"/>
  <c r="CM42" i="6"/>
  <c r="CN42" i="6" s="1"/>
  <c r="CM51" i="6"/>
  <c r="CN51" i="6" s="1"/>
  <c r="CR28" i="6"/>
  <c r="CS19" i="6"/>
  <c r="CP10" i="6" l="1"/>
  <c r="CQ9" i="6" s="1"/>
  <c r="CP59" i="6"/>
  <c r="CP36" i="6"/>
  <c r="CO62" i="6"/>
  <c r="CO43" i="6"/>
  <c r="CO44" i="6" s="1"/>
  <c r="CO45" i="6"/>
  <c r="CN64" i="6"/>
  <c r="CN61" i="6"/>
  <c r="CO22" i="18"/>
  <c r="CM64" i="6"/>
  <c r="CM61" i="6"/>
  <c r="CM60" i="6"/>
  <c r="CM63" i="6"/>
  <c r="CP91" i="15"/>
  <c r="CP91" i="18" s="1"/>
  <c r="CP93" i="15"/>
  <c r="CP93" i="18" s="1"/>
  <c r="CP24" i="15"/>
  <c r="CP24" i="18" s="1"/>
  <c r="CP77" i="15"/>
  <c r="CP77" i="18" s="1"/>
  <c r="CP38" i="15"/>
  <c r="CP38" i="18" s="1"/>
  <c r="CO113" i="15"/>
  <c r="CO113" i="18" s="1"/>
  <c r="CP42" i="15"/>
  <c r="CP42" i="18" s="1"/>
  <c r="CP79" i="15"/>
  <c r="CP79" i="18" s="1"/>
  <c r="CP107" i="15"/>
  <c r="CP107" i="18" s="1"/>
  <c r="CP87" i="15"/>
  <c r="CP87" i="18" s="1"/>
  <c r="CP62" i="15"/>
  <c r="CP62" i="18" s="1"/>
  <c r="CP59" i="15"/>
  <c r="CP59" i="18" s="1"/>
  <c r="CP51" i="15"/>
  <c r="CP51" i="18" s="1"/>
  <c r="CP82" i="15"/>
  <c r="CP82" i="18" s="1"/>
  <c r="CP39" i="15"/>
  <c r="CP39" i="18" s="1"/>
  <c r="CP54" i="15"/>
  <c r="CP54" i="18" s="1"/>
  <c r="CP71" i="15"/>
  <c r="CP71" i="18" s="1"/>
  <c r="CP31" i="15"/>
  <c r="CP31" i="18" s="1"/>
  <c r="CP63" i="15"/>
  <c r="CP63" i="18" s="1"/>
  <c r="CP49" i="15"/>
  <c r="CP49" i="18" s="1"/>
  <c r="CP27" i="15"/>
  <c r="CP27" i="18" s="1"/>
  <c r="CP102" i="15"/>
  <c r="CP102" i="18" s="1"/>
  <c r="CP101" i="15"/>
  <c r="CP101" i="18" s="1"/>
  <c r="CP88" i="15"/>
  <c r="CP88" i="18" s="1"/>
  <c r="CP37" i="15"/>
  <c r="CP37" i="18" s="1"/>
  <c r="CP113" i="15"/>
  <c r="CP113" i="18" s="1"/>
  <c r="CP92" i="15"/>
  <c r="CP92" i="18" s="1"/>
  <c r="CP57" i="15"/>
  <c r="CP57" i="18" s="1"/>
  <c r="CP50" i="15"/>
  <c r="CP50" i="18" s="1"/>
  <c r="CP65" i="15"/>
  <c r="CP65" i="18" s="1"/>
  <c r="CP111" i="15"/>
  <c r="CP111" i="18" s="1"/>
  <c r="CP22" i="15"/>
  <c r="CP58" i="15"/>
  <c r="CP58" i="18" s="1"/>
  <c r="CP84" i="15"/>
  <c r="CP84" i="18" s="1"/>
  <c r="CP99" i="15"/>
  <c r="CP99" i="18" s="1"/>
  <c r="CP75" i="15"/>
  <c r="CP75" i="18" s="1"/>
  <c r="CP36" i="15"/>
  <c r="CP36" i="18" s="1"/>
  <c r="CP69" i="15"/>
  <c r="CP69" i="18" s="1"/>
  <c r="CP98" i="15"/>
  <c r="CP98" i="18" s="1"/>
  <c r="CP45" i="15"/>
  <c r="CP45" i="18" s="1"/>
  <c r="CP95" i="15"/>
  <c r="CP95" i="18" s="1"/>
  <c r="CP68" i="15"/>
  <c r="CP68" i="18" s="1"/>
  <c r="CP41" i="15"/>
  <c r="CP41" i="18" s="1"/>
  <c r="CP105" i="15"/>
  <c r="CP105" i="18" s="1"/>
  <c r="CP72" i="15"/>
  <c r="CP72" i="18" s="1"/>
  <c r="CP23" i="15"/>
  <c r="CP23" i="18" s="1"/>
  <c r="CP30" i="15"/>
  <c r="CP30" i="18" s="1"/>
  <c r="CP104" i="15"/>
  <c r="CP104" i="18" s="1"/>
  <c r="CP53" i="15"/>
  <c r="CP53" i="18" s="1"/>
  <c r="CP81" i="15"/>
  <c r="CP81" i="18" s="1"/>
  <c r="CP55" i="15"/>
  <c r="CP55" i="18" s="1"/>
  <c r="CP89" i="15"/>
  <c r="CP89" i="18" s="1"/>
  <c r="CP67" i="15"/>
  <c r="CP67" i="18" s="1"/>
  <c r="CP46" i="15"/>
  <c r="CP46" i="18" s="1"/>
  <c r="CP108" i="15"/>
  <c r="CP108" i="18" s="1"/>
  <c r="CP106" i="15"/>
  <c r="CP106" i="18" s="1"/>
  <c r="CP28" i="15"/>
  <c r="CP28" i="18" s="1"/>
  <c r="CP60" i="15"/>
  <c r="CP60" i="18" s="1"/>
  <c r="CP97" i="15"/>
  <c r="CP97" i="18" s="1"/>
  <c r="CP78" i="15"/>
  <c r="CP78" i="18" s="1"/>
  <c r="CP33" i="15"/>
  <c r="CP33" i="18" s="1"/>
  <c r="CP76" i="15"/>
  <c r="CP76" i="18" s="1"/>
  <c r="CP47" i="15"/>
  <c r="CP47" i="18" s="1"/>
  <c r="CP96" i="15"/>
  <c r="CP96" i="18" s="1"/>
  <c r="CP44" i="15"/>
  <c r="CP44" i="18" s="1"/>
  <c r="CP56" i="15"/>
  <c r="CP56" i="18" s="1"/>
  <c r="CP25" i="15"/>
  <c r="CP25" i="18" s="1"/>
  <c r="CP85" i="15"/>
  <c r="CP85" i="18" s="1"/>
  <c r="CP103" i="15"/>
  <c r="CP103" i="18" s="1"/>
  <c r="CP29" i="15"/>
  <c r="CP29" i="18" s="1"/>
  <c r="CP43" i="15"/>
  <c r="CP43" i="18" s="1"/>
  <c r="CP70" i="15"/>
  <c r="CP70" i="18" s="1"/>
  <c r="CP34" i="15"/>
  <c r="CP34" i="18" s="1"/>
  <c r="CP110" i="15"/>
  <c r="CP110" i="18" s="1"/>
  <c r="CP109" i="15"/>
  <c r="CP109" i="18" s="1"/>
  <c r="CP35" i="15"/>
  <c r="CP35" i="18" s="1"/>
  <c r="CP86" i="15"/>
  <c r="CP86" i="18" s="1"/>
  <c r="CP94" i="15"/>
  <c r="CP94" i="18" s="1"/>
  <c r="CP83" i="15"/>
  <c r="CP83" i="18" s="1"/>
  <c r="CP66" i="15"/>
  <c r="CP66" i="18" s="1"/>
  <c r="CP48" i="15"/>
  <c r="CP48" i="18" s="1"/>
  <c r="CP112" i="15"/>
  <c r="CP112" i="18" s="1"/>
  <c r="CP52" i="15"/>
  <c r="CP52" i="18" s="1"/>
  <c r="CP74" i="15"/>
  <c r="CP74" i="18" s="1"/>
  <c r="CP64" i="15"/>
  <c r="CP64" i="18" s="1"/>
  <c r="CP90" i="15"/>
  <c r="CP90" i="18" s="1"/>
  <c r="CP100" i="15"/>
  <c r="CP100" i="18" s="1"/>
  <c r="CP26" i="15"/>
  <c r="CP26" i="18" s="1"/>
  <c r="CP73" i="15"/>
  <c r="CP73" i="18" s="1"/>
  <c r="CP80" i="15"/>
  <c r="CP80" i="18" s="1"/>
  <c r="CP32" i="15"/>
  <c r="CP32" i="18" s="1"/>
  <c r="CP61" i="15"/>
  <c r="CP61" i="18" s="1"/>
  <c r="CP40" i="15"/>
  <c r="CP40" i="18" s="1"/>
  <c r="CP50" i="6"/>
  <c r="CP41" i="6"/>
  <c r="CR38" i="6"/>
  <c r="CP19" i="15"/>
  <c r="CP19" i="18"/>
  <c r="CQ40" i="6"/>
  <c r="CM57" i="6"/>
  <c r="CS28" i="6"/>
  <c r="CT19" i="6"/>
  <c r="CO51" i="6" l="1"/>
  <c r="CO54" i="6"/>
  <c r="CO56" i="6" s="1"/>
  <c r="CO60" i="6" s="1"/>
  <c r="CQ10" i="6"/>
  <c r="CR9" i="6" s="1"/>
  <c r="CQ36" i="6"/>
  <c r="CQ59" i="6"/>
  <c r="CP62" i="6"/>
  <c r="CP45" i="6"/>
  <c r="CO42" i="6"/>
  <c r="CP43" i="6"/>
  <c r="CP44" i="6" s="1"/>
  <c r="CO63" i="6"/>
  <c r="CQ45" i="15"/>
  <c r="CQ45" i="18" s="1"/>
  <c r="CQ50" i="15"/>
  <c r="CQ50" i="18" s="1"/>
  <c r="CQ69" i="15"/>
  <c r="CQ69" i="18" s="1"/>
  <c r="CQ36" i="15"/>
  <c r="CQ36" i="18" s="1"/>
  <c r="CQ110" i="15"/>
  <c r="CQ110" i="18" s="1"/>
  <c r="CQ103" i="15"/>
  <c r="CQ103" i="18" s="1"/>
  <c r="CQ80" i="15"/>
  <c r="CQ80" i="18" s="1"/>
  <c r="CQ44" i="15"/>
  <c r="CQ44" i="18" s="1"/>
  <c r="CQ29" i="15"/>
  <c r="CQ29" i="18" s="1"/>
  <c r="CQ27" i="15"/>
  <c r="CQ27" i="18" s="1"/>
  <c r="CQ56" i="15"/>
  <c r="CQ56" i="18" s="1"/>
  <c r="CQ90" i="15"/>
  <c r="CQ90" i="18" s="1"/>
  <c r="CQ85" i="15"/>
  <c r="CQ85" i="18" s="1"/>
  <c r="CQ101" i="15"/>
  <c r="CQ101" i="18" s="1"/>
  <c r="CQ60" i="15"/>
  <c r="CQ60" i="18" s="1"/>
  <c r="CQ55" i="15"/>
  <c r="CQ55" i="18" s="1"/>
  <c r="CQ25" i="15"/>
  <c r="CQ25" i="18" s="1"/>
  <c r="CQ61" i="15"/>
  <c r="CQ61" i="18" s="1"/>
  <c r="CQ107" i="15"/>
  <c r="CQ107" i="18" s="1"/>
  <c r="CQ65" i="15"/>
  <c r="CQ65" i="18" s="1"/>
  <c r="CQ76" i="15"/>
  <c r="CQ76" i="18" s="1"/>
  <c r="CQ89" i="15"/>
  <c r="CQ89" i="18" s="1"/>
  <c r="CQ82" i="15"/>
  <c r="CQ82" i="18" s="1"/>
  <c r="CQ64" i="15"/>
  <c r="CQ64" i="18" s="1"/>
  <c r="CQ98" i="15"/>
  <c r="CQ98" i="18" s="1"/>
  <c r="CQ111" i="15"/>
  <c r="CQ111" i="18" s="1"/>
  <c r="CQ38" i="15"/>
  <c r="CQ38" i="18" s="1"/>
  <c r="CQ43" i="15"/>
  <c r="CQ43" i="18" s="1"/>
  <c r="CQ92" i="15"/>
  <c r="CQ92" i="18" s="1"/>
  <c r="CQ22" i="15"/>
  <c r="CQ77" i="15"/>
  <c r="CQ77" i="18" s="1"/>
  <c r="CQ39" i="15"/>
  <c r="CQ39" i="18" s="1"/>
  <c r="CQ46" i="15"/>
  <c r="CQ46" i="18" s="1"/>
  <c r="CP114" i="15"/>
  <c r="CP114" i="18" s="1"/>
  <c r="CQ47" i="15"/>
  <c r="CQ47" i="18" s="1"/>
  <c r="CQ54" i="15"/>
  <c r="CQ54" i="18" s="1"/>
  <c r="CQ33" i="15"/>
  <c r="CQ33" i="18" s="1"/>
  <c r="CQ100" i="15"/>
  <c r="CQ100" i="18" s="1"/>
  <c r="CQ99" i="15"/>
  <c r="CQ99" i="18" s="1"/>
  <c r="CQ106" i="15"/>
  <c r="CQ106" i="18" s="1"/>
  <c r="CQ72" i="15"/>
  <c r="CQ72" i="18" s="1"/>
  <c r="CQ73" i="15"/>
  <c r="CQ73" i="18" s="1"/>
  <c r="CQ68" i="15"/>
  <c r="CQ68" i="18" s="1"/>
  <c r="CQ57" i="15"/>
  <c r="CQ57" i="18" s="1"/>
  <c r="CQ94" i="15"/>
  <c r="CQ94" i="18" s="1"/>
  <c r="CQ87" i="15"/>
  <c r="CQ87" i="18" s="1"/>
  <c r="CQ59" i="15"/>
  <c r="CQ59" i="18" s="1"/>
  <c r="CQ66" i="15"/>
  <c r="CQ66" i="18" s="1"/>
  <c r="CQ114" i="15"/>
  <c r="CQ114" i="18" s="1"/>
  <c r="CQ31" i="15"/>
  <c r="CQ31" i="18" s="1"/>
  <c r="CQ84" i="15"/>
  <c r="CQ84" i="18" s="1"/>
  <c r="CQ34" i="15"/>
  <c r="CQ34" i="18" s="1"/>
  <c r="CQ113" i="15"/>
  <c r="CQ113" i="18" s="1"/>
  <c r="CQ81" i="15"/>
  <c r="CQ81" i="18" s="1"/>
  <c r="CQ53" i="15"/>
  <c r="CQ53" i="18" s="1"/>
  <c r="CQ26" i="15"/>
  <c r="CQ26" i="18" s="1"/>
  <c r="CQ88" i="15"/>
  <c r="CQ88" i="18" s="1"/>
  <c r="CQ104" i="15"/>
  <c r="CQ104" i="18" s="1"/>
  <c r="CQ67" i="15"/>
  <c r="CQ67" i="18" s="1"/>
  <c r="CQ83" i="15"/>
  <c r="CQ83" i="18" s="1"/>
  <c r="CQ42" i="15"/>
  <c r="CQ42" i="18" s="1"/>
  <c r="CQ96" i="15"/>
  <c r="CQ96" i="18" s="1"/>
  <c r="CQ86" i="15"/>
  <c r="CQ86" i="18" s="1"/>
  <c r="CQ95" i="15"/>
  <c r="CQ95" i="18" s="1"/>
  <c r="CQ32" i="15"/>
  <c r="CQ32" i="18" s="1"/>
  <c r="CQ24" i="15"/>
  <c r="CQ24" i="18" s="1"/>
  <c r="CQ105" i="15"/>
  <c r="CQ105" i="18" s="1"/>
  <c r="CQ79" i="15"/>
  <c r="CQ79" i="18" s="1"/>
  <c r="CQ108" i="15"/>
  <c r="CQ108" i="18" s="1"/>
  <c r="CQ112" i="15"/>
  <c r="CQ112" i="18" s="1"/>
  <c r="CQ52" i="15"/>
  <c r="CQ52" i="18" s="1"/>
  <c r="CQ40" i="15"/>
  <c r="CQ40" i="18" s="1"/>
  <c r="CQ71" i="15"/>
  <c r="CQ71" i="18" s="1"/>
  <c r="CQ93" i="15"/>
  <c r="CQ93" i="18" s="1"/>
  <c r="CQ28" i="15"/>
  <c r="CQ28" i="18" s="1"/>
  <c r="CQ91" i="15"/>
  <c r="CQ91" i="18" s="1"/>
  <c r="CQ74" i="15"/>
  <c r="CQ74" i="18" s="1"/>
  <c r="CQ75" i="15"/>
  <c r="CQ75" i="18" s="1"/>
  <c r="CQ97" i="15"/>
  <c r="CQ97" i="18" s="1"/>
  <c r="CQ70" i="15"/>
  <c r="CQ70" i="18" s="1"/>
  <c r="CQ49" i="15"/>
  <c r="CQ49" i="18" s="1"/>
  <c r="CQ37" i="15"/>
  <c r="CQ37" i="18" s="1"/>
  <c r="CQ51" i="15"/>
  <c r="CQ51" i="18" s="1"/>
  <c r="CQ58" i="15"/>
  <c r="CQ58" i="18" s="1"/>
  <c r="CQ23" i="15"/>
  <c r="CQ23" i="18" s="1"/>
  <c r="CQ102" i="15"/>
  <c r="CQ102" i="18" s="1"/>
  <c r="CQ41" i="15"/>
  <c r="CQ41" i="18" s="1"/>
  <c r="CQ63" i="15"/>
  <c r="CQ63" i="18" s="1"/>
  <c r="CQ109" i="15"/>
  <c r="CQ109" i="18" s="1"/>
  <c r="CQ62" i="15"/>
  <c r="CQ62" i="18" s="1"/>
  <c r="CQ78" i="15"/>
  <c r="CQ78" i="18" s="1"/>
  <c r="CQ30" i="15"/>
  <c r="CQ30" i="18" s="1"/>
  <c r="CQ48" i="15"/>
  <c r="CQ48" i="18" s="1"/>
  <c r="CQ35" i="15"/>
  <c r="CQ35" i="18" s="1"/>
  <c r="CS38" i="6"/>
  <c r="CQ19" i="15"/>
  <c r="CR40" i="6"/>
  <c r="CQ19" i="18"/>
  <c r="CP22" i="18"/>
  <c r="CQ43" i="6"/>
  <c r="CQ44" i="6" s="1"/>
  <c r="CO61" i="6"/>
  <c r="CQ50" i="6"/>
  <c r="CQ41" i="6"/>
  <c r="CT28" i="6"/>
  <c r="CU19" i="6"/>
  <c r="CO64" i="6" l="1"/>
  <c r="CQ62" i="6"/>
  <c r="CQ45" i="6"/>
  <c r="CP54" i="6"/>
  <c r="CP56" i="6" s="1"/>
  <c r="CP60" i="6" s="1"/>
  <c r="CP51" i="6"/>
  <c r="CQ51" i="6" s="1"/>
  <c r="CR59" i="6"/>
  <c r="CR10" i="6"/>
  <c r="CS9" i="6" s="1"/>
  <c r="CR36" i="6"/>
  <c r="CN55" i="6"/>
  <c r="CN56" i="6" s="1"/>
  <c r="CN57" i="6" s="1"/>
  <c r="CO57" i="6" s="1"/>
  <c r="CP42" i="6"/>
  <c r="CQ42" i="6" s="1"/>
  <c r="CP64" i="6"/>
  <c r="CQ54" i="6"/>
  <c r="CQ56" i="6" s="1"/>
  <c r="CR50" i="6"/>
  <c r="CR41" i="6"/>
  <c r="CR77" i="15"/>
  <c r="CR77" i="18" s="1"/>
  <c r="CR22" i="15"/>
  <c r="CR62" i="15"/>
  <c r="CR62" i="18" s="1"/>
  <c r="CR64" i="15"/>
  <c r="CR64" i="18" s="1"/>
  <c r="CR85" i="15"/>
  <c r="CR85" i="18" s="1"/>
  <c r="CR91" i="15"/>
  <c r="CR91" i="18" s="1"/>
  <c r="CR60" i="15"/>
  <c r="CR60" i="18" s="1"/>
  <c r="CR37" i="15"/>
  <c r="CR37" i="18" s="1"/>
  <c r="CR29" i="15"/>
  <c r="CR29" i="18" s="1"/>
  <c r="CR96" i="15"/>
  <c r="CR96" i="18" s="1"/>
  <c r="CR110" i="15"/>
  <c r="CR110" i="18" s="1"/>
  <c r="CR65" i="15"/>
  <c r="CR65" i="18" s="1"/>
  <c r="CR102" i="15"/>
  <c r="CR102" i="18" s="1"/>
  <c r="CR33" i="15"/>
  <c r="CR33" i="18" s="1"/>
  <c r="CR109" i="15"/>
  <c r="CR109" i="18" s="1"/>
  <c r="CR80" i="15"/>
  <c r="CR80" i="18" s="1"/>
  <c r="CR41" i="15"/>
  <c r="CR41" i="18" s="1"/>
  <c r="CR111" i="15"/>
  <c r="CR111" i="18" s="1"/>
  <c r="CR99" i="15"/>
  <c r="CR99" i="18" s="1"/>
  <c r="CR49" i="15"/>
  <c r="CR49" i="18" s="1"/>
  <c r="CR76" i="15"/>
  <c r="CR76" i="18" s="1"/>
  <c r="CR73" i="15"/>
  <c r="CR73" i="18" s="1"/>
  <c r="CR53" i="15"/>
  <c r="CR53" i="18" s="1"/>
  <c r="CR105" i="15"/>
  <c r="CR105" i="18" s="1"/>
  <c r="CR83" i="15"/>
  <c r="CR83" i="18" s="1"/>
  <c r="CR57" i="15"/>
  <c r="CR57" i="18" s="1"/>
  <c r="CR72" i="15"/>
  <c r="CR72" i="18" s="1"/>
  <c r="CR51" i="15"/>
  <c r="CR51" i="18" s="1"/>
  <c r="CR58" i="15"/>
  <c r="CR58" i="18" s="1"/>
  <c r="CR82" i="15"/>
  <c r="CR82" i="18" s="1"/>
  <c r="CR75" i="15"/>
  <c r="CR75" i="18" s="1"/>
  <c r="CR54" i="15"/>
  <c r="CR54" i="18" s="1"/>
  <c r="CR30" i="15"/>
  <c r="CR30" i="18" s="1"/>
  <c r="CR40" i="15"/>
  <c r="CR40" i="18" s="1"/>
  <c r="CR48" i="15"/>
  <c r="CR48" i="18" s="1"/>
  <c r="CR87" i="15"/>
  <c r="CR87" i="18" s="1"/>
  <c r="CR71" i="15"/>
  <c r="CR71" i="18" s="1"/>
  <c r="CR34" i="15"/>
  <c r="CR34" i="18" s="1"/>
  <c r="CR43" i="15"/>
  <c r="CR43" i="18" s="1"/>
  <c r="CR31" i="15"/>
  <c r="CR31" i="18" s="1"/>
  <c r="CR55" i="15"/>
  <c r="CR55" i="18" s="1"/>
  <c r="CR63" i="15"/>
  <c r="CR63" i="18" s="1"/>
  <c r="CR95" i="15"/>
  <c r="CR95" i="18" s="1"/>
  <c r="CR86" i="15"/>
  <c r="CR86" i="18" s="1"/>
  <c r="CR59" i="15"/>
  <c r="CR59" i="18" s="1"/>
  <c r="CR98" i="15"/>
  <c r="CR98" i="18" s="1"/>
  <c r="CR23" i="15"/>
  <c r="CR23" i="18" s="1"/>
  <c r="CR42" i="15"/>
  <c r="CR42" i="18" s="1"/>
  <c r="CR92" i="15"/>
  <c r="CR92" i="18" s="1"/>
  <c r="CR108" i="15"/>
  <c r="CR108" i="18" s="1"/>
  <c r="CR36" i="15"/>
  <c r="CR36" i="18" s="1"/>
  <c r="CR39" i="15"/>
  <c r="CR39" i="18" s="1"/>
  <c r="CR25" i="15"/>
  <c r="CR25" i="18" s="1"/>
  <c r="CR26" i="15"/>
  <c r="CR26" i="18" s="1"/>
  <c r="CR32" i="15"/>
  <c r="CR32" i="18" s="1"/>
  <c r="CR88" i="15"/>
  <c r="CR88" i="18" s="1"/>
  <c r="CR93" i="15"/>
  <c r="CR93" i="18" s="1"/>
  <c r="CR84" i="15"/>
  <c r="CR84" i="18" s="1"/>
  <c r="CR66" i="15"/>
  <c r="CR66" i="18" s="1"/>
  <c r="CR27" i="15"/>
  <c r="CR27" i="18" s="1"/>
  <c r="CR112" i="15"/>
  <c r="CR112" i="18" s="1"/>
  <c r="CR106" i="15"/>
  <c r="CR106" i="18" s="1"/>
  <c r="CR61" i="15"/>
  <c r="CR61" i="18" s="1"/>
  <c r="CR115" i="15"/>
  <c r="CR115" i="18" s="1"/>
  <c r="CR47" i="15"/>
  <c r="CR47" i="18" s="1"/>
  <c r="CR101" i="15"/>
  <c r="CR101" i="18" s="1"/>
  <c r="CR89" i="15"/>
  <c r="CR89" i="18" s="1"/>
  <c r="CR35" i="15"/>
  <c r="CR35" i="18" s="1"/>
  <c r="CR114" i="15"/>
  <c r="CR114" i="18" s="1"/>
  <c r="CR81" i="15"/>
  <c r="CR81" i="18" s="1"/>
  <c r="CR69" i="15"/>
  <c r="CR69" i="18" s="1"/>
  <c r="CR90" i="15"/>
  <c r="CR90" i="18" s="1"/>
  <c r="CR104" i="15"/>
  <c r="CR104" i="18" s="1"/>
  <c r="CR46" i="15"/>
  <c r="CR46" i="18" s="1"/>
  <c r="CR79" i="15"/>
  <c r="CR79" i="18" s="1"/>
  <c r="CR113" i="15"/>
  <c r="CR113" i="18" s="1"/>
  <c r="CR94" i="15"/>
  <c r="CR94" i="18" s="1"/>
  <c r="CR74" i="15"/>
  <c r="CR74" i="18" s="1"/>
  <c r="CR44" i="15"/>
  <c r="CR44" i="18" s="1"/>
  <c r="CR78" i="15"/>
  <c r="CR78" i="18" s="1"/>
  <c r="CR70" i="15"/>
  <c r="CR70" i="18" s="1"/>
  <c r="CR103" i="15"/>
  <c r="CR103" i="18" s="1"/>
  <c r="CR38" i="15"/>
  <c r="CR38" i="18" s="1"/>
  <c r="CR28" i="15"/>
  <c r="CR28" i="18" s="1"/>
  <c r="CR52" i="15"/>
  <c r="CR52" i="18" s="1"/>
  <c r="CR68" i="15"/>
  <c r="CR68" i="18" s="1"/>
  <c r="CR50" i="15"/>
  <c r="CR50" i="18" s="1"/>
  <c r="CR100" i="15"/>
  <c r="CR100" i="18" s="1"/>
  <c r="CR97" i="15"/>
  <c r="CR97" i="18" s="1"/>
  <c r="CR67" i="15"/>
  <c r="CR67" i="18" s="1"/>
  <c r="CR45" i="15"/>
  <c r="CR45" i="18" s="1"/>
  <c r="CR56" i="15"/>
  <c r="CR56" i="18" s="1"/>
  <c r="CR24" i="15"/>
  <c r="CR24" i="18" s="1"/>
  <c r="CQ115" i="15"/>
  <c r="CQ115" i="18" s="1"/>
  <c r="CR107" i="15"/>
  <c r="CR107" i="18" s="1"/>
  <c r="CS40" i="6"/>
  <c r="CR19" i="15"/>
  <c r="CR19" i="18"/>
  <c r="CT38" i="6"/>
  <c r="CQ22" i="18"/>
  <c r="CU28" i="6"/>
  <c r="CV19" i="6"/>
  <c r="CP61" i="6" l="1"/>
  <c r="CP63" i="6"/>
  <c r="CP57" i="6"/>
  <c r="CN60" i="6"/>
  <c r="CN63" i="6"/>
  <c r="CS59" i="6"/>
  <c r="CS10" i="6"/>
  <c r="CT9" i="6" s="1"/>
  <c r="CS36" i="6"/>
  <c r="CR62" i="6"/>
  <c r="CQ57" i="6"/>
  <c r="CR22" i="18"/>
  <c r="CR43" i="6"/>
  <c r="CR44" i="6" s="1"/>
  <c r="CS49" i="15"/>
  <c r="CS49" i="18" s="1"/>
  <c r="CS114" i="15"/>
  <c r="CS114" i="18" s="1"/>
  <c r="CS26" i="15"/>
  <c r="CS26" i="18" s="1"/>
  <c r="CS35" i="15"/>
  <c r="CS35" i="18" s="1"/>
  <c r="CS30" i="15"/>
  <c r="CS30" i="18" s="1"/>
  <c r="CS58" i="15"/>
  <c r="CS58" i="18" s="1"/>
  <c r="CS54" i="15"/>
  <c r="CS54" i="18" s="1"/>
  <c r="CS101" i="15"/>
  <c r="CS101" i="18" s="1"/>
  <c r="CS110" i="15"/>
  <c r="CS110" i="18" s="1"/>
  <c r="CS80" i="15"/>
  <c r="CS80" i="18" s="1"/>
  <c r="CS46" i="15"/>
  <c r="CS46" i="18" s="1"/>
  <c r="CS41" i="15"/>
  <c r="CS41" i="18" s="1"/>
  <c r="CS57" i="15"/>
  <c r="CS57" i="18" s="1"/>
  <c r="CS55" i="15"/>
  <c r="CS55" i="18" s="1"/>
  <c r="CS68" i="15"/>
  <c r="CS68" i="18" s="1"/>
  <c r="CS82" i="15"/>
  <c r="CS82" i="18" s="1"/>
  <c r="CS81" i="15"/>
  <c r="CS81" i="18" s="1"/>
  <c r="CS91" i="15"/>
  <c r="CS91" i="18" s="1"/>
  <c r="CS45" i="15"/>
  <c r="CS45" i="18" s="1"/>
  <c r="CS86" i="15"/>
  <c r="CS86" i="18" s="1"/>
  <c r="CS56" i="15"/>
  <c r="CS56" i="18" s="1"/>
  <c r="CS87" i="15"/>
  <c r="CS87" i="18" s="1"/>
  <c r="CS64" i="15"/>
  <c r="CS64" i="18" s="1"/>
  <c r="CS59" i="15"/>
  <c r="CS59" i="18" s="1"/>
  <c r="CS93" i="15"/>
  <c r="CS93" i="18" s="1"/>
  <c r="CS88" i="15"/>
  <c r="CS88" i="18" s="1"/>
  <c r="CS66" i="15"/>
  <c r="CS66" i="18" s="1"/>
  <c r="CS44" i="15"/>
  <c r="CS44" i="18" s="1"/>
  <c r="CS38" i="15"/>
  <c r="CS38" i="18" s="1"/>
  <c r="CS34" i="15"/>
  <c r="CS34" i="18" s="1"/>
  <c r="CS92" i="15"/>
  <c r="CS92" i="18" s="1"/>
  <c r="CS47" i="15"/>
  <c r="CS47" i="18" s="1"/>
  <c r="CS79" i="15"/>
  <c r="CS79" i="18" s="1"/>
  <c r="CS43" i="15"/>
  <c r="CS43" i="18" s="1"/>
  <c r="CS111" i="15"/>
  <c r="CS111" i="18" s="1"/>
  <c r="CS103" i="15"/>
  <c r="CS103" i="18" s="1"/>
  <c r="CS62" i="15"/>
  <c r="CS62" i="18" s="1"/>
  <c r="CS67" i="15"/>
  <c r="CS67" i="18" s="1"/>
  <c r="CS115" i="15"/>
  <c r="CS115" i="18" s="1"/>
  <c r="CS105" i="15"/>
  <c r="CS105" i="18" s="1"/>
  <c r="CS94" i="15"/>
  <c r="CS94" i="18" s="1"/>
  <c r="CS97" i="15"/>
  <c r="CS97" i="18" s="1"/>
  <c r="CS40" i="15"/>
  <c r="CS40" i="18" s="1"/>
  <c r="CS100" i="15"/>
  <c r="CS100" i="18" s="1"/>
  <c r="CS98" i="15"/>
  <c r="CS98" i="18" s="1"/>
  <c r="CS76" i="15"/>
  <c r="CS76" i="18" s="1"/>
  <c r="CS32" i="15"/>
  <c r="CS32" i="18" s="1"/>
  <c r="CS48" i="15"/>
  <c r="CS48" i="18" s="1"/>
  <c r="CS37" i="15"/>
  <c r="CS37" i="18" s="1"/>
  <c r="CS85" i="15"/>
  <c r="CS85" i="18" s="1"/>
  <c r="CS61" i="15"/>
  <c r="CS61" i="18" s="1"/>
  <c r="CS109" i="15"/>
  <c r="CS109" i="18" s="1"/>
  <c r="CS108" i="15"/>
  <c r="CS108" i="18" s="1"/>
  <c r="CS73" i="15"/>
  <c r="CS73" i="18" s="1"/>
  <c r="CS77" i="15"/>
  <c r="CS77" i="18" s="1"/>
  <c r="CS53" i="15"/>
  <c r="CS53" i="18" s="1"/>
  <c r="CS71" i="15"/>
  <c r="CS71" i="18" s="1"/>
  <c r="CS75" i="15"/>
  <c r="CS75" i="18" s="1"/>
  <c r="CS95" i="15"/>
  <c r="CS95" i="18" s="1"/>
  <c r="CS63" i="15"/>
  <c r="CS63" i="18" s="1"/>
  <c r="CS29" i="15"/>
  <c r="CS29" i="18" s="1"/>
  <c r="CS70" i="15"/>
  <c r="CS70" i="18" s="1"/>
  <c r="CS39" i="15"/>
  <c r="CS39" i="18" s="1"/>
  <c r="CR116" i="15"/>
  <c r="CR116" i="18" s="1"/>
  <c r="CS106" i="15"/>
  <c r="CS106" i="18" s="1"/>
  <c r="CS89" i="15"/>
  <c r="CS89" i="18" s="1"/>
  <c r="CS96" i="15"/>
  <c r="CS96" i="18" s="1"/>
  <c r="CS36" i="15"/>
  <c r="CS36" i="18" s="1"/>
  <c r="CS25" i="15"/>
  <c r="CS25" i="18" s="1"/>
  <c r="CS51" i="15"/>
  <c r="CS51" i="18" s="1"/>
  <c r="CS90" i="15"/>
  <c r="CS90" i="18" s="1"/>
  <c r="CS113" i="15"/>
  <c r="CS113" i="18" s="1"/>
  <c r="CS27" i="15"/>
  <c r="CS27" i="18" s="1"/>
  <c r="CS23" i="15"/>
  <c r="CS23" i="18" s="1"/>
  <c r="CS31" i="15"/>
  <c r="CS31" i="18" s="1"/>
  <c r="CS112" i="15"/>
  <c r="CS112" i="18" s="1"/>
  <c r="CS104" i="15"/>
  <c r="CS104" i="18" s="1"/>
  <c r="CS99" i="15"/>
  <c r="CS99" i="18" s="1"/>
  <c r="CS22" i="15"/>
  <c r="CS78" i="15"/>
  <c r="CS78" i="18" s="1"/>
  <c r="CS83" i="15"/>
  <c r="CS83" i="18" s="1"/>
  <c r="CS69" i="15"/>
  <c r="CS69" i="18" s="1"/>
  <c r="CS60" i="15"/>
  <c r="CS60" i="18" s="1"/>
  <c r="CS74" i="15"/>
  <c r="CS74" i="18" s="1"/>
  <c r="CS102" i="15"/>
  <c r="CS102" i="18" s="1"/>
  <c r="CS33" i="15"/>
  <c r="CS33" i="18" s="1"/>
  <c r="CS50" i="15"/>
  <c r="CS50" i="18" s="1"/>
  <c r="CS116" i="15"/>
  <c r="CS116" i="18" s="1"/>
  <c r="CS107" i="15"/>
  <c r="CS107" i="18" s="1"/>
  <c r="CS24" i="15"/>
  <c r="CS24" i="18" s="1"/>
  <c r="CS65" i="15"/>
  <c r="CS65" i="18" s="1"/>
  <c r="CS42" i="15"/>
  <c r="CS42" i="18" s="1"/>
  <c r="CS72" i="15"/>
  <c r="CS72" i="18" s="1"/>
  <c r="CS52" i="15"/>
  <c r="CS52" i="18" s="1"/>
  <c r="CS28" i="15"/>
  <c r="CS28" i="18" s="1"/>
  <c r="CS84" i="15"/>
  <c r="CS84" i="18" s="1"/>
  <c r="CS41" i="6"/>
  <c r="CS50" i="6"/>
  <c r="CQ63" i="6"/>
  <c r="CQ60" i="6"/>
  <c r="CQ61" i="6"/>
  <c r="CQ64" i="6"/>
  <c r="CR45" i="6"/>
  <c r="CS19" i="18"/>
  <c r="CU38" i="6"/>
  <c r="CS19" i="15"/>
  <c r="CT40" i="6"/>
  <c r="CV28" i="6"/>
  <c r="CW19" i="6"/>
  <c r="CR51" i="6" l="1"/>
  <c r="CT36" i="6"/>
  <c r="CT59" i="6"/>
  <c r="CT10" i="6"/>
  <c r="CU9" i="6" s="1"/>
  <c r="CS62" i="6"/>
  <c r="CT50" i="6"/>
  <c r="CT41" i="6"/>
  <c r="CR54" i="6"/>
  <c r="CR56" i="6" s="1"/>
  <c r="CT19" i="18"/>
  <c r="CU40" i="6"/>
  <c r="CV38" i="6"/>
  <c r="CT19" i="15"/>
  <c r="CS22" i="18"/>
  <c r="CS43" i="6"/>
  <c r="CS44" i="6" s="1"/>
  <c r="CT82" i="15"/>
  <c r="CT82" i="18" s="1"/>
  <c r="CT43" i="15"/>
  <c r="CT43" i="18" s="1"/>
  <c r="CT54" i="15"/>
  <c r="CT54" i="18" s="1"/>
  <c r="CT28" i="15"/>
  <c r="CT28" i="18" s="1"/>
  <c r="CT98" i="15"/>
  <c r="CT98" i="18" s="1"/>
  <c r="CT104" i="15"/>
  <c r="CT104" i="18" s="1"/>
  <c r="CT81" i="15"/>
  <c r="CT81" i="18" s="1"/>
  <c r="CT102" i="15"/>
  <c r="CT102" i="18" s="1"/>
  <c r="CT90" i="15"/>
  <c r="CT90" i="18" s="1"/>
  <c r="CT49" i="15"/>
  <c r="CT49" i="18" s="1"/>
  <c r="CT92" i="15"/>
  <c r="CT92" i="18" s="1"/>
  <c r="CT87" i="15"/>
  <c r="CT87" i="18" s="1"/>
  <c r="CT67" i="15"/>
  <c r="CT67" i="18" s="1"/>
  <c r="CT84" i="15"/>
  <c r="CT84" i="18" s="1"/>
  <c r="CT115" i="15"/>
  <c r="CT115" i="18" s="1"/>
  <c r="CT105" i="15"/>
  <c r="CT105" i="18" s="1"/>
  <c r="CT99" i="15"/>
  <c r="CT99" i="18" s="1"/>
  <c r="CT34" i="15"/>
  <c r="CT34" i="18" s="1"/>
  <c r="CT59" i="15"/>
  <c r="CT59" i="18" s="1"/>
  <c r="CT53" i="15"/>
  <c r="CT53" i="18" s="1"/>
  <c r="CT76" i="15"/>
  <c r="CT76" i="18" s="1"/>
  <c r="CT40" i="15"/>
  <c r="CT40" i="18" s="1"/>
  <c r="CT69" i="15"/>
  <c r="CT69" i="18" s="1"/>
  <c r="CT61" i="15"/>
  <c r="CT61" i="18" s="1"/>
  <c r="CT70" i="15"/>
  <c r="CT70" i="18" s="1"/>
  <c r="CT89" i="15"/>
  <c r="CT89" i="18" s="1"/>
  <c r="CT23" i="15"/>
  <c r="CT23" i="18" s="1"/>
  <c r="CT58" i="15"/>
  <c r="CT58" i="18" s="1"/>
  <c r="CT108" i="15"/>
  <c r="CT108" i="18" s="1"/>
  <c r="CT117" i="15"/>
  <c r="CT117" i="18" s="1"/>
  <c r="CT80" i="15"/>
  <c r="CT80" i="18" s="1"/>
  <c r="CT45" i="15"/>
  <c r="CT45" i="18" s="1"/>
  <c r="CT30" i="15"/>
  <c r="CT30" i="18" s="1"/>
  <c r="CT25" i="15"/>
  <c r="CT25" i="18" s="1"/>
  <c r="CT50" i="15"/>
  <c r="CT50" i="18" s="1"/>
  <c r="CT79" i="15"/>
  <c r="CT79" i="18" s="1"/>
  <c r="CT110" i="15"/>
  <c r="CT110" i="18" s="1"/>
  <c r="CT93" i="15"/>
  <c r="CT93" i="18" s="1"/>
  <c r="CT63" i="15"/>
  <c r="CT63" i="18" s="1"/>
  <c r="CT73" i="15"/>
  <c r="CT73" i="18" s="1"/>
  <c r="CT75" i="15"/>
  <c r="CT75" i="18" s="1"/>
  <c r="CT116" i="15"/>
  <c r="CT116" i="18" s="1"/>
  <c r="CT64" i="15"/>
  <c r="CT64" i="18" s="1"/>
  <c r="CT86" i="15"/>
  <c r="CT86" i="18" s="1"/>
  <c r="CT68" i="15"/>
  <c r="CT68" i="18" s="1"/>
  <c r="CT46" i="15"/>
  <c r="CT46" i="18" s="1"/>
  <c r="CT62" i="15"/>
  <c r="CT62" i="18" s="1"/>
  <c r="CT71" i="15"/>
  <c r="CT71" i="18" s="1"/>
  <c r="CT74" i="15"/>
  <c r="CT74" i="18" s="1"/>
  <c r="CT39" i="15"/>
  <c r="CT39" i="18" s="1"/>
  <c r="CT37" i="15"/>
  <c r="CT37" i="18" s="1"/>
  <c r="CT85" i="15"/>
  <c r="CT85" i="18" s="1"/>
  <c r="CT51" i="15"/>
  <c r="CT51" i="18" s="1"/>
  <c r="CT106" i="15"/>
  <c r="CT106" i="18" s="1"/>
  <c r="CT47" i="15"/>
  <c r="CT47" i="18" s="1"/>
  <c r="CT77" i="15"/>
  <c r="CT77" i="18" s="1"/>
  <c r="CT56" i="15"/>
  <c r="CT56" i="18" s="1"/>
  <c r="CT52" i="15"/>
  <c r="CT52" i="18" s="1"/>
  <c r="CT72" i="15"/>
  <c r="CT72" i="18" s="1"/>
  <c r="CT38" i="15"/>
  <c r="CT38" i="18" s="1"/>
  <c r="CT111" i="15"/>
  <c r="CT111" i="18" s="1"/>
  <c r="CT33" i="15"/>
  <c r="CT33" i="18" s="1"/>
  <c r="CS117" i="15"/>
  <c r="CS117" i="18" s="1"/>
  <c r="CT103" i="15"/>
  <c r="CT103" i="18" s="1"/>
  <c r="CT41" i="15"/>
  <c r="CT41" i="18" s="1"/>
  <c r="CT100" i="15"/>
  <c r="CT100" i="18" s="1"/>
  <c r="CT88" i="15"/>
  <c r="CT88" i="18" s="1"/>
  <c r="CT97" i="15"/>
  <c r="CT97" i="18" s="1"/>
  <c r="CT48" i="15"/>
  <c r="CT48" i="18" s="1"/>
  <c r="CT91" i="15"/>
  <c r="CT91" i="18" s="1"/>
  <c r="CT109" i="15"/>
  <c r="CT109" i="18" s="1"/>
  <c r="CT60" i="15"/>
  <c r="CT60" i="18" s="1"/>
  <c r="CT83" i="15"/>
  <c r="CT83" i="18" s="1"/>
  <c r="CT32" i="15"/>
  <c r="CT32" i="18" s="1"/>
  <c r="CT55" i="15"/>
  <c r="CT55" i="18" s="1"/>
  <c r="CT95" i="15"/>
  <c r="CT95" i="18" s="1"/>
  <c r="CT42" i="15"/>
  <c r="CT42" i="18" s="1"/>
  <c r="CT96" i="15"/>
  <c r="CT96" i="18" s="1"/>
  <c r="CT35" i="15"/>
  <c r="CT35" i="18" s="1"/>
  <c r="CT44" i="15"/>
  <c r="CT44" i="18" s="1"/>
  <c r="CT22" i="15"/>
  <c r="CT94" i="15"/>
  <c r="CT94" i="18" s="1"/>
  <c r="CT78" i="15"/>
  <c r="CT78" i="18" s="1"/>
  <c r="CT36" i="15"/>
  <c r="CT36" i="18" s="1"/>
  <c r="CT114" i="15"/>
  <c r="CT114" i="18" s="1"/>
  <c r="CT24" i="15"/>
  <c r="CT24" i="18" s="1"/>
  <c r="CT112" i="15"/>
  <c r="CT112" i="18" s="1"/>
  <c r="CT31" i="15"/>
  <c r="CT31" i="18" s="1"/>
  <c r="CT57" i="15"/>
  <c r="CT57" i="18" s="1"/>
  <c r="CT107" i="15"/>
  <c r="CT107" i="18" s="1"/>
  <c r="CT101" i="15"/>
  <c r="CT101" i="18" s="1"/>
  <c r="CT66" i="15"/>
  <c r="CT66" i="18" s="1"/>
  <c r="CT113" i="15"/>
  <c r="CT113" i="18" s="1"/>
  <c r="CT65" i="15"/>
  <c r="CT65" i="18" s="1"/>
  <c r="CT26" i="15"/>
  <c r="CT26" i="18" s="1"/>
  <c r="CT27" i="15"/>
  <c r="CT27" i="18" s="1"/>
  <c r="CT29" i="15"/>
  <c r="CT29" i="18" s="1"/>
  <c r="CS45" i="6"/>
  <c r="CR42" i="6"/>
  <c r="CW28" i="6"/>
  <c r="CX19" i="6"/>
  <c r="CX28" i="6" s="1"/>
  <c r="CS42" i="6" l="1"/>
  <c r="CU36" i="6"/>
  <c r="CU59" i="6"/>
  <c r="CU10" i="6"/>
  <c r="CV9" i="6" s="1"/>
  <c r="CT62" i="6"/>
  <c r="CR60" i="6"/>
  <c r="CR63" i="6"/>
  <c r="CR57" i="6"/>
  <c r="CT22" i="18"/>
  <c r="CS54" i="6"/>
  <c r="CS56" i="6" s="1"/>
  <c r="CT43" i="6"/>
  <c r="CT44" i="6" s="1"/>
  <c r="CT45" i="6"/>
  <c r="CU85" i="15"/>
  <c r="CU85" i="18" s="1"/>
  <c r="CU57" i="15"/>
  <c r="CU57" i="18" s="1"/>
  <c r="CU75" i="15"/>
  <c r="CU75" i="18" s="1"/>
  <c r="CU64" i="15"/>
  <c r="CU64" i="18" s="1"/>
  <c r="CU36" i="15"/>
  <c r="CU36" i="18" s="1"/>
  <c r="CU114" i="15"/>
  <c r="CU114" i="18" s="1"/>
  <c r="CU31" i="15"/>
  <c r="CU31" i="18" s="1"/>
  <c r="CU70" i="15"/>
  <c r="CU70" i="18" s="1"/>
  <c r="CU26" i="15"/>
  <c r="CU26" i="18" s="1"/>
  <c r="CU77" i="15"/>
  <c r="CU77" i="18" s="1"/>
  <c r="CU67" i="15"/>
  <c r="CU67" i="18" s="1"/>
  <c r="CU43" i="15"/>
  <c r="CU43" i="18" s="1"/>
  <c r="CU24" i="15"/>
  <c r="CU24" i="18" s="1"/>
  <c r="CT118" i="15"/>
  <c r="CT118" i="18" s="1"/>
  <c r="CU84" i="15"/>
  <c r="CU84" i="18" s="1"/>
  <c r="CU86" i="15"/>
  <c r="CU86" i="18" s="1"/>
  <c r="CU66" i="15"/>
  <c r="CU66" i="18" s="1"/>
  <c r="CU91" i="15"/>
  <c r="CU91" i="18" s="1"/>
  <c r="CU41" i="15"/>
  <c r="CU41" i="18" s="1"/>
  <c r="CU97" i="15"/>
  <c r="CU97" i="18" s="1"/>
  <c r="CU116" i="15"/>
  <c r="CU116" i="18" s="1"/>
  <c r="CU68" i="15"/>
  <c r="CU68" i="18" s="1"/>
  <c r="CU60" i="15"/>
  <c r="CU60" i="18" s="1"/>
  <c r="CU52" i="15"/>
  <c r="CU52" i="18" s="1"/>
  <c r="CU106" i="15"/>
  <c r="CU106" i="18" s="1"/>
  <c r="CU54" i="15"/>
  <c r="CU54" i="18" s="1"/>
  <c r="CU107" i="15"/>
  <c r="CU107" i="18" s="1"/>
  <c r="CU96" i="15"/>
  <c r="CU96" i="18" s="1"/>
  <c r="CU74" i="15"/>
  <c r="CU74" i="18" s="1"/>
  <c r="CU73" i="15"/>
  <c r="CU73" i="18" s="1"/>
  <c r="CU27" i="15"/>
  <c r="CU27" i="18" s="1"/>
  <c r="CU103" i="15"/>
  <c r="CU103" i="18" s="1"/>
  <c r="CU58" i="15"/>
  <c r="CU58" i="18" s="1"/>
  <c r="CU117" i="15"/>
  <c r="CU117" i="18" s="1"/>
  <c r="CU29" i="15"/>
  <c r="CU29" i="18" s="1"/>
  <c r="CU83" i="15"/>
  <c r="CU83" i="18" s="1"/>
  <c r="CU51" i="15"/>
  <c r="CU51" i="18" s="1"/>
  <c r="CU62" i="15"/>
  <c r="CU62" i="18" s="1"/>
  <c r="CU92" i="15"/>
  <c r="CU92" i="18" s="1"/>
  <c r="CU22" i="15"/>
  <c r="CU53" i="15"/>
  <c r="CU53" i="18" s="1"/>
  <c r="CU76" i="15"/>
  <c r="CU76" i="18" s="1"/>
  <c r="CU59" i="15"/>
  <c r="CU59" i="18" s="1"/>
  <c r="CU79" i="15"/>
  <c r="CU79" i="18" s="1"/>
  <c r="CU50" i="15"/>
  <c r="CU50" i="18" s="1"/>
  <c r="CU112" i="15"/>
  <c r="CU112" i="18" s="1"/>
  <c r="CU71" i="15"/>
  <c r="CU71" i="18" s="1"/>
  <c r="CU56" i="15"/>
  <c r="CU56" i="18" s="1"/>
  <c r="CU102" i="15"/>
  <c r="CU102" i="18" s="1"/>
  <c r="CU33" i="15"/>
  <c r="CU33" i="18" s="1"/>
  <c r="CU61" i="15"/>
  <c r="CU61" i="18" s="1"/>
  <c r="CU115" i="15"/>
  <c r="CU115" i="18" s="1"/>
  <c r="CU94" i="15"/>
  <c r="CU94" i="18" s="1"/>
  <c r="CU40" i="15"/>
  <c r="CU40" i="18" s="1"/>
  <c r="CU25" i="15"/>
  <c r="CU25" i="18" s="1"/>
  <c r="CU32" i="15"/>
  <c r="CU32" i="18" s="1"/>
  <c r="CU87" i="15"/>
  <c r="CU87" i="18" s="1"/>
  <c r="CU69" i="15"/>
  <c r="CU69" i="18" s="1"/>
  <c r="CU49" i="15"/>
  <c r="CU49" i="18" s="1"/>
  <c r="CU47" i="15"/>
  <c r="CU47" i="18" s="1"/>
  <c r="CU111" i="15"/>
  <c r="CU111" i="18" s="1"/>
  <c r="CU81" i="15"/>
  <c r="CU81" i="18" s="1"/>
  <c r="CU65" i="15"/>
  <c r="CU65" i="18" s="1"/>
  <c r="CU23" i="15"/>
  <c r="CU23" i="18" s="1"/>
  <c r="CU48" i="15"/>
  <c r="CU48" i="18" s="1"/>
  <c r="CU55" i="15"/>
  <c r="CU55" i="18" s="1"/>
  <c r="CU42" i="15"/>
  <c r="CU42" i="18" s="1"/>
  <c r="CU35" i="15"/>
  <c r="CU35" i="18" s="1"/>
  <c r="CU28" i="15"/>
  <c r="CU28" i="18" s="1"/>
  <c r="CU38" i="15"/>
  <c r="CU38" i="18" s="1"/>
  <c r="CU99" i="15"/>
  <c r="CU99" i="18" s="1"/>
  <c r="CU46" i="15"/>
  <c r="CU46" i="18" s="1"/>
  <c r="CU82" i="15"/>
  <c r="CU82" i="18" s="1"/>
  <c r="CU45" i="15"/>
  <c r="CU45" i="18" s="1"/>
  <c r="CU89" i="15"/>
  <c r="CU89" i="18" s="1"/>
  <c r="CU72" i="15"/>
  <c r="CU72" i="18" s="1"/>
  <c r="CU101" i="15"/>
  <c r="CU101" i="18" s="1"/>
  <c r="CU30" i="15"/>
  <c r="CU30" i="18" s="1"/>
  <c r="CU39" i="15"/>
  <c r="CU39" i="18" s="1"/>
  <c r="CU118" i="15"/>
  <c r="CU118" i="18" s="1"/>
  <c r="CU95" i="15"/>
  <c r="CU95" i="18" s="1"/>
  <c r="CU100" i="15"/>
  <c r="CU100" i="18" s="1"/>
  <c r="CU44" i="15"/>
  <c r="CU44" i="18" s="1"/>
  <c r="CU113" i="15"/>
  <c r="CU113" i="18" s="1"/>
  <c r="CU34" i="15"/>
  <c r="CU34" i="18" s="1"/>
  <c r="CU105" i="15"/>
  <c r="CU105" i="18" s="1"/>
  <c r="CU104" i="15"/>
  <c r="CU104" i="18" s="1"/>
  <c r="CU110" i="15"/>
  <c r="CU110" i="18" s="1"/>
  <c r="CU108" i="15"/>
  <c r="CU108" i="18" s="1"/>
  <c r="CU98" i="15"/>
  <c r="CU98" i="18" s="1"/>
  <c r="CU109" i="15"/>
  <c r="CU109" i="18" s="1"/>
  <c r="CU90" i="15"/>
  <c r="CU90" i="18" s="1"/>
  <c r="CU93" i="15"/>
  <c r="CU93" i="18" s="1"/>
  <c r="CU80" i="15"/>
  <c r="CU80" i="18" s="1"/>
  <c r="CU88" i="15"/>
  <c r="CU88" i="18" s="1"/>
  <c r="CU37" i="15"/>
  <c r="CU37" i="18" s="1"/>
  <c r="CU78" i="15"/>
  <c r="CU78" i="18" s="1"/>
  <c r="CU63" i="15"/>
  <c r="CU63" i="18" s="1"/>
  <c r="CU19" i="18"/>
  <c r="CU19" i="15"/>
  <c r="CW38" i="6"/>
  <c r="CV40" i="6"/>
  <c r="CU41" i="6"/>
  <c r="CU50" i="6"/>
  <c r="CR61" i="6"/>
  <c r="CR64" i="6"/>
  <c r="CS51" i="6"/>
  <c r="CT51" i="6" l="1"/>
  <c r="CV59" i="6"/>
  <c r="CV10" i="6"/>
  <c r="CW9" i="6" s="1"/>
  <c r="CV36" i="6"/>
  <c r="CU62" i="6"/>
  <c r="CT54" i="6"/>
  <c r="CT61" i="6" s="1"/>
  <c r="CS63" i="6"/>
  <c r="CS60" i="6"/>
  <c r="CV41" i="6"/>
  <c r="CV50" i="6"/>
  <c r="CW40" i="6"/>
  <c r="CX38" i="6"/>
  <c r="CV19" i="18"/>
  <c r="CV19" i="15"/>
  <c r="CV61" i="15"/>
  <c r="CV61" i="18" s="1"/>
  <c r="CV89" i="15"/>
  <c r="CV89" i="18" s="1"/>
  <c r="CV25" i="15"/>
  <c r="CV25" i="18" s="1"/>
  <c r="CV82" i="15"/>
  <c r="CV82" i="18" s="1"/>
  <c r="CV86" i="15"/>
  <c r="CV86" i="18" s="1"/>
  <c r="CV46" i="15"/>
  <c r="CV46" i="18" s="1"/>
  <c r="CV93" i="15"/>
  <c r="CV93" i="18" s="1"/>
  <c r="CV38" i="15"/>
  <c r="CV38" i="18" s="1"/>
  <c r="CV41" i="15"/>
  <c r="CV41" i="18" s="1"/>
  <c r="CV65" i="15"/>
  <c r="CV65" i="18" s="1"/>
  <c r="CV112" i="15"/>
  <c r="CV112" i="18" s="1"/>
  <c r="CV79" i="15"/>
  <c r="CV79" i="18" s="1"/>
  <c r="CV37" i="15"/>
  <c r="CV37" i="18" s="1"/>
  <c r="CV74" i="15"/>
  <c r="CV74" i="18" s="1"/>
  <c r="CV64" i="15"/>
  <c r="CV64" i="18" s="1"/>
  <c r="CV63" i="15"/>
  <c r="CV63" i="18" s="1"/>
  <c r="CV105" i="15"/>
  <c r="CV105" i="18" s="1"/>
  <c r="CV102" i="15"/>
  <c r="CV102" i="18" s="1"/>
  <c r="CV109" i="15"/>
  <c r="CV109" i="18" s="1"/>
  <c r="CV106" i="15"/>
  <c r="CV106" i="18" s="1"/>
  <c r="CV48" i="15"/>
  <c r="CV48" i="18" s="1"/>
  <c r="CV90" i="15"/>
  <c r="CV90" i="18" s="1"/>
  <c r="CV103" i="15"/>
  <c r="CV103" i="18" s="1"/>
  <c r="CV111" i="15"/>
  <c r="CV111" i="18" s="1"/>
  <c r="CV36" i="15"/>
  <c r="CV36" i="18" s="1"/>
  <c r="CV97" i="15"/>
  <c r="CV97" i="18" s="1"/>
  <c r="CV116" i="15"/>
  <c r="CV116" i="18" s="1"/>
  <c r="CV80" i="15"/>
  <c r="CV80" i="18" s="1"/>
  <c r="CV77" i="15"/>
  <c r="CV77" i="18" s="1"/>
  <c r="CV55" i="15"/>
  <c r="CV55" i="18" s="1"/>
  <c r="CV66" i="15"/>
  <c r="CV66" i="18" s="1"/>
  <c r="CV40" i="15"/>
  <c r="CV40" i="18" s="1"/>
  <c r="CV118" i="15"/>
  <c r="CV118" i="18" s="1"/>
  <c r="CV57" i="15"/>
  <c r="CV57" i="18" s="1"/>
  <c r="CV23" i="15"/>
  <c r="CV23" i="18" s="1"/>
  <c r="CV31" i="15"/>
  <c r="CV31" i="18" s="1"/>
  <c r="CV53" i="15"/>
  <c r="CV53" i="18" s="1"/>
  <c r="CV70" i="15"/>
  <c r="CV70" i="18" s="1"/>
  <c r="CV72" i="15"/>
  <c r="CV72" i="18" s="1"/>
  <c r="CV94" i="15"/>
  <c r="CV94" i="18" s="1"/>
  <c r="CV45" i="15"/>
  <c r="CV45" i="18" s="1"/>
  <c r="CV107" i="15"/>
  <c r="CV107" i="18" s="1"/>
  <c r="CV73" i="15"/>
  <c r="CV73" i="18" s="1"/>
  <c r="CV42" i="15"/>
  <c r="CV42" i="18" s="1"/>
  <c r="CV115" i="15"/>
  <c r="CV115" i="18" s="1"/>
  <c r="CV35" i="15"/>
  <c r="CV35" i="18" s="1"/>
  <c r="CV91" i="15"/>
  <c r="CV91" i="18" s="1"/>
  <c r="CV27" i="15"/>
  <c r="CV27" i="18" s="1"/>
  <c r="CV26" i="15"/>
  <c r="CV26" i="18" s="1"/>
  <c r="CV69" i="15"/>
  <c r="CV69" i="18" s="1"/>
  <c r="CV75" i="15"/>
  <c r="CV75" i="18" s="1"/>
  <c r="CV81" i="15"/>
  <c r="CV81" i="18" s="1"/>
  <c r="CV22" i="15"/>
  <c r="CV88" i="15"/>
  <c r="CV88" i="18" s="1"/>
  <c r="CV76" i="15"/>
  <c r="CV76" i="18" s="1"/>
  <c r="CV83" i="15"/>
  <c r="CV83" i="18" s="1"/>
  <c r="CV43" i="15"/>
  <c r="CV43" i="18" s="1"/>
  <c r="CV54" i="15"/>
  <c r="CV54" i="18" s="1"/>
  <c r="CV87" i="15"/>
  <c r="CV87" i="18" s="1"/>
  <c r="CV50" i="15"/>
  <c r="CV50" i="18" s="1"/>
  <c r="CV39" i="15"/>
  <c r="CV39" i="18" s="1"/>
  <c r="CV119" i="15"/>
  <c r="CV119" i="18" s="1"/>
  <c r="CV49" i="15"/>
  <c r="CV49" i="18" s="1"/>
  <c r="CV47" i="15"/>
  <c r="CV47" i="18" s="1"/>
  <c r="CV71" i="15"/>
  <c r="CV71" i="18" s="1"/>
  <c r="CV100" i="15"/>
  <c r="CV100" i="18" s="1"/>
  <c r="CV56" i="15"/>
  <c r="CV56" i="18" s="1"/>
  <c r="CV84" i="15"/>
  <c r="CV84" i="18" s="1"/>
  <c r="CV67" i="15"/>
  <c r="CV67" i="18" s="1"/>
  <c r="CV33" i="15"/>
  <c r="CV33" i="18" s="1"/>
  <c r="CV78" i="15"/>
  <c r="CV78" i="18" s="1"/>
  <c r="CV98" i="15"/>
  <c r="CV98" i="18" s="1"/>
  <c r="CV99" i="15"/>
  <c r="CV99" i="18" s="1"/>
  <c r="CV52" i="15"/>
  <c r="CV52" i="18" s="1"/>
  <c r="CV60" i="15"/>
  <c r="CV60" i="18" s="1"/>
  <c r="CV29" i="15"/>
  <c r="CV29" i="18" s="1"/>
  <c r="CV32" i="15"/>
  <c r="CV32" i="18" s="1"/>
  <c r="CU119" i="15"/>
  <c r="CU119" i="18" s="1"/>
  <c r="CV59" i="15"/>
  <c r="CV59" i="18" s="1"/>
  <c r="CV58" i="15"/>
  <c r="CV58" i="18" s="1"/>
  <c r="CV68" i="15"/>
  <c r="CV68" i="18" s="1"/>
  <c r="CV62" i="15"/>
  <c r="CV62" i="18" s="1"/>
  <c r="CV34" i="15"/>
  <c r="CV34" i="18" s="1"/>
  <c r="CV92" i="15"/>
  <c r="CV92" i="18" s="1"/>
  <c r="CV44" i="15"/>
  <c r="CV44" i="18" s="1"/>
  <c r="CV117" i="15"/>
  <c r="CV117" i="18" s="1"/>
  <c r="CV108" i="15"/>
  <c r="CV108" i="18" s="1"/>
  <c r="CV24" i="15"/>
  <c r="CV24" i="18" s="1"/>
  <c r="CV51" i="15"/>
  <c r="CV51" i="18" s="1"/>
  <c r="CV28" i="15"/>
  <c r="CV28" i="18" s="1"/>
  <c r="CV85" i="15"/>
  <c r="CV85" i="18" s="1"/>
  <c r="CV101" i="15"/>
  <c r="CV101" i="18" s="1"/>
  <c r="CV95" i="15"/>
  <c r="CV95" i="18" s="1"/>
  <c r="CV96" i="15"/>
  <c r="CV96" i="18" s="1"/>
  <c r="CV30" i="15"/>
  <c r="CV30" i="18" s="1"/>
  <c r="CV114" i="15"/>
  <c r="CV114" i="18" s="1"/>
  <c r="CV110" i="15"/>
  <c r="CV110" i="18" s="1"/>
  <c r="CV113" i="15"/>
  <c r="CV113" i="18" s="1"/>
  <c r="CV104" i="15"/>
  <c r="CV104" i="18" s="1"/>
  <c r="CS61" i="6"/>
  <c r="CS64" i="6"/>
  <c r="CU45" i="6"/>
  <c r="CU43" i="6"/>
  <c r="CU44" i="6" s="1"/>
  <c r="CT42" i="6"/>
  <c r="CS57" i="6"/>
  <c r="CU22" i="18"/>
  <c r="CT64" i="6" l="1"/>
  <c r="CW10" i="6"/>
  <c r="CX9" i="6" s="1"/>
  <c r="CW36" i="6"/>
  <c r="CW59" i="6"/>
  <c r="CW62" i="6"/>
  <c r="CV62" i="6"/>
  <c r="CU42" i="6"/>
  <c r="CV43" i="6"/>
  <c r="CV44" i="6" s="1"/>
  <c r="CV22" i="18"/>
  <c r="CW104" i="15"/>
  <c r="CW104" i="18" s="1"/>
  <c r="CW115" i="15"/>
  <c r="CW115" i="18" s="1"/>
  <c r="CW55" i="15"/>
  <c r="CW55" i="18" s="1"/>
  <c r="CW71" i="15"/>
  <c r="CW71" i="18" s="1"/>
  <c r="CW89" i="15"/>
  <c r="CW89" i="18" s="1"/>
  <c r="CW52" i="15"/>
  <c r="CW52" i="18" s="1"/>
  <c r="CW86" i="15"/>
  <c r="CW86" i="18" s="1"/>
  <c r="CW40" i="15"/>
  <c r="CW40" i="18" s="1"/>
  <c r="CW112" i="15"/>
  <c r="CW112" i="18" s="1"/>
  <c r="CW95" i="15"/>
  <c r="CW95" i="18" s="1"/>
  <c r="CW39" i="15"/>
  <c r="CW39" i="18" s="1"/>
  <c r="CW88" i="15"/>
  <c r="CW88" i="18" s="1"/>
  <c r="CW101" i="15"/>
  <c r="CW101" i="18" s="1"/>
  <c r="CW82" i="15"/>
  <c r="CW82" i="18" s="1"/>
  <c r="CW79" i="15"/>
  <c r="CW79" i="18" s="1"/>
  <c r="CW68" i="15"/>
  <c r="CW68" i="18" s="1"/>
  <c r="CW28" i="15"/>
  <c r="CW28" i="18" s="1"/>
  <c r="CW114" i="15"/>
  <c r="CW114" i="18" s="1"/>
  <c r="CW74" i="15"/>
  <c r="CW74" i="18" s="1"/>
  <c r="CW85" i="15"/>
  <c r="CW85" i="18" s="1"/>
  <c r="CW103" i="15"/>
  <c r="CW103" i="18" s="1"/>
  <c r="CW22" i="15"/>
  <c r="CW72" i="15"/>
  <c r="CW72" i="18" s="1"/>
  <c r="CW78" i="15"/>
  <c r="CW78" i="18" s="1"/>
  <c r="CW105" i="15"/>
  <c r="CW105" i="18" s="1"/>
  <c r="CW44" i="15"/>
  <c r="CW44" i="18" s="1"/>
  <c r="CW113" i="15"/>
  <c r="CW113" i="18" s="1"/>
  <c r="CW56" i="15"/>
  <c r="CW56" i="18" s="1"/>
  <c r="CW57" i="15"/>
  <c r="CW57" i="18" s="1"/>
  <c r="CW26" i="15"/>
  <c r="CW26" i="18" s="1"/>
  <c r="CW81" i="15"/>
  <c r="CW81" i="18" s="1"/>
  <c r="CW35" i="15"/>
  <c r="CW35" i="18" s="1"/>
  <c r="CW80" i="15"/>
  <c r="CW80" i="18" s="1"/>
  <c r="CW23" i="15"/>
  <c r="CW23" i="18" s="1"/>
  <c r="CW36" i="15"/>
  <c r="CW36" i="18" s="1"/>
  <c r="CW92" i="15"/>
  <c r="CW92" i="18" s="1"/>
  <c r="CW62" i="15"/>
  <c r="CW62" i="18" s="1"/>
  <c r="CW60" i="15"/>
  <c r="CW60" i="18" s="1"/>
  <c r="CW33" i="15"/>
  <c r="CW33" i="18" s="1"/>
  <c r="CW30" i="15"/>
  <c r="CW30" i="18" s="1"/>
  <c r="CW65" i="15"/>
  <c r="CW65" i="18" s="1"/>
  <c r="CW64" i="15"/>
  <c r="CW64" i="18" s="1"/>
  <c r="CW27" i="15"/>
  <c r="CW27" i="18" s="1"/>
  <c r="CW46" i="15"/>
  <c r="CW46" i="18" s="1"/>
  <c r="CW91" i="15"/>
  <c r="CW91" i="18" s="1"/>
  <c r="CW47" i="15"/>
  <c r="CW47" i="18" s="1"/>
  <c r="CW29" i="15"/>
  <c r="CW29" i="18" s="1"/>
  <c r="CW84" i="15"/>
  <c r="CW84" i="18" s="1"/>
  <c r="CW51" i="15"/>
  <c r="CW51" i="18" s="1"/>
  <c r="CW100" i="15"/>
  <c r="CW100" i="18" s="1"/>
  <c r="CW77" i="15"/>
  <c r="CW77" i="18" s="1"/>
  <c r="CW25" i="15"/>
  <c r="CW25" i="18" s="1"/>
  <c r="CW31" i="15"/>
  <c r="CW31" i="18" s="1"/>
  <c r="CW59" i="15"/>
  <c r="CW59" i="18" s="1"/>
  <c r="CW119" i="15"/>
  <c r="CW119" i="18" s="1"/>
  <c r="CW38" i="15"/>
  <c r="CW38" i="18" s="1"/>
  <c r="CV120" i="15"/>
  <c r="CV120" i="18" s="1"/>
  <c r="CW34" i="15"/>
  <c r="CW34" i="18" s="1"/>
  <c r="CW61" i="15"/>
  <c r="CW61" i="18" s="1"/>
  <c r="CW116" i="15"/>
  <c r="CW116" i="18" s="1"/>
  <c r="CW43" i="15"/>
  <c r="CW43" i="18" s="1"/>
  <c r="CW75" i="15"/>
  <c r="CW75" i="18" s="1"/>
  <c r="CW24" i="15"/>
  <c r="CW24" i="18" s="1"/>
  <c r="CW106" i="15"/>
  <c r="CW106" i="18" s="1"/>
  <c r="CW96" i="15"/>
  <c r="CW96" i="18" s="1"/>
  <c r="CW109" i="15"/>
  <c r="CW109" i="18" s="1"/>
  <c r="CW42" i="15"/>
  <c r="CW42" i="18" s="1"/>
  <c r="CW37" i="15"/>
  <c r="CW37" i="18" s="1"/>
  <c r="CW94" i="15"/>
  <c r="CW94" i="18" s="1"/>
  <c r="CW50" i="15"/>
  <c r="CW50" i="18" s="1"/>
  <c r="CW83" i="15"/>
  <c r="CW83" i="18" s="1"/>
  <c r="CW49" i="15"/>
  <c r="CW49" i="18" s="1"/>
  <c r="CW111" i="15"/>
  <c r="CW111" i="18" s="1"/>
  <c r="CW110" i="15"/>
  <c r="CW110" i="18" s="1"/>
  <c r="CW53" i="15"/>
  <c r="CW53" i="18" s="1"/>
  <c r="CW107" i="15"/>
  <c r="CW107" i="18" s="1"/>
  <c r="CW45" i="15"/>
  <c r="CW45" i="18" s="1"/>
  <c r="CW67" i="15"/>
  <c r="CW67" i="18" s="1"/>
  <c r="CW98" i="15"/>
  <c r="CW98" i="18" s="1"/>
  <c r="CW102" i="15"/>
  <c r="CW102" i="18" s="1"/>
  <c r="CW69" i="15"/>
  <c r="CW69" i="18" s="1"/>
  <c r="CW93" i="15"/>
  <c r="CW93" i="18" s="1"/>
  <c r="CW32" i="15"/>
  <c r="CW32" i="18" s="1"/>
  <c r="CW58" i="15"/>
  <c r="CW58" i="18" s="1"/>
  <c r="CW73" i="15"/>
  <c r="CW73" i="18" s="1"/>
  <c r="CW120" i="15"/>
  <c r="CW120" i="18" s="1"/>
  <c r="CW70" i="15"/>
  <c r="CW70" i="18" s="1"/>
  <c r="CW48" i="15"/>
  <c r="CW48" i="18" s="1"/>
  <c r="CW41" i="15"/>
  <c r="CW41" i="18" s="1"/>
  <c r="CW87" i="15"/>
  <c r="CW87" i="18" s="1"/>
  <c r="CW66" i="15"/>
  <c r="CW66" i="18" s="1"/>
  <c r="CW76" i="15"/>
  <c r="CW76" i="18" s="1"/>
  <c r="CW118" i="15"/>
  <c r="CW118" i="18" s="1"/>
  <c r="CW97" i="15"/>
  <c r="CW97" i="18" s="1"/>
  <c r="CW63" i="15"/>
  <c r="CW63" i="18" s="1"/>
  <c r="CW108" i="15"/>
  <c r="CW108" i="18" s="1"/>
  <c r="CW90" i="15"/>
  <c r="CW90" i="18" s="1"/>
  <c r="CW99" i="15"/>
  <c r="CW99" i="18" s="1"/>
  <c r="CW117" i="15"/>
  <c r="CW117" i="18" s="1"/>
  <c r="CW54" i="15"/>
  <c r="CW54" i="18" s="1"/>
  <c r="CV45" i="6"/>
  <c r="CV54" i="6" s="1"/>
  <c r="CW19" i="18"/>
  <c r="CW19" i="15"/>
  <c r="CW121" i="15" s="1"/>
  <c r="CW121" i="18" s="1"/>
  <c r="CX40" i="6"/>
  <c r="CW41" i="6"/>
  <c r="CW50" i="6"/>
  <c r="CU54" i="6"/>
  <c r="CU56" i="6" s="1"/>
  <c r="CU51" i="6"/>
  <c r="CV51" i="6" l="1"/>
  <c r="CT55" i="6"/>
  <c r="CT56" i="6" s="1"/>
  <c r="CT57" i="6" s="1"/>
  <c r="CU57" i="6" s="1"/>
  <c r="CX59" i="6"/>
  <c r="CX10" i="6"/>
  <c r="CX62" i="6" s="1"/>
  <c r="CX36" i="6"/>
  <c r="CV42" i="6"/>
  <c r="CV61" i="6"/>
  <c r="CV64" i="6"/>
  <c r="CV56" i="6"/>
  <c r="CX41" i="6"/>
  <c r="CX50" i="6"/>
  <c r="CW22" i="18"/>
  <c r="CX45" i="6" s="1"/>
  <c r="CX43" i="6"/>
  <c r="CX44" i="6" s="1"/>
  <c r="CW45" i="6"/>
  <c r="CW43" i="6"/>
  <c r="CW44" i="6" s="1"/>
  <c r="CU63" i="6"/>
  <c r="CU60" i="6"/>
  <c r="CU64" i="6"/>
  <c r="CU61" i="6"/>
  <c r="CT60" i="6" l="1"/>
  <c r="CT63" i="6"/>
  <c r="CW51" i="6"/>
  <c r="CX51" i="6" s="1"/>
  <c r="CX54" i="6"/>
  <c r="CX56" i="6" s="1"/>
  <c r="CW54" i="6"/>
  <c r="CW56" i="6" s="1"/>
  <c r="CV60" i="6"/>
  <c r="CV63" i="6"/>
  <c r="CW42" i="6"/>
  <c r="CX42" i="6" s="1"/>
  <c r="CV57" i="6"/>
  <c r="CW60" i="6" l="1"/>
  <c r="CW63" i="6"/>
  <c r="CW57" i="6"/>
  <c r="CX57" i="6" s="1"/>
  <c r="CX63" i="6"/>
  <c r="CX60" i="6"/>
  <c r="CX61" i="6"/>
  <c r="CX64" i="6"/>
  <c r="CW61" i="6"/>
  <c r="CW64" i="6"/>
</calcChain>
</file>

<file path=xl/sharedStrings.xml><?xml version="1.0" encoding="utf-8"?>
<sst xmlns="http://schemas.openxmlformats.org/spreadsheetml/2006/main" count="506" uniqueCount="274">
  <si>
    <t>DESCRIPCION GENERAL </t>
  </si>
  <si>
    <t>NAVEGACION</t>
  </si>
  <si>
    <t>Instrucciones</t>
  </si>
  <si>
    <t>Fondo de Aseguramiento</t>
  </si>
  <si>
    <t>Hoja de Cálculo para el Reporte de Monitoreo Anual</t>
  </si>
  <si>
    <t xml:space="preserve">Información determinada por el Proponente de Proyecto </t>
  </si>
  <si>
    <t>Información determinada por el Proponente de Proyecto durante cada verificación</t>
  </si>
  <si>
    <t xml:space="preserve">Información que se calcula automáticamente </t>
  </si>
  <si>
    <t>Numero de Áreas de Actividad en el agregado o proyecto en total        (lo cual es mayor)</t>
  </si>
  <si>
    <t>*Solo incluir Áreas de Actividad que utilizan la metadologia del inventario del campo</t>
  </si>
  <si>
    <t>Años &gt;</t>
  </si>
  <si>
    <t>Notas</t>
  </si>
  <si>
    <t>Ecuación(es) Referencias (PFM)</t>
  </si>
  <si>
    <t>Referencia simbólica (PFM)</t>
  </si>
  <si>
    <t>Fecha de Inicio (mm/dd/aa)</t>
  </si>
  <si>
    <t xml:space="preserve">
Los proyectos tienen hasta dos años a partir de la Fecha de Inicio del proyecto para someter el Reporte de Proyecto. Si se incluye más de un Periodo de Reporte, los créditos se distribuirán cada año según la proporción de tiempo. El inventario reportado deberá ser proporcional al número de días de cada Periodo de Reporte. 
</t>
  </si>
  <si>
    <t>Fecha de Inicio del proyecto. Es la fecha cuando comienzan las actividades del proyecto, la cual no podrá ser mas de seis meses antes de la fecha  cuando se somete  el proyecto. (mm/dd/aa)</t>
  </si>
  <si>
    <t>Fecha de Inicio del Periodo de Reporte (mm/dd/aa)</t>
  </si>
  <si>
    <t>Fecha de Termino del Periodo de Reporte (mm/dd/aa)</t>
  </si>
  <si>
    <t>Ingresar el final del primer periodo de reporte, el cual puede ser entre 6 y 12 meses a partir de la fecha de inicio del proyecto. Después se calcula automáticamente sumando 12 meses para cada periodo de reporte. (mm/dd/aa)</t>
  </si>
  <si>
    <t>Fecha de Reporte  (mm/dd/aa)</t>
  </si>
  <si>
    <t>Ingresar la fecha de entrega del reporte de monitoreo y la hoja de calculo. (mm/dd/aa)</t>
  </si>
  <si>
    <t>Línea de Base  (CO2-e) por cada Área de Actividad</t>
  </si>
  <si>
    <t xml:space="preserve">Este es el carbono total reportado de todas las fuentes y sumideros de las Áreas de Actividades cuando se inicia el proyecto, se calcula automáticamente en CALCBOSK en el reporte de la línea de base. Al inventario inicial se le agregan las Área de Actividad nuevas que se añaden en periodos de reporte futuros. Si no se agregan Áreas de Actividad nuevas, no es necesario ingresar nuevos datos en periodos de reporte futuros. </t>
  </si>
  <si>
    <t xml:space="preserve">Al inventario inicial se le agregan las Área de Actividad nuevas que se añaden en periodos de reporte futuros. Si no se agregan Áreas de Actividad nuevas, no es necesario ingresar nuevos datos en periodos de reporte futuros. </t>
  </si>
  <si>
    <r>
      <t>Acervos de Carbono en Sito Muestreados (toneladas de CO</t>
    </r>
    <r>
      <rPr>
        <vertAlign val="subscript"/>
        <sz val="11"/>
        <color theme="1"/>
        <rFont val="Calibri"/>
        <family val="2"/>
        <scheme val="minor"/>
      </rPr>
      <t>2</t>
    </r>
    <r>
      <rPr>
        <sz val="11"/>
        <color theme="1"/>
        <rFont val="Calibri"/>
        <family val="2"/>
        <scheme val="minor"/>
      </rPr>
      <t xml:space="preserve">e) </t>
    </r>
  </si>
  <si>
    <t xml:space="preserve">Este es el carbono total en todas las fuentes reportadas en los Áreas de Actividades reportadas como el mejor estimado, independientemente de la confianza estadística. Se calcula automáticamente en CALCBOSK en el reporte de estimación "Crecer las parcelas hasta la fecha". </t>
  </si>
  <si>
    <r>
      <t xml:space="preserve"> AC</t>
    </r>
    <r>
      <rPr>
        <vertAlign val="subscript"/>
        <sz val="11"/>
        <color theme="1"/>
        <rFont val="Calibri"/>
        <family val="2"/>
        <scheme val="minor"/>
      </rPr>
      <t>onsite, y</t>
    </r>
  </si>
  <si>
    <t xml:space="preserve"> Incertidumbre de estimación en el año corriente</t>
  </si>
  <si>
    <t xml:space="preserve">El error de muestreo, calculado en un intervalo de confianza del 90%, se calcula automáticamente en CALCBOSK por el reporte de estimación "Crecer las parcelas hasta la fecha". El error de muestreo no puede ser mayor al 20%. </t>
  </si>
  <si>
    <t>B.4</t>
  </si>
  <si>
    <t>TSE</t>
  </si>
  <si>
    <t>Cálculo para la deducción por incertidumbre del proyecto</t>
  </si>
  <si>
    <t xml:space="preserve">La deducción de confianza se calcula automáticamente según el error de muestreo. </t>
  </si>
  <si>
    <r>
      <t>Acervos de Carbono en Sitio Muestreados (Ajustados por deducción de confianza) (toneladas de CO</t>
    </r>
    <r>
      <rPr>
        <vertAlign val="subscript"/>
        <sz val="11"/>
        <color theme="1"/>
        <rFont val="Calibri"/>
        <family val="2"/>
        <scheme val="minor"/>
      </rPr>
      <t>2</t>
    </r>
    <r>
      <rPr>
        <sz val="11"/>
        <color theme="1"/>
        <rFont val="Calibri"/>
        <family val="2"/>
        <scheme val="minor"/>
      </rPr>
      <t>e)</t>
    </r>
  </si>
  <si>
    <t xml:space="preserve">Acervos de carbono en sitio actuales ajustados usando la deducción de confianza. </t>
  </si>
  <si>
    <r>
      <t xml:space="preserve"> AC</t>
    </r>
    <r>
      <rPr>
        <vertAlign val="subscript"/>
        <sz val="11"/>
        <color theme="1"/>
        <rFont val="Calibri"/>
        <family val="2"/>
        <scheme val="minor"/>
      </rPr>
      <t xml:space="preserve">onsite, y </t>
    </r>
    <r>
      <rPr>
        <sz val="11"/>
        <color theme="1"/>
        <rFont val="Calibri"/>
        <family val="2"/>
        <scheme val="minor"/>
      </rPr>
      <t xml:space="preserve"> x (1-CD</t>
    </r>
    <r>
      <rPr>
        <vertAlign val="subscript"/>
        <sz val="11"/>
        <color theme="1"/>
        <rFont val="Calibri"/>
        <family val="2"/>
        <scheme val="minor"/>
      </rPr>
      <t>y</t>
    </r>
    <r>
      <rPr>
        <sz val="11"/>
        <color theme="1"/>
        <rFont val="Calibri"/>
        <family val="2"/>
        <scheme val="minor"/>
      </rPr>
      <t>)</t>
    </r>
  </si>
  <si>
    <t xml:space="preserve"> Acervos de Carbono en Sitio - Línea de Base (toneladas CO2e) </t>
  </si>
  <si>
    <t xml:space="preserve">Estimación de la línea de base de acervos de carbono en sitio que no son afectados por la deducción de confianza. Los acervos de carbono de la línea de base se determinan del inventario inicial y se modelan siguiendo los lineamientos del PFM. </t>
  </si>
  <si>
    <r>
      <t>BC</t>
    </r>
    <r>
      <rPr>
        <vertAlign val="subscript"/>
        <sz val="11"/>
        <color theme="1"/>
        <rFont val="Calibri"/>
        <family val="2"/>
        <scheme val="minor"/>
      </rPr>
      <t>onsite, y</t>
    </r>
  </si>
  <si>
    <r>
      <t>Remociones de GEI de Acervos de Carbono en Sitio Cuantificadas Verificados (toneladas CO</t>
    </r>
    <r>
      <rPr>
        <vertAlign val="subscript"/>
        <sz val="11"/>
        <color theme="1"/>
        <rFont val="Calibri"/>
        <family val="2"/>
        <scheme val="minor"/>
      </rPr>
      <t>2</t>
    </r>
    <r>
      <rPr>
        <sz val="11"/>
        <color theme="1"/>
        <rFont val="Calibri"/>
        <family val="2"/>
        <scheme val="minor"/>
      </rPr>
      <t>e)</t>
    </r>
  </si>
  <si>
    <t xml:space="preserve">La diferencia entre los acervos de carbono actuales y la línea de base. </t>
  </si>
  <si>
    <r>
      <t>Δ AC</t>
    </r>
    <r>
      <rPr>
        <vertAlign val="subscript"/>
        <sz val="11"/>
        <color theme="1"/>
        <rFont val="Calibri"/>
        <family val="2"/>
        <scheme val="minor"/>
      </rPr>
      <t>onsite</t>
    </r>
    <r>
      <rPr>
        <sz val="11"/>
        <color theme="1"/>
        <rFont val="Calibri"/>
        <family val="2"/>
        <scheme val="minor"/>
      </rPr>
      <t xml:space="preserve">  -  Δ BC</t>
    </r>
    <r>
      <rPr>
        <vertAlign val="subscript"/>
        <sz val="11"/>
        <color theme="1"/>
        <rFont val="Calibri"/>
        <family val="2"/>
        <scheme val="minor"/>
      </rPr>
      <t>onsite</t>
    </r>
    <r>
      <rPr>
        <sz val="11"/>
        <color theme="1"/>
        <rFont val="Calibri"/>
        <family val="2"/>
        <scheme val="minor"/>
      </rPr>
      <t xml:space="preserve">                           </t>
    </r>
  </si>
  <si>
    <t xml:space="preserve">Remociones de GEI de Acervos de Carbono en Sitio Verificados Anuales (toneladas CO2e) </t>
  </si>
  <si>
    <t xml:space="preserve">La diferencia entre el incremento en los acervos de carbono actual y la línea de base, o la diferencia entre los acervos de carbono actual y del periodo de reporte anterior. Puede ser negativo, lo que indica que ha sucedido una reversión (si hubo créditos emitidos en años previos). Si no se han emitido créditos en años previos, entonces las cantidades negativas se suman a una cuenta negativa. </t>
  </si>
  <si>
    <t>Efectos Secundarios</t>
  </si>
  <si>
    <t>% Cobertura arbustiva antes de las actividades de la preparación del sitio</t>
  </si>
  <si>
    <t xml:space="preserve">Para Áreas de Actividad de Reforestación, ingrese el número de hectáreas que serán reforestadas donde se usa equipo mecánico, es decir, rastrillo o masticación, para la eliminación de vegetación que compite con las plántulas reforestadas en el sitio. </t>
  </si>
  <si>
    <t>% Cobertura arbustiva despues de las actividades de la preparación del sitio</t>
  </si>
  <si>
    <t>Área de Actividad (ha)</t>
  </si>
  <si>
    <t>El factor de emisión estándar apropiado de la Tabla 5.1 del protocolo que corresponda a la cobertura de maleza en el área de preparación del sitio.</t>
  </si>
  <si>
    <t>5.2; Tabla 5.1</t>
  </si>
  <si>
    <t>Deducción por los Efectos Secundarios para Emisiones de Combustión asociadas con la preparación del sitio</t>
  </si>
  <si>
    <t>Se calcula automáticamente las emisiones de combustión asociadas con la preparación del sitio.</t>
  </si>
  <si>
    <t>Estimador de Proporción por Defecto para Arbustos</t>
  </si>
  <si>
    <t>Dedución por los Efectos Secundarios para Emisiones de la Remoción de Biomasa asociadas con la preparación del sitio</t>
  </si>
  <si>
    <t>Porcentaje de riesgo de fugas asociado con el desplazamiento de practicas agrícolas o pecuarias debido a las actividades de reforestación</t>
  </si>
  <si>
    <t xml:space="preserve">Calcula el porcentaje de riesgo de fugas asociado con el desplazamiento de practicas agrícolas o pecuarias segunda la figura 8.1 del protocolo. </t>
  </si>
  <si>
    <t>Figura 5.1</t>
  </si>
  <si>
    <t>Deducción por fugas asociado con el desplazamiento de practicas agrícolas o pecuarias</t>
  </si>
  <si>
    <t xml:space="preserve">Se calcula automáticamente y es la deducción basada en el porcentaje de riesgo. </t>
  </si>
  <si>
    <r>
      <t>AS</t>
    </r>
    <r>
      <rPr>
        <vertAlign val="subscript"/>
        <sz val="11"/>
        <color theme="1"/>
        <rFont val="Calibri"/>
        <family val="2"/>
        <scheme val="minor"/>
      </rPr>
      <t>y</t>
    </r>
  </si>
  <si>
    <t>Efectos Secundarios Totales</t>
  </si>
  <si>
    <t xml:space="preserve">Suma de los efectos secundarios totales para proyectos de mejoramiento al manejo forestal y el desplazamiento de practicas agrícolas o pecuarias. </t>
  </si>
  <si>
    <r>
      <t>SE</t>
    </r>
    <r>
      <rPr>
        <vertAlign val="subscript"/>
        <sz val="11"/>
        <color theme="1"/>
        <rFont val="Calibri"/>
        <family val="2"/>
        <scheme val="minor"/>
      </rPr>
      <t>y</t>
    </r>
  </si>
  <si>
    <t>Remociones y Reversiones Cuantificadas</t>
  </si>
  <si>
    <t>Remociones Anuales Cuantificadas de CO2 netas de deducciones y los efectos secundarios (toneladas CO2e)</t>
  </si>
  <si>
    <t>Se calcula automáticamente las remociones anuales cuantificadas de CO2 netos de deducciones y los efectos secundarios (toneladas CO2e)</t>
  </si>
  <si>
    <r>
      <t>Reversiones Anuales (toneladas CO</t>
    </r>
    <r>
      <rPr>
        <vertAlign val="subscript"/>
        <sz val="11"/>
        <color theme="1"/>
        <rFont val="Calibri"/>
        <family val="2"/>
        <scheme val="minor"/>
      </rPr>
      <t>2</t>
    </r>
    <r>
      <rPr>
        <sz val="11"/>
        <color theme="1"/>
        <rFont val="Calibri"/>
        <family val="2"/>
        <scheme val="minor"/>
      </rPr>
      <t>e)</t>
    </r>
  </si>
  <si>
    <t xml:space="preserve">Si se han emitido créditos a un proyecto en años previos, entonces cualquier remoción de GEI negativa se considera una reversión. Esta línea le da seguimiento a estas reversiones. Si una reversión disminuye los acervos de carbono en madera viva en pie del proyecto por debajo de la línea de base, el proyecto se dará por terminado. </t>
  </si>
  <si>
    <t>Remociones Verificados Totales por el Periodo de Reporte</t>
  </si>
  <si>
    <t xml:space="preserve">Remociones Anuales verificadas de CO2 </t>
  </si>
  <si>
    <t xml:space="preserve">Reducciones netas de CO2 verificadas para el Periodo de Reporte. Este número no puede ser negativo. </t>
  </si>
  <si>
    <r>
      <t>CS</t>
    </r>
    <r>
      <rPr>
        <vertAlign val="subscript"/>
        <sz val="11"/>
        <color theme="1"/>
        <rFont val="Calibri"/>
        <family val="2"/>
        <scheme val="minor"/>
      </rPr>
      <t>p,n</t>
    </r>
  </si>
  <si>
    <t>Remociones Acumuladas Verificadas de Años Anteriores, Neto de Reversiones</t>
  </si>
  <si>
    <t xml:space="preserve">Reducciones netas de CO2 verificadas durante el Periodo de Reporte. Este número no puede ser negativo. </t>
  </si>
  <si>
    <t xml:space="preserve">Año Calendario de la fecha de inicio del Periodo de Reporte </t>
  </si>
  <si>
    <t>Periodo de Compromiso - Nuevo o Extendido</t>
  </si>
  <si>
    <t>El periodo de compromiso establecido por el dueño forestal.</t>
  </si>
  <si>
    <t>CL</t>
  </si>
  <si>
    <t>Periodo de Compromiso - Restante</t>
  </si>
  <si>
    <t>El período de tiempo más largo restante en el compromiso establecido o extendido.</t>
  </si>
  <si>
    <t>Créditos Emitidos al Dueño del Proyecto (antes de la contribución al Fondo de Aseguramiento)</t>
  </si>
  <si>
    <t>Créditos Emitidos al Titular de la Cuenta del Año Corriente</t>
  </si>
  <si>
    <t xml:space="preserve">Créditos netos de CO2 emitidos al proyecto por CO2 adicional capturado durante el periodo de reporte. Este número no puede ser negativo.  </t>
  </si>
  <si>
    <t>Remociones Verificables no Emitidos al Titular de la Cuenta para el Periodo de Reporte Actual</t>
  </si>
  <si>
    <t xml:space="preserve">Remociones Verificables no Emitidos al Titular de la Cuenta </t>
  </si>
  <si>
    <t>Créditos Adicionales emitidos de años anteriores debido al período contractual  de largo plazo o al mantenimiento continuo después de que el período contractual haya finalizado</t>
  </si>
  <si>
    <t>Créditos adicionales de CO2 emitidos al proyecto de CO2 capturado durante el periodo de reporte anterior que no se emitieron en el periodo de reporte debido a la estenxión de un periodo de compromiso menor a 100 años.</t>
  </si>
  <si>
    <t>Créditos Totales Emitidos al Titular de la Cuenta en el Año Corriente</t>
  </si>
  <si>
    <t xml:space="preserve">Créditos totales de CO2 emitidos durante el proyecto durante el periodo de reporte actual. Este número no puede ser negativo. </t>
  </si>
  <si>
    <r>
      <t>CRT</t>
    </r>
    <r>
      <rPr>
        <vertAlign val="subscript"/>
        <sz val="11"/>
        <color theme="1"/>
        <rFont val="Calibri"/>
        <family val="2"/>
        <scheme val="minor"/>
      </rPr>
      <t>p</t>
    </r>
  </si>
  <si>
    <t>Créditos Reversibles Emitidos en el Año Corriente</t>
  </si>
  <si>
    <t>Créditos anuales garantizados por un compromiso, que se podrían ser afectados por cualquier reversión</t>
  </si>
  <si>
    <t xml:space="preserve">Créditos Acumulados Brutos </t>
  </si>
  <si>
    <t>Créditos netos de CO2 emitidos para el proyecto. Este número no puede ser negativo</t>
  </si>
  <si>
    <t>Créditos Acumulados Reversibles</t>
  </si>
  <si>
    <t>Créditos acumulados garantizados por un compromiso, que podrían verse afectados por cualquier reversión</t>
  </si>
  <si>
    <t>Compensación por Reversiones</t>
  </si>
  <si>
    <t>Número de créditos requeridos para la compensación de una reversión</t>
  </si>
  <si>
    <t>Remociones Verificados no Emitidos como Créditos</t>
  </si>
  <si>
    <t>Remociones Verificadas anuales de CO2 no emitidas como créditos en el mismo periodo de reporte</t>
  </si>
  <si>
    <t xml:space="preserve">Las remociones anuales de GEI cuantificadas que han sido verificadas a través de una verificación en sitio o de escritorio pero que no han sido aseguradas se conocen como Remociones Verificadas (RVs) y no se emiten como CRTs hasta que hayan sido aseguradas a través de un compromiso o a través del tiempo </t>
  </si>
  <si>
    <t>Remociones Verificadas totales de CO2 no emitidas como créditos hasta la fecha</t>
  </si>
  <si>
    <t>Las remociones totales de GEI cuantificadas que han sido verificadas a través de una verificación en sitio o de escritorio pero que no han sido aseguradas o emitidos como créditos</t>
  </si>
  <si>
    <t>Créditos Emitidos al Dueño Forestal (Después de la contribución al Fondo de Aseguramiento)</t>
  </si>
  <si>
    <t>Tasa de Contribución al Fondo de Aseguramiento</t>
  </si>
  <si>
    <t>Tasa de contribución al Fondo de Aseguramiento</t>
  </si>
  <si>
    <t>G.1; G.2</t>
  </si>
  <si>
    <t>%</t>
  </si>
  <si>
    <t xml:space="preserve">Contribución de Créditos del Proyecto al Fondo de Aseguramiento </t>
  </si>
  <si>
    <t>Contribución de Créditos del Proyecto al Fondo de Aseguramiento - total para el Periodo de Reporte, incluyendo para créditos nuevos emitidos del Periodo de Reportes anteriores</t>
  </si>
  <si>
    <t>Dividendos del Fondo de Aseguramiento</t>
  </si>
  <si>
    <t>Créditos Netos Emitidos al Dueño Forestal</t>
  </si>
  <si>
    <t xml:space="preserve"> Se calcula automáticamente créditos emitidos anualmente al dueño forestal netos de la contribución al Fondo de Aseguramiento (toneladas CO2e) </t>
  </si>
  <si>
    <t>Créditos Acumulados Brutos</t>
  </si>
  <si>
    <t>Se calcula automáticamente créditos emitidos acumulados al dueño forestal netos de la contribución al Fondo de Aseguramiento (toneladas CO2e)</t>
  </si>
  <si>
    <t>Reporte por Vintage</t>
  </si>
  <si>
    <t xml:space="preserve">Vintage 1 </t>
  </si>
  <si>
    <r>
      <t xml:space="preserve">El año de establecimiento o </t>
    </r>
    <r>
      <rPr>
        <i/>
        <sz val="11"/>
        <color theme="1"/>
        <rFont val="Arial"/>
        <family val="2"/>
      </rPr>
      <t>vintages</t>
    </r>
    <r>
      <rPr>
        <sz val="11"/>
        <color theme="1"/>
        <rFont val="Arial"/>
        <family val="2"/>
      </rPr>
      <t xml:space="preserve"> se asignan a los CRTs según la cantidad proporcional de CRTs dentro de cada año calendario dentro de un Período de Reporte. </t>
    </r>
  </si>
  <si>
    <t>Tabla 7.2</t>
  </si>
  <si>
    <t>Contribución de Créditos de Proyecto al Fondo de Aseguramiento</t>
  </si>
  <si>
    <t>Vintage 2</t>
  </si>
  <si>
    <t>Areas de Actividad</t>
  </si>
  <si>
    <t>&gt;15</t>
  </si>
  <si>
    <t>TYV</t>
  </si>
  <si>
    <t>Reporting Period</t>
  </si>
  <si>
    <t>RP 1</t>
  </si>
  <si>
    <t>RP 2</t>
  </si>
  <si>
    <t>RP 3</t>
  </si>
  <si>
    <t>RP 4</t>
  </si>
  <si>
    <t>RP 5</t>
  </si>
  <si>
    <t>RP 6</t>
  </si>
  <si>
    <t>RP 7</t>
  </si>
  <si>
    <t>RP 8</t>
  </si>
  <si>
    <t>RP 9</t>
  </si>
  <si>
    <t>RP 10</t>
  </si>
  <si>
    <t>RP 11</t>
  </si>
  <si>
    <t>RP 12</t>
  </si>
  <si>
    <t>RP 13</t>
  </si>
  <si>
    <t>RP 14</t>
  </si>
  <si>
    <t>RP 15</t>
  </si>
  <si>
    <t>RP 16</t>
  </si>
  <si>
    <t>RP 17</t>
  </si>
  <si>
    <t>RP 18</t>
  </si>
  <si>
    <t>RP 19</t>
  </si>
  <si>
    <t>RP 20</t>
  </si>
  <si>
    <t>RP 21</t>
  </si>
  <si>
    <t>RP 22</t>
  </si>
  <si>
    <t>RP 23</t>
  </si>
  <si>
    <t>RP 24</t>
  </si>
  <si>
    <t>RP 25</t>
  </si>
  <si>
    <t>RP 26</t>
  </si>
  <si>
    <t>RP 27</t>
  </si>
  <si>
    <t>RP 28</t>
  </si>
  <si>
    <t>RP 29</t>
  </si>
  <si>
    <t>RP 30</t>
  </si>
  <si>
    <t>RP 31</t>
  </si>
  <si>
    <t>RP 32</t>
  </si>
  <si>
    <t>RP 33</t>
  </si>
  <si>
    <t>RP 34</t>
  </si>
  <si>
    <t>RP 35</t>
  </si>
  <si>
    <t>RP 36</t>
  </si>
  <si>
    <t>RP 37</t>
  </si>
  <si>
    <t>RP 38</t>
  </si>
  <si>
    <t>RP 39</t>
  </si>
  <si>
    <t>RP 40</t>
  </si>
  <si>
    <t>RP 41</t>
  </si>
  <si>
    <t>RP 42</t>
  </si>
  <si>
    <t>RP 43</t>
  </si>
  <si>
    <t>RP 44</t>
  </si>
  <si>
    <t>RP 45</t>
  </si>
  <si>
    <t>RP 46</t>
  </si>
  <si>
    <t>RP 47</t>
  </si>
  <si>
    <t>RP 48</t>
  </si>
  <si>
    <t>RP 49</t>
  </si>
  <si>
    <t>RP 50</t>
  </si>
  <si>
    <t>RP 51</t>
  </si>
  <si>
    <t>RP 52</t>
  </si>
  <si>
    <t>RP 53</t>
  </si>
  <si>
    <t>RP 54</t>
  </si>
  <si>
    <t>RP 55</t>
  </si>
  <si>
    <t>RP 56</t>
  </si>
  <si>
    <t>RP 57</t>
  </si>
  <si>
    <t>RP 58</t>
  </si>
  <si>
    <t>RP 59</t>
  </si>
  <si>
    <t>RP 60</t>
  </si>
  <si>
    <t>RP 61</t>
  </si>
  <si>
    <t>RP 62</t>
  </si>
  <si>
    <t>RP 63</t>
  </si>
  <si>
    <t>RP 64</t>
  </si>
  <si>
    <t>RP 65</t>
  </si>
  <si>
    <t>RP 66</t>
  </si>
  <si>
    <t>RP 67</t>
  </si>
  <si>
    <t>RP 68</t>
  </si>
  <si>
    <t>RP 69</t>
  </si>
  <si>
    <t>RP 70</t>
  </si>
  <si>
    <t>RP 71</t>
  </si>
  <si>
    <t>RP 72</t>
  </si>
  <si>
    <t>RP 73</t>
  </si>
  <si>
    <t>RP 74</t>
  </si>
  <si>
    <t>RP 75</t>
  </si>
  <si>
    <t>RP 76</t>
  </si>
  <si>
    <t>RP 77</t>
  </si>
  <si>
    <t>RP 78</t>
  </si>
  <si>
    <t>RP 79</t>
  </si>
  <si>
    <t>RP 80</t>
  </si>
  <si>
    <t>RP 81</t>
  </si>
  <si>
    <t>RP 82</t>
  </si>
  <si>
    <t>RP 83</t>
  </si>
  <si>
    <t>RP 84</t>
  </si>
  <si>
    <t>RP 85</t>
  </si>
  <si>
    <t>RP 86</t>
  </si>
  <si>
    <t>RP 87</t>
  </si>
  <si>
    <t>RP 88</t>
  </si>
  <si>
    <t>RP 89</t>
  </si>
  <si>
    <t>RP 90</t>
  </si>
  <si>
    <t>RP 91</t>
  </si>
  <si>
    <t>RP 92</t>
  </si>
  <si>
    <t>RP 93</t>
  </si>
  <si>
    <t>RP 94</t>
  </si>
  <si>
    <t>RP 95</t>
  </si>
  <si>
    <t>RP 96</t>
  </si>
  <si>
    <t>RP 97</t>
  </si>
  <si>
    <t>RP 98</t>
  </si>
  <si>
    <t>RP 99</t>
  </si>
  <si>
    <t>RP 100</t>
  </si>
  <si>
    <t>Seleccionar las repuestas correctas</t>
  </si>
  <si>
    <t>Información que se calcula automáticamente</t>
  </si>
  <si>
    <t>Contribución al Fondo de Aseguramiento</t>
  </si>
  <si>
    <t>Tipo de Propiedad</t>
  </si>
  <si>
    <t>Tierras Privadas</t>
  </si>
  <si>
    <t>Periodo de Compromiso</t>
  </si>
  <si>
    <t>Identificación de Riesgo</t>
  </si>
  <si>
    <t>Contribución a la Calificación de Riesgo de Reversiones</t>
  </si>
  <si>
    <t>Fracaso Financiero</t>
  </si>
  <si>
    <t>Riesgo Financiero por Defecto para actividades de Restauración, Resforestación, y Bosques Urbanos</t>
  </si>
  <si>
    <t>Remociones Ilegales de Biomasa Forestal</t>
  </si>
  <si>
    <t>Tierras sin Programa de Manejo Forestal o certificación internacional</t>
  </si>
  <si>
    <t>Conversión</t>
  </si>
  <si>
    <t>Tierras privadas (áreas no protegidas)</t>
  </si>
  <si>
    <t>Sobreexplotación</t>
  </si>
  <si>
    <t>Proyectos con Áreas de Actividad que no son MFM</t>
  </si>
  <si>
    <t>Social</t>
  </si>
  <si>
    <t>Tierras Públicas y Privadas</t>
  </si>
  <si>
    <t>Política</t>
  </si>
  <si>
    <t>Incendio, Enfermedad o Brotes de Insectos</t>
  </si>
  <si>
    <t>Proyectos que no han realizado trabajos de reducción de riesgo por incendios</t>
  </si>
  <si>
    <t>Otros Eventos Catastróficos</t>
  </si>
  <si>
    <t>Contribución Por defeto de Riesgo por Otros Eventos Catastróficos</t>
  </si>
  <si>
    <t>Total</t>
  </si>
  <si>
    <t>Propiedad Pública</t>
  </si>
  <si>
    <t>Contribución al Fondo de Aseguramiento Ajustado</t>
  </si>
  <si>
    <t>Riesgo Financiero por Defecto para actividades de MFM, Agroforestería y Silvopastoril</t>
  </si>
  <si>
    <t>Riesgo de Cosecha por Defecto conun Programa de Manejo Forestal o certificación forestal nacional o internacional</t>
  </si>
  <si>
    <t xml:space="preserve">La selección de la identificación de riesgo no corresponde al tipo de propiedad seleccionada. </t>
  </si>
  <si>
    <t>Proyectos con Áreas de Actividad de MFM: tierras públicas o comunales/ejidales</t>
  </si>
  <si>
    <t>Proyectos con Áreas de Actividad de MFM: tierras privadas</t>
  </si>
  <si>
    <t>Tierras Públicas</t>
  </si>
  <si>
    <t>Proyectos que han realizado trabajos de reducción de riesgo por incendios</t>
  </si>
  <si>
    <t>BP Contribution</t>
  </si>
  <si>
    <t>Hoja de Cálculo de Monitoreo de Carbono del Protocolo Forestal para Panamá  V1.0 </t>
  </si>
  <si>
    <t>Esta herramienta la proporciona la Reserva de Acción Climática para acompañar al Protocolo Forestal para Panamá V1.0, para ayudar en la cuantificación de los cálculos de los CRT en general. Esta versión debe usarse para un Proyecto Forestal con un Área de Actividad que no sea parte de un agregado. Para proyectos con múltiples Áreas de Actividad o que son parte de un agregado, comuníquese con la Reserva para solicitar una versión modificada para su proyecto.
Para cualquier duda, comentario o sugerencia relacionada con esta herramienta, favor de mandar un correo electrónico a policy@climateactionreserve.org.</t>
  </si>
  <si>
    <t xml:space="preserve">Referirse a esta hoja de cálculo para obtener información relacionada con la versión de la herramienta y su uso.  </t>
  </si>
  <si>
    <t>Hoja De Cálculo</t>
  </si>
  <si>
    <t>Ingresar la información del usuario para determinar la emisión de CRT para el periodo de reporte vigente.</t>
  </si>
  <si>
    <t>Ingresar la información para calcular la contribución al fondo de aseguramiento. Se necesita copiar el resultado final y pegarlo en la fila 50 de la hoja de calculo para cada periodo de reporte.</t>
  </si>
  <si>
    <t>Protocolo Forestal para Panamá V1.0 (diciembre de 2024)</t>
  </si>
  <si>
    <t>Propiedad Comunal/Comarcas</t>
  </si>
  <si>
    <t>Tierras públicas, comunales/comarcas</t>
  </si>
  <si>
    <t>Tierras públicas, comunales/comarcas (áreas no protegidas)</t>
  </si>
  <si>
    <t>Proyectos Comunales/Comarcas que han realizado actividades de mitigación de riesgo social</t>
  </si>
  <si>
    <t>Proyectos Comunales/Comarcas que no han realizado actividades de mitigación de riesgo social</t>
  </si>
  <si>
    <t>Proyectos privados y comunales: Riesgo político por defecto para Panamá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</si>
</sst>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0.0%"/>
    <numFmt numFmtId="167" formatCode="[$-409]d\-mmm\-yy;@"/>
    <numFmt numFmtId="168" formatCode="0.0"/>
  </numFmts>
  <fonts count="23"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0"/>
      <name val="Arial"/>
      <family val="2"/>
    </font>
    <font>
      <u/>
      <sz val="11"/>
      <color theme="10"/>
      <name val="Calibri"/>
      <family val="2"/>
      <scheme val="minor"/>
    </font>
    <font>
      <u/>
      <sz val="11"/>
      <color theme="11"/>
      <name val="Calibri"/>
      <family val="2"/>
      <scheme val="minor"/>
    </font>
    <font>
      <b/>
      <sz val="11"/>
      <name val="Arial"/>
      <family val="2"/>
    </font>
    <font>
      <sz val="11"/>
      <name val="Arial"/>
      <family val="2"/>
    </font>
    <font>
      <sz val="11"/>
      <color theme="0"/>
      <name val="Arial"/>
      <family val="2"/>
    </font>
    <font>
      <sz val="11"/>
      <color theme="1"/>
      <name val="Arial"/>
      <family val="2"/>
    </font>
    <font>
      <vertAlign val="subscript"/>
      <sz val="11"/>
      <color theme="1"/>
      <name val="Calibri"/>
      <family val="2"/>
      <scheme val="minor"/>
    </font>
    <font>
      <b/>
      <sz val="11"/>
      <color theme="1"/>
      <name val="Arial"/>
      <family val="2"/>
    </font>
    <font>
      <sz val="14"/>
      <name val="Arial"/>
      <family val="2"/>
    </font>
    <font>
      <i/>
      <sz val="11"/>
      <color theme="1"/>
      <name val="Arial"/>
      <family val="2"/>
    </font>
    <font>
      <b/>
      <sz val="11"/>
      <color theme="1"/>
      <name val="Calibri"/>
      <family val="2"/>
      <scheme val="minor"/>
    </font>
    <font>
      <b/>
      <sz val="18"/>
      <color theme="1"/>
      <name val="Cambria"/>
      <family val="1"/>
      <scheme val="major"/>
    </font>
    <font>
      <b/>
      <i/>
      <sz val="11"/>
      <color rgb="FFFF0000"/>
      <name val="Calibri"/>
      <family val="2"/>
      <scheme val="minor"/>
    </font>
    <font>
      <b/>
      <sz val="12"/>
      <color theme="0"/>
      <name val="Cambria"/>
      <family val="1"/>
      <scheme val="major"/>
    </font>
    <font>
      <i/>
      <sz val="11"/>
      <name val="Calibri"/>
      <family val="2"/>
      <scheme val="minor"/>
    </font>
    <font>
      <b/>
      <sz val="11"/>
      <name val="Calibri"/>
      <family val="2"/>
      <scheme val="minor"/>
    </font>
    <font>
      <sz val="9"/>
      <name val="Arial"/>
      <family val="2"/>
    </font>
    <font>
      <sz val="11"/>
      <name val="Calibri"/>
      <family val="2"/>
      <scheme val="minor"/>
    </font>
  </fonts>
  <fills count="45">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1"/>
        <bgColor indexed="64"/>
      </patternFill>
    </fill>
    <fill>
      <patternFill patternType="solid">
        <fgColor indexed="42"/>
        <bgColor indexed="64"/>
      </patternFill>
    </fill>
    <fill>
      <patternFill patternType="solid">
        <fgColor rgb="FFCCFFCC"/>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FABF8F"/>
        <bgColor indexed="64"/>
      </patternFill>
    </fill>
    <fill>
      <patternFill patternType="solid">
        <fgColor rgb="FFD9D9D9"/>
        <bgColor indexed="64"/>
      </patternFill>
    </fill>
    <fill>
      <patternFill patternType="solid">
        <fgColor theme="9"/>
        <bgColor indexed="64"/>
      </patternFill>
    </fill>
    <fill>
      <patternFill patternType="solid">
        <fgColor theme="6"/>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8"/>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s>
  <cellStyleXfs count="32">
    <xf numFmtId="0" fontId="0" fillId="0" borderId="0"/>
    <xf numFmtId="0" fontId="2" fillId="2" borderId="1" applyNumberFormat="0" applyAlignment="0" applyProtection="0"/>
    <xf numFmtId="0" fontId="3" fillId="0" borderId="0"/>
    <xf numFmtId="9" fontId="4"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4" fillId="0" borderId="0"/>
    <xf numFmtId="16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84">
    <xf numFmtId="0" fontId="0" fillId="0" borderId="0" xfId="0"/>
    <xf numFmtId="9" fontId="8" fillId="5" borderId="2" xfId="14" applyFont="1" applyFill="1" applyBorder="1" applyAlignment="1">
      <alignment vertical="center"/>
    </xf>
    <xf numFmtId="0" fontId="8" fillId="9" borderId="0" xfId="13" applyFont="1" applyFill="1" applyAlignment="1">
      <alignment vertical="center"/>
    </xf>
    <xf numFmtId="0" fontId="8" fillId="9" borderId="0" xfId="13" applyFont="1" applyFill="1"/>
    <xf numFmtId="0" fontId="8" fillId="9" borderId="0" xfId="13" applyFont="1" applyFill="1" applyAlignment="1">
      <alignment wrapText="1"/>
    </xf>
    <xf numFmtId="0" fontId="8" fillId="3" borderId="0" xfId="13" applyFont="1" applyFill="1"/>
    <xf numFmtId="165" fontId="8" fillId="7" borderId="2" xfId="15" applyNumberFormat="1" applyFont="1" applyFill="1" applyBorder="1" applyAlignment="1">
      <alignment horizontal="center" vertical="center"/>
    </xf>
    <xf numFmtId="0" fontId="9" fillId="9" borderId="0" xfId="13" applyFont="1" applyFill="1" applyAlignment="1">
      <alignment wrapText="1"/>
    </xf>
    <xf numFmtId="0" fontId="7" fillId="3" borderId="3" xfId="13" applyFont="1" applyFill="1" applyBorder="1" applyAlignment="1" applyProtection="1">
      <alignment horizontal="right" vertical="top" wrapText="1"/>
      <protection hidden="1"/>
    </xf>
    <xf numFmtId="0" fontId="8" fillId="3" borderId="2" xfId="13" applyFont="1" applyFill="1" applyBorder="1" applyAlignment="1" applyProtection="1">
      <alignment horizontal="center" vertical="center" wrapText="1"/>
      <protection hidden="1"/>
    </xf>
    <xf numFmtId="0" fontId="8" fillId="3" borderId="2" xfId="9" applyNumberFormat="1" applyFont="1" applyFill="1" applyBorder="1" applyAlignment="1" applyProtection="1">
      <alignment horizontal="center" vertical="center" wrapText="1"/>
      <protection hidden="1"/>
    </xf>
    <xf numFmtId="165" fontId="8" fillId="3" borderId="2" xfId="13" applyNumberFormat="1" applyFont="1" applyFill="1" applyBorder="1" applyAlignment="1" applyProtection="1">
      <alignment horizontal="center" vertical="center" wrapText="1"/>
      <protection hidden="1"/>
    </xf>
    <xf numFmtId="0" fontId="7" fillId="3" borderId="2" xfId="13" applyFont="1" applyFill="1" applyBorder="1" applyAlignment="1" applyProtection="1">
      <alignment horizontal="center" vertical="center" wrapText="1"/>
      <protection hidden="1"/>
    </xf>
    <xf numFmtId="14" fontId="8" fillId="6" borderId="2" xfId="13" applyNumberFormat="1" applyFont="1" applyFill="1" applyBorder="1" applyAlignment="1" applyProtection="1">
      <alignment horizontal="center" vertical="center" wrapText="1"/>
      <protection locked="0"/>
    </xf>
    <xf numFmtId="0" fontId="8" fillId="3" borderId="2" xfId="13" applyFont="1" applyFill="1" applyBorder="1" applyAlignment="1" applyProtection="1">
      <alignment vertical="center" wrapText="1"/>
      <protection hidden="1"/>
    </xf>
    <xf numFmtId="0" fontId="8" fillId="3" borderId="3" xfId="13" applyFont="1" applyFill="1" applyBorder="1" applyAlignment="1" applyProtection="1">
      <alignment vertical="center" wrapText="1"/>
      <protection hidden="1"/>
    </xf>
    <xf numFmtId="0" fontId="7" fillId="3" borderId="2" xfId="13" applyFont="1" applyFill="1" applyBorder="1" applyAlignment="1" applyProtection="1">
      <alignment horizontal="right" vertical="center" wrapText="1"/>
      <protection hidden="1"/>
    </xf>
    <xf numFmtId="0" fontId="8" fillId="4" borderId="2" xfId="13" applyFont="1" applyFill="1" applyBorder="1" applyProtection="1">
      <protection hidden="1"/>
    </xf>
    <xf numFmtId="14" fontId="8" fillId="7" borderId="2" xfId="15" applyNumberFormat="1" applyFont="1" applyFill="1" applyBorder="1" applyAlignment="1" applyProtection="1">
      <alignment horizontal="center" vertical="center"/>
      <protection hidden="1"/>
    </xf>
    <xf numFmtId="167" fontId="8" fillId="7" borderId="2" xfId="15" applyNumberFormat="1" applyFont="1" applyFill="1" applyBorder="1" applyAlignment="1" applyProtection="1">
      <alignment horizontal="center" vertical="center"/>
      <protection hidden="1"/>
    </xf>
    <xf numFmtId="167" fontId="8" fillId="7" borderId="10" xfId="15" applyNumberFormat="1" applyFont="1" applyFill="1" applyBorder="1" applyAlignment="1" applyProtection="1">
      <alignment horizontal="center" vertical="center"/>
      <protection hidden="1"/>
    </xf>
    <xf numFmtId="15" fontId="8" fillId="4" borderId="2" xfId="13" applyNumberFormat="1" applyFont="1" applyFill="1" applyBorder="1" applyAlignment="1" applyProtection="1">
      <alignment horizontal="center" vertical="center" wrapText="1"/>
      <protection hidden="1"/>
    </xf>
    <xf numFmtId="15" fontId="8" fillId="6" borderId="10" xfId="13" applyNumberFormat="1" applyFont="1" applyFill="1" applyBorder="1" applyAlignment="1" applyProtection="1">
      <alignment horizontal="center" vertical="center" wrapText="1"/>
      <protection locked="0"/>
    </xf>
    <xf numFmtId="0" fontId="8" fillId="5" borderId="2" xfId="13" applyFont="1" applyFill="1" applyBorder="1" applyAlignment="1" applyProtection="1">
      <alignment horizontal="center" vertical="center" wrapText="1"/>
      <protection hidden="1"/>
    </xf>
    <xf numFmtId="0" fontId="8" fillId="3" borderId="2" xfId="13" applyFont="1" applyFill="1" applyBorder="1" applyProtection="1">
      <protection hidden="1"/>
    </xf>
    <xf numFmtId="165" fontId="8" fillId="5" borderId="6" xfId="15" applyNumberFormat="1" applyFont="1" applyFill="1" applyBorder="1" applyAlignment="1" applyProtection="1">
      <alignment vertical="center"/>
      <protection locked="0"/>
    </xf>
    <xf numFmtId="0" fontId="10" fillId="6" borderId="2" xfId="0" applyFont="1" applyFill="1" applyBorder="1" applyAlignment="1">
      <alignment vertical="center" wrapText="1"/>
    </xf>
    <xf numFmtId="0" fontId="8" fillId="3" borderId="3" xfId="13" applyFont="1" applyFill="1" applyBorder="1" applyProtection="1">
      <protection hidden="1"/>
    </xf>
    <xf numFmtId="0" fontId="7" fillId="5" borderId="2" xfId="13" applyFont="1" applyFill="1" applyBorder="1" applyAlignment="1" applyProtection="1">
      <alignment horizontal="center" vertical="center" wrapText="1"/>
      <protection hidden="1"/>
    </xf>
    <xf numFmtId="166" fontId="7" fillId="4" borderId="12" xfId="14" applyNumberFormat="1" applyFont="1" applyFill="1" applyBorder="1" applyAlignment="1" applyProtection="1">
      <alignment vertical="center"/>
      <protection locked="0" hidden="1"/>
    </xf>
    <xf numFmtId="164" fontId="7" fillId="5" borderId="2" xfId="4" applyFont="1" applyFill="1" applyBorder="1" applyAlignment="1" applyProtection="1">
      <alignment vertical="center"/>
      <protection locked="0"/>
    </xf>
    <xf numFmtId="0" fontId="8" fillId="3" borderId="3" xfId="13" applyFont="1" applyFill="1" applyBorder="1" applyAlignment="1" applyProtection="1">
      <alignment horizontal="center" vertical="center"/>
      <protection hidden="1"/>
    </xf>
    <xf numFmtId="0" fontId="8" fillId="3" borderId="2" xfId="13" applyFont="1" applyFill="1" applyBorder="1" applyAlignment="1" applyProtection="1">
      <alignment horizontal="center" vertical="center"/>
      <protection hidden="1"/>
    </xf>
    <xf numFmtId="0" fontId="7" fillId="9" borderId="0" xfId="13" applyFont="1" applyFill="1"/>
    <xf numFmtId="0" fontId="7" fillId="3" borderId="0" xfId="13" applyFont="1" applyFill="1"/>
    <xf numFmtId="166" fontId="8" fillId="4" borderId="12" xfId="14" applyNumberFormat="1" applyFont="1" applyFill="1" applyBorder="1" applyAlignment="1" applyProtection="1">
      <alignment vertical="center"/>
      <protection locked="0" hidden="1"/>
    </xf>
    <xf numFmtId="10" fontId="8" fillId="5" borderId="2" xfId="14" applyNumberFormat="1" applyFont="1" applyFill="1" applyBorder="1" applyAlignment="1" applyProtection="1">
      <alignment vertical="center"/>
      <protection locked="0"/>
    </xf>
    <xf numFmtId="10" fontId="8" fillId="5" borderId="7" xfId="14" applyNumberFormat="1" applyFont="1" applyFill="1" applyBorder="1" applyAlignment="1" applyProtection="1">
      <alignment vertical="center"/>
      <protection locked="0"/>
    </xf>
    <xf numFmtId="0" fontId="8" fillId="7" borderId="2" xfId="13" applyFont="1" applyFill="1" applyBorder="1" applyAlignment="1" applyProtection="1">
      <alignment horizontal="center" vertical="center" wrapText="1"/>
      <protection hidden="1"/>
    </xf>
    <xf numFmtId="166" fontId="8" fillId="7" borderId="7" xfId="10" applyNumberFormat="1" applyFont="1" applyFill="1" applyBorder="1" applyAlignment="1" applyProtection="1">
      <alignment vertical="center"/>
      <protection locked="0"/>
    </xf>
    <xf numFmtId="0" fontId="10" fillId="10" borderId="2" xfId="0" applyFont="1" applyFill="1" applyBorder="1" applyAlignment="1">
      <alignment vertical="center" wrapText="1"/>
    </xf>
    <xf numFmtId="0" fontId="8" fillId="7" borderId="0" xfId="13" applyFont="1" applyFill="1"/>
    <xf numFmtId="165" fontId="8" fillId="4" borderId="2" xfId="15" applyNumberFormat="1" applyFont="1" applyFill="1" applyBorder="1" applyAlignment="1" applyProtection="1">
      <alignment horizontal="center" vertical="center"/>
      <protection hidden="1"/>
    </xf>
    <xf numFmtId="165" fontId="8" fillId="7" borderId="2" xfId="15" applyNumberFormat="1" applyFont="1" applyFill="1" applyBorder="1" applyAlignment="1" applyProtection="1">
      <alignment horizontal="center" vertical="center"/>
      <protection hidden="1"/>
    </xf>
    <xf numFmtId="165" fontId="8" fillId="7" borderId="7" xfId="15" applyNumberFormat="1" applyFont="1" applyFill="1" applyBorder="1" applyAlignment="1" applyProtection="1">
      <alignment horizontal="center" vertical="center"/>
      <protection hidden="1"/>
    </xf>
    <xf numFmtId="165" fontId="7" fillId="7" borderId="2" xfId="15" applyNumberFormat="1" applyFont="1" applyFill="1" applyBorder="1" applyAlignment="1" applyProtection="1">
      <alignment horizontal="center" vertical="center" wrapText="1"/>
      <protection hidden="1"/>
    </xf>
    <xf numFmtId="165" fontId="7" fillId="7" borderId="2" xfId="15" applyNumberFormat="1" applyFont="1" applyFill="1" applyBorder="1" applyAlignment="1" applyProtection="1">
      <alignment horizontal="center" vertical="center"/>
      <protection hidden="1"/>
    </xf>
    <xf numFmtId="165" fontId="7" fillId="7" borderId="2" xfId="4" applyNumberFormat="1" applyFont="1" applyFill="1" applyBorder="1" applyAlignment="1" applyProtection="1">
      <alignment horizontal="center" vertical="center"/>
      <protection hidden="1"/>
    </xf>
    <xf numFmtId="165" fontId="7" fillId="7" borderId="7" xfId="15" applyNumberFormat="1" applyFont="1" applyFill="1" applyBorder="1" applyAlignment="1" applyProtection="1">
      <alignment horizontal="center" vertical="center"/>
      <protection hidden="1"/>
    </xf>
    <xf numFmtId="165" fontId="8" fillId="4" borderId="10" xfId="15" applyNumberFormat="1" applyFont="1" applyFill="1" applyBorder="1" applyAlignment="1" applyProtection="1">
      <alignment horizontal="center" vertical="center"/>
      <protection hidden="1"/>
    </xf>
    <xf numFmtId="0" fontId="8" fillId="7" borderId="2" xfId="13" applyFont="1" applyFill="1" applyBorder="1" applyAlignment="1" applyProtection="1">
      <alignment vertical="center" wrapText="1"/>
      <protection hidden="1"/>
    </xf>
    <xf numFmtId="0" fontId="8" fillId="3" borderId="4" xfId="13" applyFont="1" applyFill="1" applyBorder="1" applyAlignment="1" applyProtection="1">
      <alignment vertical="center" wrapText="1"/>
      <protection hidden="1"/>
    </xf>
    <xf numFmtId="0" fontId="8" fillId="9" borderId="0" xfId="13" applyFont="1" applyFill="1" applyAlignment="1" applyProtection="1">
      <alignment vertical="center" wrapText="1"/>
      <protection hidden="1"/>
    </xf>
    <xf numFmtId="0" fontId="8" fillId="9" borderId="2" xfId="13" applyFont="1" applyFill="1" applyBorder="1" applyAlignment="1" applyProtection="1">
      <alignment vertical="center" wrapText="1"/>
      <protection hidden="1"/>
    </xf>
    <xf numFmtId="9" fontId="8" fillId="5" borderId="2" xfId="10" applyFont="1" applyFill="1" applyBorder="1" applyAlignment="1" applyProtection="1">
      <alignment horizontal="center" vertical="center" wrapText="1"/>
      <protection hidden="1"/>
    </xf>
    <xf numFmtId="0" fontId="10" fillId="3" borderId="2" xfId="0" applyFont="1" applyFill="1" applyBorder="1" applyAlignment="1">
      <alignment horizontal="center"/>
    </xf>
    <xf numFmtId="165" fontId="8" fillId="4" borderId="0" xfId="15" applyNumberFormat="1" applyFont="1" applyFill="1" applyAlignment="1" applyProtection="1">
      <alignment horizontal="center" vertical="center"/>
      <protection hidden="1"/>
    </xf>
    <xf numFmtId="165" fontId="8" fillId="7" borderId="2" xfId="13" applyNumberFormat="1" applyFont="1" applyFill="1" applyBorder="1" applyAlignment="1" applyProtection="1">
      <alignment horizontal="center" vertical="center" wrapText="1"/>
      <protection hidden="1"/>
    </xf>
    <xf numFmtId="0" fontId="8" fillId="7" borderId="9" xfId="13" applyFont="1" applyFill="1" applyBorder="1" applyAlignment="1" applyProtection="1">
      <alignment horizontal="center" vertical="center" wrapText="1"/>
      <protection hidden="1"/>
    </xf>
    <xf numFmtId="0" fontId="7" fillId="3" borderId="4" xfId="13" applyFont="1" applyFill="1" applyBorder="1" applyAlignment="1" applyProtection="1">
      <alignment vertical="center" wrapText="1"/>
      <protection hidden="1"/>
    </xf>
    <xf numFmtId="0" fontId="8" fillId="3" borderId="4" xfId="13" applyFont="1" applyFill="1" applyBorder="1" applyAlignment="1" applyProtection="1">
      <alignment vertical="top" wrapText="1"/>
      <protection hidden="1"/>
    </xf>
    <xf numFmtId="0" fontId="8" fillId="3" borderId="3" xfId="13" applyFont="1" applyFill="1" applyBorder="1" applyAlignment="1" applyProtection="1">
      <alignment vertical="top" wrapText="1"/>
      <protection hidden="1"/>
    </xf>
    <xf numFmtId="0" fontId="8" fillId="9" borderId="0" xfId="13" applyFont="1" applyFill="1" applyAlignment="1">
      <alignment vertical="top" wrapText="1"/>
    </xf>
    <xf numFmtId="0" fontId="8" fillId="3" borderId="0" xfId="13" applyFont="1" applyFill="1" applyAlignment="1">
      <alignment vertical="top" wrapText="1"/>
    </xf>
    <xf numFmtId="0" fontId="7" fillId="4" borderId="8" xfId="13" applyFont="1" applyFill="1" applyBorder="1" applyAlignment="1" applyProtection="1">
      <alignment horizontal="center" vertical="center" wrapText="1"/>
      <protection hidden="1"/>
    </xf>
    <xf numFmtId="0" fontId="8" fillId="3" borderId="2" xfId="13" applyFont="1" applyFill="1" applyBorder="1" applyAlignment="1" applyProtection="1">
      <alignment vertical="top" wrapText="1"/>
      <protection hidden="1"/>
    </xf>
    <xf numFmtId="165" fontId="8" fillId="7" borderId="2" xfId="13" applyNumberFormat="1" applyFont="1" applyFill="1" applyBorder="1" applyAlignment="1" applyProtection="1">
      <alignment horizontal="left" vertical="center" wrapText="1"/>
      <protection hidden="1"/>
    </xf>
    <xf numFmtId="164" fontId="8" fillId="4" borderId="0" xfId="15" applyFont="1" applyFill="1" applyAlignment="1" applyProtection="1">
      <alignment horizontal="center" vertical="center"/>
      <protection hidden="1"/>
    </xf>
    <xf numFmtId="0" fontId="8" fillId="3" borderId="3" xfId="13" applyFont="1" applyFill="1" applyBorder="1" applyAlignment="1" applyProtection="1">
      <alignment horizontal="center"/>
      <protection hidden="1"/>
    </xf>
    <xf numFmtId="0" fontId="8" fillId="3" borderId="2" xfId="13" applyFont="1" applyFill="1" applyBorder="1" applyAlignment="1" applyProtection="1">
      <alignment horizontal="center"/>
      <protection hidden="1"/>
    </xf>
    <xf numFmtId="165" fontId="8" fillId="7" borderId="12" xfId="15" applyNumberFormat="1" applyFont="1" applyFill="1" applyBorder="1" applyAlignment="1" applyProtection="1">
      <alignment horizontal="center" vertical="center"/>
      <protection hidden="1"/>
    </xf>
    <xf numFmtId="0" fontId="12" fillId="11" borderId="2" xfId="0" applyFont="1" applyFill="1" applyBorder="1" applyAlignment="1">
      <alignment vertical="center" wrapText="1"/>
    </xf>
    <xf numFmtId="165" fontId="8" fillId="4" borderId="2" xfId="13" applyNumberFormat="1" applyFont="1" applyFill="1" applyBorder="1" applyAlignment="1" applyProtection="1">
      <alignment horizontal="center" vertical="center"/>
      <protection hidden="1"/>
    </xf>
    <xf numFmtId="165" fontId="8" fillId="7" borderId="2" xfId="13" applyNumberFormat="1" applyFont="1" applyFill="1" applyBorder="1" applyAlignment="1" applyProtection="1">
      <alignment horizontal="center" vertical="center"/>
      <protection hidden="1"/>
    </xf>
    <xf numFmtId="165" fontId="8" fillId="7" borderId="7" xfId="13" applyNumberFormat="1" applyFont="1" applyFill="1" applyBorder="1" applyAlignment="1" applyProtection="1">
      <alignment horizontal="center" vertical="center"/>
      <protection hidden="1"/>
    </xf>
    <xf numFmtId="0" fontId="7" fillId="4" borderId="2" xfId="13" applyFont="1" applyFill="1" applyBorder="1" applyAlignment="1" applyProtection="1">
      <alignment horizontal="right"/>
      <protection hidden="1"/>
    </xf>
    <xf numFmtId="0" fontId="7" fillId="7" borderId="2" xfId="15" applyNumberFormat="1" applyFont="1" applyFill="1" applyBorder="1" applyAlignment="1" applyProtection="1">
      <alignment horizontal="center" vertical="center"/>
      <protection hidden="1"/>
    </xf>
    <xf numFmtId="0" fontId="7" fillId="7" borderId="7" xfId="15" applyNumberFormat="1" applyFont="1" applyFill="1" applyBorder="1" applyAlignment="1" applyProtection="1">
      <alignment horizontal="center" vertical="center"/>
      <protection hidden="1"/>
    </xf>
    <xf numFmtId="0" fontId="8" fillId="5" borderId="12" xfId="13" applyFont="1" applyFill="1" applyBorder="1" applyAlignment="1" applyProtection="1">
      <alignment horizontal="center" vertical="center" wrapText="1"/>
      <protection hidden="1"/>
    </xf>
    <xf numFmtId="0" fontId="8" fillId="4" borderId="12" xfId="13" applyFont="1" applyFill="1" applyBorder="1" applyProtection="1">
      <protection hidden="1"/>
    </xf>
    <xf numFmtId="0" fontId="8" fillId="5" borderId="9" xfId="13" applyFont="1" applyFill="1" applyBorder="1" applyAlignment="1" applyProtection="1">
      <alignment horizontal="center" vertical="center" wrapText="1"/>
      <protection hidden="1"/>
    </xf>
    <xf numFmtId="0" fontId="8" fillId="5" borderId="2" xfId="13" applyFont="1" applyFill="1" applyBorder="1" applyAlignment="1" applyProtection="1">
      <alignment horizontal="left" vertical="center" wrapText="1"/>
      <protection hidden="1"/>
    </xf>
    <xf numFmtId="0" fontId="8" fillId="3" borderId="15" xfId="13" applyFont="1" applyFill="1" applyBorder="1" applyAlignment="1" applyProtection="1">
      <alignment horizontal="center"/>
      <protection hidden="1"/>
    </xf>
    <xf numFmtId="0" fontId="8" fillId="3" borderId="12" xfId="13" applyFont="1" applyFill="1" applyBorder="1" applyAlignment="1" applyProtection="1">
      <alignment horizontal="center"/>
      <protection hidden="1"/>
    </xf>
    <xf numFmtId="0" fontId="8" fillId="3" borderId="4" xfId="13" applyFont="1" applyFill="1" applyBorder="1" applyAlignment="1" applyProtection="1">
      <alignment horizontal="center" vertical="center" wrapText="1"/>
      <protection hidden="1"/>
    </xf>
    <xf numFmtId="0" fontId="8" fillId="3" borderId="4" xfId="13" applyFont="1" applyFill="1" applyBorder="1" applyProtection="1">
      <protection hidden="1"/>
    </xf>
    <xf numFmtId="165" fontId="8" fillId="7" borderId="12" xfId="15" applyNumberFormat="1" applyFont="1" applyFill="1" applyBorder="1" applyAlignment="1" applyProtection="1">
      <alignment horizontal="center" vertical="center" wrapText="1"/>
      <protection hidden="1"/>
    </xf>
    <xf numFmtId="165" fontId="8" fillId="7" borderId="9" xfId="15" applyNumberFormat="1" applyFont="1" applyFill="1" applyBorder="1" applyAlignment="1" applyProtection="1">
      <alignment horizontal="center" vertical="center"/>
      <protection hidden="1"/>
    </xf>
    <xf numFmtId="165" fontId="7" fillId="7" borderId="12" xfId="15" applyNumberFormat="1" applyFont="1" applyFill="1" applyBorder="1" applyAlignment="1" applyProtection="1">
      <alignment horizontal="center" vertical="center" wrapText="1"/>
      <protection hidden="1"/>
    </xf>
    <xf numFmtId="0" fontId="7" fillId="4" borderId="12" xfId="13" applyFont="1" applyFill="1" applyBorder="1" applyProtection="1">
      <protection hidden="1"/>
    </xf>
    <xf numFmtId="165" fontId="7" fillId="7" borderId="12" xfId="15" applyNumberFormat="1" applyFont="1" applyFill="1" applyBorder="1" applyAlignment="1" applyProtection="1">
      <alignment horizontal="center" vertical="center"/>
      <protection hidden="1"/>
    </xf>
    <xf numFmtId="165" fontId="7" fillId="7" borderId="9" xfId="15" applyNumberFormat="1" applyFont="1" applyFill="1" applyBorder="1" applyAlignment="1" applyProtection="1">
      <alignment horizontal="center" vertical="center"/>
      <protection hidden="1"/>
    </xf>
    <xf numFmtId="0" fontId="7" fillId="7" borderId="2" xfId="13" applyFont="1" applyFill="1" applyBorder="1" applyAlignment="1" applyProtection="1">
      <alignment horizontal="center" vertical="center" wrapText="1"/>
      <protection hidden="1"/>
    </xf>
    <xf numFmtId="165" fontId="7" fillId="4" borderId="2" xfId="13" applyNumberFormat="1" applyFont="1" applyFill="1" applyBorder="1" applyAlignment="1" applyProtection="1">
      <alignment horizontal="center" vertical="center"/>
      <protection hidden="1"/>
    </xf>
    <xf numFmtId="165" fontId="7" fillId="7" borderId="2" xfId="9" applyNumberFormat="1" applyFont="1" applyFill="1" applyBorder="1" applyAlignment="1" applyProtection="1">
      <alignment horizontal="center" vertical="center"/>
      <protection hidden="1"/>
    </xf>
    <xf numFmtId="164" fontId="7" fillId="7" borderId="7" xfId="9" applyFont="1" applyFill="1" applyBorder="1" applyAlignment="1" applyProtection="1">
      <alignment horizontal="center" vertical="center"/>
      <protection hidden="1"/>
    </xf>
    <xf numFmtId="0" fontId="7" fillId="3" borderId="3" xfId="13" applyFont="1" applyFill="1" applyBorder="1" applyProtection="1">
      <protection hidden="1"/>
    </xf>
    <xf numFmtId="0" fontId="7" fillId="3" borderId="2" xfId="13" applyFont="1" applyFill="1" applyBorder="1" applyProtection="1">
      <protection hidden="1"/>
    </xf>
    <xf numFmtId="0" fontId="7" fillId="9" borderId="5" xfId="13" applyFont="1" applyFill="1" applyBorder="1"/>
    <xf numFmtId="0" fontId="7" fillId="8" borderId="5" xfId="13" applyFont="1" applyFill="1" applyBorder="1"/>
    <xf numFmtId="165" fontId="8" fillId="7" borderId="2" xfId="9" applyNumberFormat="1" applyFont="1" applyFill="1" applyBorder="1" applyAlignment="1" applyProtection="1">
      <alignment horizontal="center" vertical="center"/>
      <protection hidden="1"/>
    </xf>
    <xf numFmtId="164" fontId="8" fillId="7" borderId="2" xfId="9" applyFont="1" applyFill="1" applyBorder="1" applyAlignment="1" applyProtection="1">
      <alignment horizontal="center" vertical="center"/>
      <protection hidden="1"/>
    </xf>
    <xf numFmtId="0" fontId="8" fillId="8" borderId="0" xfId="13" applyFont="1" applyFill="1"/>
    <xf numFmtId="165" fontId="8" fillId="4" borderId="16" xfId="13" applyNumberFormat="1" applyFont="1" applyFill="1" applyBorder="1" applyAlignment="1" applyProtection="1">
      <alignment horizontal="center" vertical="center"/>
      <protection hidden="1"/>
    </xf>
    <xf numFmtId="165" fontId="8" fillId="7" borderId="10" xfId="9" applyNumberFormat="1" applyFont="1" applyFill="1" applyBorder="1" applyAlignment="1" applyProtection="1">
      <alignment horizontal="center" vertical="center"/>
      <protection hidden="1"/>
    </xf>
    <xf numFmtId="0" fontId="7" fillId="7" borderId="16" xfId="13" applyFont="1" applyFill="1" applyBorder="1" applyAlignment="1" applyProtection="1">
      <alignment horizontal="center" vertical="center" wrapText="1"/>
      <protection hidden="1"/>
    </xf>
    <xf numFmtId="165" fontId="7" fillId="4" borderId="16" xfId="13" applyNumberFormat="1" applyFont="1" applyFill="1" applyBorder="1" applyAlignment="1" applyProtection="1">
      <alignment horizontal="center" vertical="center"/>
      <protection hidden="1"/>
    </xf>
    <xf numFmtId="165" fontId="7" fillId="7" borderId="10" xfId="9" applyNumberFormat="1" applyFont="1" applyFill="1" applyBorder="1" applyAlignment="1" applyProtection="1">
      <alignment horizontal="center" vertical="center"/>
      <protection hidden="1"/>
    </xf>
    <xf numFmtId="164" fontId="7" fillId="7" borderId="2" xfId="9" applyFont="1" applyFill="1" applyBorder="1" applyAlignment="1" applyProtection="1">
      <alignment horizontal="center" vertical="center"/>
      <protection hidden="1"/>
    </xf>
    <xf numFmtId="0" fontId="7" fillId="8" borderId="0" xfId="13" applyFont="1" applyFill="1"/>
    <xf numFmtId="0" fontId="7" fillId="7" borderId="8" xfId="13" applyFont="1" applyFill="1" applyBorder="1" applyAlignment="1" applyProtection="1">
      <alignment horizontal="center" vertical="center" wrapText="1"/>
      <protection hidden="1"/>
    </xf>
    <xf numFmtId="165" fontId="7" fillId="4" borderId="0" xfId="13" applyNumberFormat="1" applyFont="1" applyFill="1" applyAlignment="1" applyProtection="1">
      <alignment horizontal="center" vertical="center"/>
      <protection hidden="1"/>
    </xf>
    <xf numFmtId="1" fontId="7" fillId="7" borderId="2" xfId="9" applyNumberFormat="1" applyFont="1" applyFill="1" applyBorder="1" applyAlignment="1" applyProtection="1">
      <alignment horizontal="center" vertical="center"/>
      <protection hidden="1"/>
    </xf>
    <xf numFmtId="0" fontId="7" fillId="3" borderId="0" xfId="13" applyFont="1" applyFill="1" applyProtection="1">
      <protection hidden="1"/>
    </xf>
    <xf numFmtId="0" fontId="7" fillId="3" borderId="11" xfId="13" applyFont="1" applyFill="1" applyBorder="1" applyProtection="1">
      <protection hidden="1"/>
    </xf>
    <xf numFmtId="0" fontId="8" fillId="7" borderId="8" xfId="13" applyFont="1" applyFill="1" applyBorder="1" applyAlignment="1" applyProtection="1">
      <alignment horizontal="center" vertical="center" wrapText="1"/>
      <protection hidden="1"/>
    </xf>
    <xf numFmtId="1" fontId="8" fillId="7" borderId="2" xfId="9" applyNumberFormat="1" applyFont="1" applyFill="1" applyBorder="1" applyAlignment="1" applyProtection="1">
      <alignment horizontal="center" vertical="center"/>
      <protection hidden="1"/>
    </xf>
    <xf numFmtId="0" fontId="7" fillId="7" borderId="2" xfId="9" applyNumberFormat="1" applyFont="1" applyFill="1" applyBorder="1" applyAlignment="1" applyProtection="1">
      <alignment horizontal="center" vertical="center"/>
      <protection hidden="1"/>
    </xf>
    <xf numFmtId="1" fontId="8" fillId="7" borderId="2" xfId="10" applyNumberFormat="1" applyFont="1" applyFill="1" applyBorder="1" applyAlignment="1" applyProtection="1">
      <alignment horizontal="center" vertical="center"/>
      <protection hidden="1"/>
    </xf>
    <xf numFmtId="0" fontId="7" fillId="7" borderId="0" xfId="13" applyFont="1" applyFill="1" applyAlignment="1" applyProtection="1">
      <alignment vertical="center" wrapText="1"/>
      <protection hidden="1"/>
    </xf>
    <xf numFmtId="0" fontId="13" fillId="0" borderId="0" xfId="13" applyFont="1" applyAlignment="1">
      <alignment wrapText="1"/>
    </xf>
    <xf numFmtId="0" fontId="13" fillId="3" borderId="0" xfId="13" applyFont="1" applyFill="1"/>
    <xf numFmtId="0" fontId="13" fillId="9" borderId="0" xfId="13" applyFont="1" applyFill="1"/>
    <xf numFmtId="0" fontId="13" fillId="0" borderId="0" xfId="13" applyFont="1"/>
    <xf numFmtId="0" fontId="13" fillId="9" borderId="0" xfId="13" applyFont="1" applyFill="1" applyAlignment="1">
      <alignment wrapText="1"/>
    </xf>
    <xf numFmtId="0" fontId="13" fillId="9" borderId="0" xfId="13" applyFont="1" applyFill="1" applyAlignment="1">
      <alignment horizontal="center" vertical="center" wrapText="1"/>
    </xf>
    <xf numFmtId="0" fontId="13" fillId="0" borderId="0" xfId="13" applyFont="1" applyAlignment="1">
      <alignment horizontal="center" vertical="center" wrapText="1"/>
    </xf>
    <xf numFmtId="15" fontId="8" fillId="6" borderId="2" xfId="13" applyNumberFormat="1" applyFont="1" applyFill="1" applyBorder="1" applyAlignment="1" applyProtection="1">
      <alignment horizontal="left" vertical="center" wrapText="1"/>
      <protection locked="0"/>
    </xf>
    <xf numFmtId="0" fontId="8" fillId="3" borderId="2" xfId="13" applyFont="1" applyFill="1" applyBorder="1" applyAlignment="1" applyProtection="1">
      <alignment horizontal="left" vertical="center" wrapText="1"/>
      <protection hidden="1"/>
    </xf>
    <xf numFmtId="167" fontId="8" fillId="7" borderId="2" xfId="15" applyNumberFormat="1" applyFont="1" applyFill="1" applyBorder="1" applyAlignment="1" applyProtection="1">
      <alignment horizontal="left" vertical="center" wrapText="1"/>
      <protection hidden="1"/>
    </xf>
    <xf numFmtId="0" fontId="10" fillId="7" borderId="0" xfId="0" applyFont="1" applyFill="1" applyAlignment="1">
      <alignment wrapText="1"/>
    </xf>
    <xf numFmtId="0" fontId="8" fillId="7" borderId="2" xfId="13" applyFont="1" applyFill="1" applyBorder="1" applyAlignment="1" applyProtection="1">
      <alignment horizontal="left" vertical="center" wrapText="1"/>
      <protection hidden="1"/>
    </xf>
    <xf numFmtId="9" fontId="8" fillId="5" borderId="2" xfId="10" applyFont="1" applyFill="1" applyBorder="1" applyAlignment="1" applyProtection="1">
      <alignment horizontal="left" vertical="center" wrapText="1"/>
      <protection hidden="1"/>
    </xf>
    <xf numFmtId="0" fontId="10" fillId="7" borderId="0" xfId="0" applyFont="1" applyFill="1" applyAlignment="1">
      <alignment vertical="center" wrapText="1"/>
    </xf>
    <xf numFmtId="0" fontId="7" fillId="7" borderId="7" xfId="13" applyFont="1" applyFill="1" applyBorder="1" applyAlignment="1" applyProtection="1">
      <alignment vertical="center" wrapText="1"/>
      <protection hidden="1"/>
    </xf>
    <xf numFmtId="0" fontId="8" fillId="6" borderId="2" xfId="13" applyFont="1" applyFill="1" applyBorder="1" applyAlignment="1" applyProtection="1">
      <alignment horizontal="center" vertical="center" wrapText="1"/>
      <protection hidden="1"/>
    </xf>
    <xf numFmtId="164" fontId="8" fillId="6" borderId="2" xfId="15" applyFont="1" applyFill="1" applyBorder="1" applyAlignment="1" applyProtection="1">
      <alignment vertical="center"/>
      <protection locked="0"/>
    </xf>
    <xf numFmtId="165" fontId="7" fillId="4" borderId="4" xfId="13" applyNumberFormat="1" applyFont="1" applyFill="1" applyBorder="1" applyAlignment="1" applyProtection="1">
      <alignment horizontal="center" vertical="center"/>
      <protection hidden="1"/>
    </xf>
    <xf numFmtId="164" fontId="7" fillId="7" borderId="4" xfId="9" applyFont="1" applyFill="1" applyBorder="1" applyAlignment="1" applyProtection="1">
      <alignment horizontal="center" vertical="center"/>
      <protection hidden="1"/>
    </xf>
    <xf numFmtId="0" fontId="7" fillId="3" borderId="4" xfId="13" applyFont="1" applyFill="1" applyBorder="1" applyProtection="1">
      <protection hidden="1"/>
    </xf>
    <xf numFmtId="0" fontId="8" fillId="4" borderId="8" xfId="13" applyFont="1" applyFill="1" applyBorder="1" applyProtection="1">
      <protection hidden="1"/>
    </xf>
    <xf numFmtId="0" fontId="8" fillId="3" borderId="8" xfId="13" applyFont="1" applyFill="1" applyBorder="1" applyAlignment="1" applyProtection="1">
      <alignment horizontal="center"/>
      <protection hidden="1"/>
    </xf>
    <xf numFmtId="0" fontId="8" fillId="7" borderId="2" xfId="13" applyFont="1" applyFill="1" applyBorder="1" applyAlignment="1" applyProtection="1">
      <alignment horizontal="center" vertical="center"/>
      <protection hidden="1"/>
    </xf>
    <xf numFmtId="0" fontId="2" fillId="9" borderId="0" xfId="1" applyFill="1" applyBorder="1"/>
    <xf numFmtId="0" fontId="2" fillId="9" borderId="11" xfId="1" applyFill="1" applyBorder="1"/>
    <xf numFmtId="0" fontId="2" fillId="9" borderId="0" xfId="1" applyFill="1" applyBorder="1" applyAlignment="1">
      <alignment horizontal="left"/>
    </xf>
    <xf numFmtId="14" fontId="2" fillId="9" borderId="0" xfId="1" applyNumberFormat="1" applyFill="1" applyBorder="1"/>
    <xf numFmtId="0" fontId="3" fillId="9" borderId="0" xfId="13" applyFill="1" applyAlignment="1">
      <alignment horizontal="left" vertical="center" wrapText="1"/>
    </xf>
    <xf numFmtId="0" fontId="3" fillId="9" borderId="0" xfId="13" applyFill="1" applyAlignment="1">
      <alignment horizontal="center" vertical="center" wrapText="1"/>
    </xf>
    <xf numFmtId="0" fontId="3" fillId="0" borderId="0" xfId="13" applyAlignment="1">
      <alignment horizontal="center" vertical="center" wrapText="1"/>
    </xf>
    <xf numFmtId="0" fontId="16" fillId="0" borderId="0" xfId="0" applyFont="1"/>
    <xf numFmtId="49" fontId="17" fillId="0" borderId="0" xfId="0" applyNumberFormat="1" applyFont="1"/>
    <xf numFmtId="0" fontId="17" fillId="0" borderId="0" xfId="0" applyFont="1" applyAlignment="1">
      <alignment vertical="top"/>
    </xf>
    <xf numFmtId="0" fontId="0" fillId="0" borderId="20" xfId="0" applyBorder="1"/>
    <xf numFmtId="0" fontId="15" fillId="0" borderId="0" xfId="0" applyFont="1"/>
    <xf numFmtId="0" fontId="0" fillId="0" borderId="21" xfId="0" applyBorder="1"/>
    <xf numFmtId="0" fontId="0" fillId="0" borderId="22" xfId="0" applyBorder="1"/>
    <xf numFmtId="0" fontId="0" fillId="0" borderId="23" xfId="0" applyBorder="1"/>
    <xf numFmtId="0" fontId="0" fillId="0" borderId="24" xfId="0" applyBorder="1"/>
    <xf numFmtId="0" fontId="7" fillId="3" borderId="7" xfId="13" applyFont="1" applyFill="1" applyBorder="1" applyAlignment="1" applyProtection="1">
      <alignment horizontal="center" vertical="center" wrapText="1"/>
      <protection hidden="1"/>
    </xf>
    <xf numFmtId="0" fontId="7" fillId="3" borderId="4" xfId="13" applyFont="1" applyFill="1" applyBorder="1" applyAlignment="1" applyProtection="1">
      <alignment horizontal="center" vertical="center" wrapText="1"/>
      <protection hidden="1"/>
    </xf>
    <xf numFmtId="10" fontId="8" fillId="7" borderId="2" xfId="10" applyNumberFormat="1" applyFont="1" applyFill="1" applyBorder="1" applyAlignment="1" applyProtection="1">
      <alignment vertical="center"/>
    </xf>
    <xf numFmtId="164" fontId="8" fillId="4" borderId="2" xfId="15" applyFont="1" applyFill="1" applyBorder="1" applyAlignment="1" applyProtection="1">
      <alignment vertical="center"/>
    </xf>
    <xf numFmtId="1" fontId="3" fillId="9" borderId="0" xfId="13" applyNumberFormat="1" applyFill="1" applyAlignment="1">
      <alignment horizontal="center" vertical="center" wrapText="1"/>
    </xf>
    <xf numFmtId="168" fontId="8" fillId="5" borderId="2" xfId="10" applyNumberFormat="1" applyFont="1" applyFill="1" applyBorder="1" applyAlignment="1" applyProtection="1">
      <alignment horizontal="center" vertical="center" wrapText="1"/>
      <protection hidden="1"/>
    </xf>
    <xf numFmtId="9" fontId="8" fillId="4" borderId="2" xfId="10" applyFont="1" applyFill="1" applyBorder="1" applyAlignment="1" applyProtection="1">
      <alignment horizontal="center" vertical="center" wrapText="1"/>
      <protection hidden="1"/>
    </xf>
    <xf numFmtId="168" fontId="8" fillId="4" borderId="2" xfId="10" applyNumberFormat="1" applyFont="1" applyFill="1" applyBorder="1" applyAlignment="1" applyProtection="1">
      <alignment horizontal="center" vertical="center" wrapText="1"/>
      <protection hidden="1"/>
    </xf>
    <xf numFmtId="164" fontId="7" fillId="5" borderId="2" xfId="15" applyFont="1" applyFill="1" applyBorder="1" applyAlignment="1" applyProtection="1">
      <alignment vertical="center"/>
      <protection locked="0"/>
    </xf>
    <xf numFmtId="9" fontId="8" fillId="7" borderId="2" xfId="10" applyFont="1" applyFill="1" applyBorder="1" applyAlignment="1" applyProtection="1">
      <alignment horizontal="center" vertical="center" wrapText="1"/>
      <protection hidden="1"/>
    </xf>
    <xf numFmtId="0" fontId="0" fillId="9" borderId="0" xfId="0" applyFill="1"/>
    <xf numFmtId="0" fontId="0" fillId="17" borderId="0" xfId="0" applyFill="1"/>
    <xf numFmtId="9" fontId="0" fillId="9" borderId="0" xfId="0" applyNumberFormat="1" applyFill="1"/>
    <xf numFmtId="0" fontId="0" fillId="19" borderId="0" xfId="0" applyFill="1"/>
    <xf numFmtId="0" fontId="0" fillId="9" borderId="0" xfId="0" applyFill="1" applyAlignment="1">
      <alignment horizontal="right"/>
    </xf>
    <xf numFmtId="0" fontId="15" fillId="9" borderId="0" xfId="0" applyFont="1" applyFill="1"/>
    <xf numFmtId="9" fontId="0" fillId="9" borderId="2" xfId="0" applyNumberFormat="1" applyFill="1" applyBorder="1"/>
    <xf numFmtId="0" fontId="15" fillId="9" borderId="2" xfId="0" applyFont="1" applyFill="1" applyBorder="1"/>
    <xf numFmtId="0" fontId="0" fillId="9" borderId="2" xfId="0" applyFill="1" applyBorder="1"/>
    <xf numFmtId="9" fontId="0" fillId="9" borderId="2" xfId="0" applyNumberFormat="1" applyFill="1" applyBorder="1" applyAlignment="1">
      <alignment horizontal="right"/>
    </xf>
    <xf numFmtId="0" fontId="0" fillId="9" borderId="2" xfId="0" applyFill="1" applyBorder="1" applyAlignment="1">
      <alignment horizontal="right"/>
    </xf>
    <xf numFmtId="0" fontId="0" fillId="9" borderId="7" xfId="0" applyFill="1" applyBorder="1"/>
    <xf numFmtId="0" fontId="0" fillId="9" borderId="4" xfId="0" applyFill="1" applyBorder="1" applyAlignment="1">
      <alignment horizontal="right"/>
    </xf>
    <xf numFmtId="0" fontId="0" fillId="9" borderId="3" xfId="0" applyFill="1" applyBorder="1" applyAlignment="1">
      <alignment horizontal="right"/>
    </xf>
    <xf numFmtId="0" fontId="0" fillId="9" borderId="8" xfId="0" applyFill="1" applyBorder="1"/>
    <xf numFmtId="0" fontId="22" fillId="9" borderId="0" xfId="0" applyFont="1" applyFill="1"/>
    <xf numFmtId="0" fontId="2" fillId="9" borderId="0" xfId="0" applyFont="1" applyFill="1" applyAlignment="1">
      <alignment horizontal="center"/>
    </xf>
    <xf numFmtId="9" fontId="0" fillId="9" borderId="4" xfId="0" applyNumberFormat="1" applyFill="1" applyBorder="1" applyAlignment="1">
      <alignment horizontal="right"/>
    </xf>
    <xf numFmtId="0" fontId="22" fillId="9" borderId="0" xfId="0" applyFont="1" applyFill="1" applyAlignment="1">
      <alignment horizontal="right" wrapText="1"/>
    </xf>
    <xf numFmtId="0" fontId="15" fillId="3" borderId="2" xfId="0" applyFont="1" applyFill="1" applyBorder="1"/>
    <xf numFmtId="0" fontId="0" fillId="19" borderId="2" xfId="0" applyFill="1" applyBorder="1" applyAlignment="1">
      <alignment wrapText="1"/>
    </xf>
    <xf numFmtId="0" fontId="15" fillId="3" borderId="10" xfId="0" applyFont="1" applyFill="1" applyBorder="1"/>
    <xf numFmtId="0" fontId="0" fillId="19" borderId="10" xfId="0" applyFill="1" applyBorder="1" applyAlignment="1">
      <alignment wrapText="1"/>
    </xf>
    <xf numFmtId="0" fontId="2" fillId="16" borderId="2" xfId="0" applyFont="1" applyFill="1" applyBorder="1" applyAlignment="1">
      <alignment horizontal="center"/>
    </xf>
    <xf numFmtId="0" fontId="0" fillId="19" borderId="2" xfId="0" applyFill="1" applyBorder="1" applyAlignment="1">
      <alignment horizontal="left"/>
    </xf>
    <xf numFmtId="0" fontId="2" fillId="16" borderId="3" xfId="0" applyFont="1" applyFill="1" applyBorder="1" applyAlignment="1">
      <alignment horizontal="center"/>
    </xf>
    <xf numFmtId="0" fontId="15" fillId="16" borderId="7" xfId="0" applyFont="1" applyFill="1" applyBorder="1"/>
    <xf numFmtId="1" fontId="0" fillId="0" borderId="0" xfId="0" applyNumberFormat="1"/>
    <xf numFmtId="0" fontId="2" fillId="21" borderId="0" xfId="0" applyFont="1" applyFill="1"/>
    <xf numFmtId="1" fontId="22" fillId="22" borderId="0" xfId="0" applyNumberFormat="1" applyFont="1" applyFill="1"/>
    <xf numFmtId="1" fontId="22" fillId="12" borderId="0" xfId="0" applyNumberFormat="1" applyFont="1" applyFill="1"/>
    <xf numFmtId="1" fontId="0" fillId="12" borderId="0" xfId="0" applyNumberFormat="1" applyFill="1"/>
    <xf numFmtId="1" fontId="0" fillId="7" borderId="0" xfId="0" applyNumberFormat="1" applyFill="1"/>
    <xf numFmtId="1" fontId="0" fillId="17" borderId="0" xfId="0" applyNumberFormat="1" applyFill="1"/>
    <xf numFmtId="1" fontId="0" fillId="23" borderId="0" xfId="0" applyNumberFormat="1" applyFill="1"/>
    <xf numFmtId="0" fontId="22" fillId="0" borderId="0" xfId="0" applyFont="1"/>
    <xf numFmtId="1" fontId="22" fillId="24" borderId="0" xfId="0" applyNumberFormat="1" applyFont="1" applyFill="1"/>
    <xf numFmtId="1" fontId="22" fillId="25" borderId="0" xfId="0" applyNumberFormat="1" applyFont="1" applyFill="1"/>
    <xf numFmtId="1" fontId="0" fillId="25" borderId="0" xfId="0" applyNumberFormat="1" applyFill="1"/>
    <xf numFmtId="1" fontId="0" fillId="26" borderId="0" xfId="0" applyNumberFormat="1" applyFill="1"/>
    <xf numFmtId="1" fontId="0" fillId="27" borderId="0" xfId="0" applyNumberFormat="1" applyFill="1"/>
    <xf numFmtId="1" fontId="0" fillId="28" borderId="0" xfId="0" applyNumberFormat="1" applyFill="1"/>
    <xf numFmtId="1" fontId="22" fillId="0" borderId="0" xfId="0" applyNumberFormat="1" applyFont="1"/>
    <xf numFmtId="1" fontId="22" fillId="29" borderId="0" xfId="0" applyNumberFormat="1" applyFont="1" applyFill="1"/>
    <xf numFmtId="1" fontId="22" fillId="30" borderId="0" xfId="0" applyNumberFormat="1" applyFont="1" applyFill="1"/>
    <xf numFmtId="1" fontId="0" fillId="30" borderId="0" xfId="0" applyNumberFormat="1" applyFill="1"/>
    <xf numFmtId="1" fontId="0" fillId="14" borderId="0" xfId="0" applyNumberFormat="1" applyFill="1"/>
    <xf numFmtId="1" fontId="0" fillId="31" borderId="0" xfId="0" applyNumberFormat="1" applyFill="1"/>
    <xf numFmtId="1" fontId="0" fillId="32" borderId="0" xfId="0" applyNumberFormat="1" applyFill="1"/>
    <xf numFmtId="1" fontId="22" fillId="33" borderId="0" xfId="0" applyNumberFormat="1" applyFont="1" applyFill="1"/>
    <xf numFmtId="1" fontId="22" fillId="13" borderId="0" xfId="0" applyNumberFormat="1" applyFont="1" applyFill="1"/>
    <xf numFmtId="1" fontId="0" fillId="13" borderId="0" xfId="0" applyNumberFormat="1" applyFill="1"/>
    <xf numFmtId="1" fontId="0" fillId="34" borderId="0" xfId="0" applyNumberFormat="1" applyFill="1"/>
    <xf numFmtId="1" fontId="0" fillId="19" borderId="0" xfId="0" applyNumberFormat="1" applyFill="1"/>
    <xf numFmtId="1" fontId="0" fillId="35" borderId="0" xfId="0" applyNumberFormat="1" applyFill="1"/>
    <xf numFmtId="1" fontId="22" fillId="36" borderId="0" xfId="0" applyNumberFormat="1" applyFont="1" applyFill="1"/>
    <xf numFmtId="1" fontId="22" fillId="37" borderId="0" xfId="0" applyNumberFormat="1" applyFont="1" applyFill="1"/>
    <xf numFmtId="1" fontId="0" fillId="37" borderId="0" xfId="0" applyNumberFormat="1" applyFill="1"/>
    <xf numFmtId="1" fontId="0" fillId="38" borderId="0" xfId="0" applyNumberFormat="1" applyFill="1"/>
    <xf numFmtId="1" fontId="0" fillId="18" borderId="0" xfId="0" applyNumberFormat="1" applyFill="1"/>
    <xf numFmtId="1" fontId="0" fillId="15" borderId="0" xfId="0" applyNumberFormat="1" applyFill="1"/>
    <xf numFmtId="1" fontId="22" fillId="39" borderId="0" xfId="0" applyNumberFormat="1" applyFont="1" applyFill="1"/>
    <xf numFmtId="1" fontId="22" fillId="40" borderId="0" xfId="0" applyNumberFormat="1" applyFont="1" applyFill="1"/>
    <xf numFmtId="1" fontId="0" fillId="40" borderId="0" xfId="0" applyNumberFormat="1" applyFill="1"/>
    <xf numFmtId="1" fontId="0" fillId="41" borderId="0" xfId="0" applyNumberFormat="1" applyFill="1"/>
    <xf numFmtId="1" fontId="0" fillId="42" borderId="0" xfId="0" applyNumberFormat="1" applyFill="1"/>
    <xf numFmtId="1" fontId="0" fillId="43" borderId="0" xfId="0" applyNumberFormat="1" applyFill="1"/>
    <xf numFmtId="0" fontId="8" fillId="7" borderId="16" xfId="13" applyFont="1" applyFill="1" applyBorder="1" applyAlignment="1" applyProtection="1">
      <alignment horizontal="center" vertical="center" wrapText="1"/>
      <protection hidden="1"/>
    </xf>
    <xf numFmtId="0" fontId="22" fillId="0" borderId="0" xfId="13" applyFont="1" applyAlignment="1" applyProtection="1">
      <alignment horizontal="left" vertical="center" wrapText="1"/>
      <protection hidden="1"/>
    </xf>
    <xf numFmtId="0" fontId="0" fillId="34" borderId="0" xfId="0" applyFill="1"/>
    <xf numFmtId="10" fontId="15" fillId="17" borderId="2" xfId="10" applyNumberFormat="1" applyFont="1" applyFill="1" applyBorder="1"/>
    <xf numFmtId="10" fontId="0" fillId="17" borderId="10" xfId="10" applyNumberFormat="1" applyFont="1" applyFill="1" applyBorder="1" applyAlignment="1">
      <alignment horizontal="right" wrapText="1"/>
    </xf>
    <xf numFmtId="10" fontId="0" fillId="17" borderId="2" xfId="10" applyNumberFormat="1" applyFont="1" applyFill="1" applyBorder="1" applyAlignment="1">
      <alignment horizontal="right" wrapText="1"/>
    </xf>
    <xf numFmtId="10" fontId="0" fillId="17" borderId="2" xfId="0" applyNumberFormat="1" applyFill="1" applyBorder="1"/>
    <xf numFmtId="10" fontId="8" fillId="5" borderId="2" xfId="10" applyNumberFormat="1" applyFont="1" applyFill="1" applyBorder="1" applyAlignment="1" applyProtection="1">
      <alignment horizontal="center" vertical="center" wrapText="1"/>
      <protection hidden="1"/>
    </xf>
    <xf numFmtId="0" fontId="7" fillId="3" borderId="3" xfId="13" applyFont="1" applyFill="1" applyBorder="1" applyAlignment="1" applyProtection="1">
      <alignment horizontal="right" vertical="center" wrapText="1"/>
      <protection hidden="1"/>
    </xf>
    <xf numFmtId="1" fontId="8" fillId="6" borderId="2" xfId="13" applyNumberFormat="1" applyFont="1" applyFill="1" applyBorder="1" applyAlignment="1" applyProtection="1">
      <alignment horizontal="center" vertical="center" wrapText="1"/>
      <protection locked="0"/>
    </xf>
    <xf numFmtId="0" fontId="21" fillId="9" borderId="0" xfId="13" applyFont="1" applyFill="1" applyAlignment="1">
      <alignment vertical="top" wrapText="1"/>
    </xf>
    <xf numFmtId="10" fontId="0" fillId="0" borderId="0" xfId="0" applyNumberFormat="1"/>
    <xf numFmtId="0" fontId="0" fillId="44" borderId="0" xfId="0" applyFill="1"/>
    <xf numFmtId="0" fontId="18" fillId="12" borderId="0" xfId="0" applyFont="1" applyFill="1" applyAlignment="1">
      <alignment horizontal="left"/>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0" xfId="0" applyFont="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20" fillId="13" borderId="0" xfId="0" applyFont="1" applyFill="1" applyAlignment="1">
      <alignment horizontal="left"/>
    </xf>
    <xf numFmtId="0" fontId="20" fillId="14" borderId="0" xfId="0" applyFont="1" applyFill="1" applyAlignment="1">
      <alignment horizontal="left"/>
    </xf>
    <xf numFmtId="0" fontId="20" fillId="18" borderId="0" xfId="0" applyFont="1" applyFill="1" applyAlignment="1">
      <alignment horizontal="left"/>
    </xf>
    <xf numFmtId="0" fontId="0" fillId="0" borderId="0" xfId="0" applyAlignment="1">
      <alignment horizontal="left" wrapText="1"/>
    </xf>
    <xf numFmtId="0" fontId="0" fillId="0" borderId="21" xfId="0" applyBorder="1" applyAlignment="1">
      <alignment horizontal="left" wrapText="1"/>
    </xf>
    <xf numFmtId="0" fontId="7" fillId="3" borderId="7" xfId="13" applyFont="1" applyFill="1" applyBorder="1" applyAlignment="1" applyProtection="1">
      <alignment horizontal="center" vertical="center" wrapText="1"/>
      <protection hidden="1"/>
    </xf>
    <xf numFmtId="0" fontId="7" fillId="3" borderId="4" xfId="13" applyFont="1" applyFill="1" applyBorder="1" applyAlignment="1" applyProtection="1">
      <alignment horizontal="center" vertical="center" wrapText="1"/>
      <protection hidden="1"/>
    </xf>
    <xf numFmtId="0" fontId="7" fillId="3" borderId="8" xfId="13" applyFont="1" applyFill="1" applyBorder="1" applyAlignment="1" applyProtection="1">
      <alignment horizontal="center" vertical="center" wrapText="1"/>
      <protection hidden="1"/>
    </xf>
    <xf numFmtId="0" fontId="8" fillId="3" borderId="7" xfId="13" applyFont="1" applyFill="1" applyBorder="1" applyAlignment="1">
      <alignment horizontal="left" vertical="center"/>
    </xf>
    <xf numFmtId="0" fontId="8" fillId="3" borderId="4" xfId="13" applyFont="1" applyFill="1" applyBorder="1" applyAlignment="1">
      <alignment horizontal="left" vertical="center"/>
    </xf>
    <xf numFmtId="0" fontId="8" fillId="3" borderId="3" xfId="13" applyFont="1" applyFill="1" applyBorder="1" applyAlignment="1">
      <alignment horizontal="left" vertical="center"/>
    </xf>
    <xf numFmtId="0" fontId="8" fillId="3" borderId="7" xfId="13" applyFont="1" applyFill="1" applyBorder="1" applyAlignment="1" applyProtection="1">
      <alignment horizontal="left" vertical="center" wrapText="1"/>
      <protection hidden="1"/>
    </xf>
    <xf numFmtId="0" fontId="8" fillId="3" borderId="4" xfId="13" applyFont="1" applyFill="1" applyBorder="1" applyAlignment="1" applyProtection="1">
      <alignment horizontal="left" vertical="center" wrapText="1"/>
      <protection hidden="1"/>
    </xf>
    <xf numFmtId="0" fontId="8" fillId="3" borderId="3" xfId="13" applyFont="1" applyFill="1" applyBorder="1" applyAlignment="1" applyProtection="1">
      <alignment horizontal="left" vertical="center" wrapText="1"/>
      <protection hidden="1"/>
    </xf>
    <xf numFmtId="0" fontId="7" fillId="3" borderId="13" xfId="13" applyFont="1" applyFill="1" applyBorder="1" applyAlignment="1">
      <alignment horizontal="center" vertical="center" wrapText="1"/>
    </xf>
    <xf numFmtId="0" fontId="7" fillId="3" borderId="14" xfId="13" applyFont="1" applyFill="1" applyBorder="1" applyAlignment="1">
      <alignment horizontal="center" vertical="center" wrapText="1"/>
    </xf>
    <xf numFmtId="0" fontId="0" fillId="9" borderId="0" xfId="0" applyFill="1"/>
    <xf numFmtId="0" fontId="0" fillId="9" borderId="0" xfId="0" applyFill="1" applyAlignment="1">
      <alignment horizontal="left"/>
    </xf>
    <xf numFmtId="0" fontId="2" fillId="16" borderId="2" xfId="0" applyFont="1" applyFill="1" applyBorder="1" applyAlignment="1">
      <alignment horizontal="center"/>
    </xf>
    <xf numFmtId="0" fontId="2" fillId="16" borderId="2" xfId="0" applyFont="1" applyFill="1" applyBorder="1" applyAlignment="1">
      <alignment horizontal="right"/>
    </xf>
    <xf numFmtId="0" fontId="15" fillId="20" borderId="7" xfId="0" applyFont="1" applyFill="1" applyBorder="1"/>
    <xf numFmtId="0" fontId="15" fillId="20" borderId="3" xfId="0" applyFont="1" applyFill="1" applyBorder="1"/>
    <xf numFmtId="0" fontId="0" fillId="44" borderId="2" xfId="0" applyFill="1" applyBorder="1"/>
    <xf numFmtId="0" fontId="0" fillId="44" borderId="2" xfId="0" applyFill="1" applyBorder="1" applyAlignment="1">
      <alignment horizontal="right"/>
    </xf>
    <xf numFmtId="9" fontId="0" fillId="44" borderId="2" xfId="0" applyNumberFormat="1" applyFill="1" applyBorder="1" applyAlignment="1">
      <alignment horizontal="right"/>
    </xf>
  </cellXfs>
  <cellStyles count="32">
    <cellStyle name="Celda de comprobación" xfId="1" builtinId="23"/>
    <cellStyle name="Comma 2" xfId="4" xr:uid="{00000000-0005-0000-0000-000002000000}"/>
    <cellStyle name="Comma 2 2" xfId="15" xr:uid="{00000000-0005-0000-0000-000003000000}"/>
    <cellStyle name="Comma 3" xfId="5" xr:uid="{00000000-0005-0000-0000-000004000000}"/>
    <cellStyle name="Hipervínculo" xfId="16" builtinId="8" hidden="1"/>
    <cellStyle name="Hipervínculo" xfId="24" builtinId="8" hidden="1"/>
    <cellStyle name="Hipervínculo" xfId="11" builtinId="8" hidden="1"/>
    <cellStyle name="Hipervínculo" xfId="28" builtinId="8" hidden="1"/>
    <cellStyle name="Hipervínculo" xfId="18" builtinId="8" hidden="1"/>
    <cellStyle name="Hipervínculo" xfId="20" builtinId="8" hidden="1"/>
    <cellStyle name="Hipervínculo" xfId="22" builtinId="8" hidden="1"/>
    <cellStyle name="Hipervínculo" xfId="30" builtinId="8" hidden="1"/>
    <cellStyle name="Hipervínculo" xfId="26" builtinId="8" hidden="1"/>
    <cellStyle name="Hipervínculo visitado" xfId="31" builtinId="9" hidden="1"/>
    <cellStyle name="Hipervínculo visitado" xfId="23" builtinId="9" hidden="1"/>
    <cellStyle name="Hipervínculo visitado" xfId="17" builtinId="9" hidden="1"/>
    <cellStyle name="Hipervínculo visitado" xfId="25" builtinId="9" hidden="1"/>
    <cellStyle name="Hipervínculo visitado" xfId="29" builtinId="9" hidden="1"/>
    <cellStyle name="Hipervínculo visitado" xfId="12" builtinId="9" hidden="1"/>
    <cellStyle name="Hipervínculo visitado" xfId="19" builtinId="9" hidden="1"/>
    <cellStyle name="Hipervínculo visitado" xfId="27" builtinId="9" hidden="1"/>
    <cellStyle name="Hipervínculo visitado" xfId="21" builtinId="9" hidden="1"/>
    <cellStyle name="Millares" xfId="9" builtinId="3"/>
    <cellStyle name="Normal" xfId="0" builtinId="0"/>
    <cellStyle name="Normal 2" xfId="2" xr:uid="{00000000-0005-0000-0000-000018000000}"/>
    <cellStyle name="Normal 3" xfId="6" xr:uid="{00000000-0005-0000-0000-000019000000}"/>
    <cellStyle name="Normal 4" xfId="8" xr:uid="{00000000-0005-0000-0000-00001A000000}"/>
    <cellStyle name="Normal 4 2" xfId="13" xr:uid="{00000000-0005-0000-0000-00001B000000}"/>
    <cellStyle name="Normal 5" xfId="7" xr:uid="{00000000-0005-0000-0000-00001C000000}"/>
    <cellStyle name="Percent 2" xfId="3" xr:uid="{00000000-0005-0000-0000-00001E000000}"/>
    <cellStyle name="Percent 2 2" xfId="14" xr:uid="{00000000-0005-0000-0000-00001F000000}"/>
    <cellStyle name="Porcentaje" xfId="10" builtinId="5"/>
  </cellStyles>
  <dxfs count="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theme="6" tint="0.59996337778862885"/>
        </patternFill>
      </fill>
    </dxf>
    <dxf>
      <font>
        <strike val="0"/>
        <color theme="0"/>
      </font>
      <border>
        <left/>
        <right/>
        <top/>
        <bottom/>
      </border>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355112</xdr:colOff>
      <xdr:row>0</xdr:row>
      <xdr:rowOff>47627</xdr:rowOff>
    </xdr:from>
    <xdr:to>
      <xdr:col>16</xdr:col>
      <xdr:colOff>1084634</xdr:colOff>
      <xdr:row>2</xdr:row>
      <xdr:rowOff>123825</xdr:rowOff>
    </xdr:to>
    <xdr:pic>
      <xdr:nvPicPr>
        <xdr:cNvPr id="2" name="Picture 1">
          <a:extLst>
            <a:ext uri="{FF2B5EF4-FFF2-40B4-BE49-F238E27FC236}">
              <a16:creationId xmlns:a16="http://schemas.microsoft.com/office/drawing/2014/main" id="{852DF822-8066-4BDC-800D-7B5C09778E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53087" y="44452"/>
          <a:ext cx="732697" cy="10572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imateregistry-my.sharepoint.com/Public/Policy/Grassland/GrassTool/v2.0d/DRAFT_Climate_Action_Reserve_GrassTool_Beta_v2.0d_(AR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limateregistry.sharepoint.com/Public/Policy/Panama%20Forest/Tools%20and%20other%20documents/Hoja%20de%20Calculo_PFPV1.0_AA1.xlsx" TargetMode="External"/><Relationship Id="rId1" Type="http://schemas.openxmlformats.org/officeDocument/2006/relationships/externalLinkPath" Target="https://climateregistry.sharepoint.com/Public/Policy/Panama%20Forest/Tools%20and%20other%20documents/Hoja%20de%20Calculo_PFPV1.0_A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s"/>
      <sheetName val="Calculations"/>
      <sheetName val="Report"/>
      <sheetName val="EF Summary"/>
      <sheetName val="Constants"/>
      <sheetName val="MLRAs"/>
      <sheetName val="Counties"/>
      <sheetName val="Baseline EFs"/>
      <sheetName val="Project EFs"/>
      <sheetName val="Grazing"/>
      <sheetName val="eGRID"/>
      <sheetName val="DFσ"/>
    </sheetNames>
    <sheetDataSet>
      <sheetData sheetId="0"/>
      <sheetData sheetId="1" refreshError="1"/>
      <sheetData sheetId="2" refreshError="1"/>
      <sheetData sheetId="3" refreshError="1"/>
      <sheetData sheetId="4">
        <row r="8">
          <cell r="A8" t="str">
            <v>Year 1-10</v>
          </cell>
          <cell r="D8">
            <v>0</v>
          </cell>
          <cell r="F8">
            <v>0</v>
          </cell>
          <cell r="H8">
            <v>0</v>
          </cell>
          <cell r="J8">
            <v>0</v>
          </cell>
          <cell r="L8">
            <v>0</v>
          </cell>
          <cell r="N8">
            <v>0</v>
          </cell>
          <cell r="P8">
            <v>0</v>
          </cell>
          <cell r="R8">
            <v>0</v>
          </cell>
          <cell r="T8">
            <v>0</v>
          </cell>
          <cell r="V8">
            <v>0</v>
          </cell>
        </row>
        <row r="9">
          <cell r="A9" t="str">
            <v>Year 11-20</v>
          </cell>
          <cell r="D9">
            <v>0</v>
          </cell>
          <cell r="F9">
            <v>0</v>
          </cell>
          <cell r="H9">
            <v>0</v>
          </cell>
          <cell r="J9">
            <v>0</v>
          </cell>
          <cell r="L9">
            <v>0</v>
          </cell>
          <cell r="N9">
            <v>0</v>
          </cell>
          <cell r="P9">
            <v>0</v>
          </cell>
          <cell r="R9">
            <v>0</v>
          </cell>
          <cell r="T9">
            <v>0</v>
          </cell>
          <cell r="V9">
            <v>0</v>
          </cell>
        </row>
        <row r="10">
          <cell r="A10" t="str">
            <v>Year 21-30</v>
          </cell>
          <cell r="D10">
            <v>0</v>
          </cell>
          <cell r="F10">
            <v>0</v>
          </cell>
          <cell r="H10">
            <v>0</v>
          </cell>
          <cell r="J10">
            <v>0</v>
          </cell>
          <cell r="L10">
            <v>0</v>
          </cell>
          <cell r="N10">
            <v>0</v>
          </cell>
          <cell r="P10">
            <v>0</v>
          </cell>
          <cell r="R10">
            <v>0</v>
          </cell>
          <cell r="T10">
            <v>0</v>
          </cell>
          <cell r="V10">
            <v>0</v>
          </cell>
        </row>
        <row r="11">
          <cell r="A11" t="str">
            <v>Year 31-40</v>
          </cell>
          <cell r="D11">
            <v>0</v>
          </cell>
          <cell r="F11">
            <v>0</v>
          </cell>
          <cell r="H11">
            <v>0</v>
          </cell>
          <cell r="J11">
            <v>0</v>
          </cell>
          <cell r="L11">
            <v>0</v>
          </cell>
          <cell r="N11">
            <v>0</v>
          </cell>
          <cell r="P11">
            <v>0</v>
          </cell>
          <cell r="R11">
            <v>0</v>
          </cell>
          <cell r="T11">
            <v>0</v>
          </cell>
          <cell r="V11">
            <v>0</v>
          </cell>
        </row>
        <row r="12">
          <cell r="A12" t="str">
            <v>Year 41-50</v>
          </cell>
          <cell r="D12">
            <v>0</v>
          </cell>
          <cell r="F12">
            <v>0</v>
          </cell>
          <cell r="H12">
            <v>0</v>
          </cell>
          <cell r="J12">
            <v>0</v>
          </cell>
          <cell r="L12">
            <v>0</v>
          </cell>
          <cell r="N12">
            <v>0</v>
          </cell>
          <cell r="P12">
            <v>0</v>
          </cell>
          <cell r="R12">
            <v>0</v>
          </cell>
          <cell r="T12">
            <v>0</v>
          </cell>
          <cell r="V12">
            <v>0</v>
          </cell>
        </row>
        <row r="14">
          <cell r="A14" t="str">
            <v>Year 1-10</v>
          </cell>
          <cell r="D14">
            <v>0</v>
          </cell>
          <cell r="F14">
            <v>0</v>
          </cell>
          <cell r="H14">
            <v>0</v>
          </cell>
          <cell r="J14">
            <v>0</v>
          </cell>
          <cell r="L14">
            <v>0</v>
          </cell>
          <cell r="N14">
            <v>0</v>
          </cell>
          <cell r="P14">
            <v>0</v>
          </cell>
          <cell r="R14">
            <v>0</v>
          </cell>
          <cell r="T14">
            <v>0</v>
          </cell>
          <cell r="V14">
            <v>0</v>
          </cell>
        </row>
        <row r="15">
          <cell r="A15" t="str">
            <v>Year 11-20</v>
          </cell>
          <cell r="D15">
            <v>0</v>
          </cell>
          <cell r="F15">
            <v>0</v>
          </cell>
          <cell r="H15">
            <v>0</v>
          </cell>
          <cell r="J15">
            <v>0</v>
          </cell>
          <cell r="L15">
            <v>0</v>
          </cell>
          <cell r="N15">
            <v>0</v>
          </cell>
          <cell r="P15">
            <v>0</v>
          </cell>
          <cell r="R15">
            <v>0</v>
          </cell>
          <cell r="T15">
            <v>0</v>
          </cell>
          <cell r="V15">
            <v>0</v>
          </cell>
        </row>
        <row r="16">
          <cell r="A16" t="str">
            <v>Year 21-30</v>
          </cell>
          <cell r="D16">
            <v>0</v>
          </cell>
          <cell r="F16">
            <v>0</v>
          </cell>
          <cell r="H16">
            <v>0</v>
          </cell>
          <cell r="J16">
            <v>0</v>
          </cell>
          <cell r="L16">
            <v>0</v>
          </cell>
          <cell r="N16">
            <v>0</v>
          </cell>
          <cell r="P16">
            <v>0</v>
          </cell>
          <cell r="R16">
            <v>0</v>
          </cell>
          <cell r="T16">
            <v>0</v>
          </cell>
          <cell r="V16">
            <v>0</v>
          </cell>
        </row>
        <row r="17">
          <cell r="A17" t="str">
            <v>Year 31-40</v>
          </cell>
          <cell r="D17">
            <v>0</v>
          </cell>
          <cell r="F17">
            <v>0</v>
          </cell>
          <cell r="H17">
            <v>0</v>
          </cell>
          <cell r="J17">
            <v>0</v>
          </cell>
          <cell r="L17">
            <v>0</v>
          </cell>
          <cell r="N17">
            <v>0</v>
          </cell>
          <cell r="P17">
            <v>0</v>
          </cell>
          <cell r="R17">
            <v>0</v>
          </cell>
          <cell r="T17">
            <v>0</v>
          </cell>
          <cell r="V17">
            <v>0</v>
          </cell>
        </row>
        <row r="18">
          <cell r="A18" t="str">
            <v>Year 41-50</v>
          </cell>
          <cell r="D18">
            <v>0</v>
          </cell>
          <cell r="F18">
            <v>0</v>
          </cell>
          <cell r="H18">
            <v>0</v>
          </cell>
          <cell r="J18">
            <v>0</v>
          </cell>
          <cell r="L18">
            <v>0</v>
          </cell>
          <cell r="N18">
            <v>0</v>
          </cell>
          <cell r="P18">
            <v>0</v>
          </cell>
          <cell r="R18">
            <v>0</v>
          </cell>
          <cell r="T18">
            <v>0</v>
          </cell>
          <cell r="V18">
            <v>0</v>
          </cell>
        </row>
        <row r="24">
          <cell r="A24" t="str">
            <v>Year 1-10</v>
          </cell>
          <cell r="D24">
            <v>0</v>
          </cell>
          <cell r="F24">
            <v>0</v>
          </cell>
          <cell r="H24">
            <v>0</v>
          </cell>
          <cell r="J24">
            <v>0</v>
          </cell>
          <cell r="L24">
            <v>0</v>
          </cell>
          <cell r="N24">
            <v>0</v>
          </cell>
          <cell r="P24">
            <v>0</v>
          </cell>
          <cell r="R24">
            <v>0</v>
          </cell>
          <cell r="T24">
            <v>0</v>
          </cell>
          <cell r="V24">
            <v>0</v>
          </cell>
        </row>
        <row r="25">
          <cell r="A25" t="str">
            <v>Year 11-20</v>
          </cell>
          <cell r="D25">
            <v>0</v>
          </cell>
          <cell r="F25">
            <v>0</v>
          </cell>
          <cell r="H25">
            <v>0</v>
          </cell>
          <cell r="J25">
            <v>0</v>
          </cell>
          <cell r="L25">
            <v>0</v>
          </cell>
          <cell r="N25">
            <v>0</v>
          </cell>
          <cell r="P25">
            <v>0</v>
          </cell>
          <cell r="R25">
            <v>0</v>
          </cell>
          <cell r="T25">
            <v>0</v>
          </cell>
          <cell r="V25">
            <v>0</v>
          </cell>
        </row>
        <row r="26">
          <cell r="A26" t="str">
            <v>Year 21-30</v>
          </cell>
          <cell r="D26">
            <v>0</v>
          </cell>
          <cell r="F26">
            <v>0</v>
          </cell>
          <cell r="H26">
            <v>0</v>
          </cell>
          <cell r="J26">
            <v>0</v>
          </cell>
          <cell r="L26">
            <v>0</v>
          </cell>
          <cell r="N26">
            <v>0</v>
          </cell>
          <cell r="P26">
            <v>0</v>
          </cell>
          <cell r="R26">
            <v>0</v>
          </cell>
          <cell r="T26">
            <v>0</v>
          </cell>
          <cell r="V26">
            <v>0</v>
          </cell>
        </row>
        <row r="27">
          <cell r="A27" t="str">
            <v>Year 31-40</v>
          </cell>
          <cell r="D27">
            <v>0</v>
          </cell>
          <cell r="F27">
            <v>0</v>
          </cell>
          <cell r="H27">
            <v>0</v>
          </cell>
          <cell r="J27">
            <v>0</v>
          </cell>
          <cell r="L27">
            <v>0</v>
          </cell>
          <cell r="N27">
            <v>0</v>
          </cell>
          <cell r="P27">
            <v>0</v>
          </cell>
          <cell r="R27">
            <v>0</v>
          </cell>
          <cell r="T27">
            <v>0</v>
          </cell>
          <cell r="V27">
            <v>0</v>
          </cell>
        </row>
        <row r="28">
          <cell r="A28" t="str">
            <v>Year 41-50</v>
          </cell>
          <cell r="D28">
            <v>0</v>
          </cell>
          <cell r="F28">
            <v>0</v>
          </cell>
          <cell r="H28">
            <v>0</v>
          </cell>
          <cell r="J28">
            <v>0</v>
          </cell>
          <cell r="L28">
            <v>0</v>
          </cell>
          <cell r="N28">
            <v>0</v>
          </cell>
          <cell r="P28">
            <v>0</v>
          </cell>
          <cell r="R28">
            <v>0</v>
          </cell>
          <cell r="T28">
            <v>0</v>
          </cell>
          <cell r="V28">
            <v>0</v>
          </cell>
        </row>
      </sheetData>
      <sheetData sheetId="5">
        <row r="5">
          <cell r="B5">
            <v>25</v>
          </cell>
        </row>
        <row r="6">
          <cell r="B6">
            <v>298</v>
          </cell>
        </row>
      </sheetData>
      <sheetData sheetId="6">
        <row r="2">
          <cell r="A2" t="str">
            <v>1: Northern Pacific Coast Range, Foothills, and Valleys</v>
          </cell>
          <cell r="F2" t="str">
            <v>Fine</v>
          </cell>
          <cell r="H2" t="str">
            <v>10-30</v>
          </cell>
        </row>
        <row r="3">
          <cell r="A3" t="str">
            <v>2: Willamette and Puget Sound Valleys</v>
          </cell>
          <cell r="F3" t="str">
            <v>Medium</v>
          </cell>
          <cell r="H3" t="str">
            <v>30+</v>
          </cell>
        </row>
        <row r="4">
          <cell r="A4" t="str">
            <v>3: Olympic and Cascade Mountains</v>
          </cell>
          <cell r="F4" t="str">
            <v>Coarse</v>
          </cell>
        </row>
        <row r="5">
          <cell r="A5" t="str">
            <v>4A: Sitka Spruce Belt</v>
          </cell>
        </row>
        <row r="6">
          <cell r="A6" t="str">
            <v>4B: Coastal Redwood Belt</v>
          </cell>
        </row>
        <row r="7">
          <cell r="A7" t="str">
            <v>5: Siskiyou-Trinity Area</v>
          </cell>
        </row>
        <row r="8">
          <cell r="A8" t="str">
            <v>6: Cascade Mountains, Eastern Slope</v>
          </cell>
        </row>
        <row r="9">
          <cell r="A9" t="str">
            <v>7: Columbia Basin</v>
          </cell>
        </row>
        <row r="10">
          <cell r="A10" t="str">
            <v>8: Columbia Plateau</v>
          </cell>
        </row>
        <row r="11">
          <cell r="A11" t="str">
            <v>9: Palouse and Nez Perce Prairies</v>
          </cell>
        </row>
        <row r="12">
          <cell r="A12" t="str">
            <v>10: Central Rocky and Blue Mountain Foothills</v>
          </cell>
        </row>
        <row r="13">
          <cell r="A13" t="str">
            <v>11: Snake River Plains</v>
          </cell>
        </row>
        <row r="14">
          <cell r="A14" t="str">
            <v>12: Lost River Valleys and Mountains</v>
          </cell>
        </row>
        <row r="15">
          <cell r="A15" t="str">
            <v>13: Eastern Idaho Plateaus</v>
          </cell>
        </row>
        <row r="16">
          <cell r="A16" t="str">
            <v>14: Central California Coastal Valleys</v>
          </cell>
        </row>
        <row r="17">
          <cell r="A17" t="str">
            <v>15: Central California Coast Range</v>
          </cell>
        </row>
        <row r="18">
          <cell r="A18" t="str">
            <v>16: California Delta</v>
          </cell>
        </row>
        <row r="19">
          <cell r="A19" t="str">
            <v>17: Sacramento and San Joaquin Valleys</v>
          </cell>
        </row>
        <row r="20">
          <cell r="A20" t="str">
            <v>18: Sierra Nevada Foothills</v>
          </cell>
        </row>
        <row r="21">
          <cell r="A21" t="str">
            <v>19: Southern California Coastal Plain</v>
          </cell>
        </row>
        <row r="22">
          <cell r="A22" t="str">
            <v>20: Southern California Mountains</v>
          </cell>
        </row>
        <row r="23">
          <cell r="A23" t="str">
            <v>21: Klamath and Shasta Valleys and Basins</v>
          </cell>
        </row>
        <row r="24">
          <cell r="A24" t="str">
            <v>22A: Sierra Nevada Mountains</v>
          </cell>
        </row>
        <row r="25">
          <cell r="A25" t="str">
            <v>22B: Southern Cascade Mountains</v>
          </cell>
        </row>
        <row r="26">
          <cell r="A26" t="str">
            <v>23: Malheur High Plateau</v>
          </cell>
        </row>
        <row r="27">
          <cell r="A27" t="str">
            <v>24: Humboldt Area</v>
          </cell>
        </row>
        <row r="28">
          <cell r="A28" t="str">
            <v>25: Owyhee High Plateau</v>
          </cell>
        </row>
        <row r="29">
          <cell r="A29" t="str">
            <v>26: Carson Basin and Mountains</v>
          </cell>
        </row>
        <row r="30">
          <cell r="A30" t="str">
            <v>27: Fallon-Lovelock Area</v>
          </cell>
        </row>
        <row r="31">
          <cell r="A31" t="str">
            <v>28A: Great Salt Lake Area</v>
          </cell>
        </row>
        <row r="32">
          <cell r="A32" t="str">
            <v>28B: Central Nevada Basin And Range</v>
          </cell>
        </row>
        <row r="33">
          <cell r="A33" t="str">
            <v>29: Southern Nevada Basin and Range</v>
          </cell>
        </row>
        <row r="34">
          <cell r="A34" t="str">
            <v>30: Mojave Desert</v>
          </cell>
        </row>
        <row r="35">
          <cell r="A35" t="str">
            <v>31: Lower Colorado Desert</v>
          </cell>
        </row>
        <row r="36">
          <cell r="A36" t="str">
            <v>32: Northern Intermountain Desertic Basins</v>
          </cell>
        </row>
        <row r="37">
          <cell r="A37" t="str">
            <v>34A: Cool Central Desertic Basins and Plateaus</v>
          </cell>
        </row>
        <row r="38">
          <cell r="A38" t="str">
            <v>34B: Warm Central Desertic Basins and Plateaus</v>
          </cell>
        </row>
        <row r="39">
          <cell r="A39" t="str">
            <v>35: Colorado Plateau</v>
          </cell>
        </row>
        <row r="40">
          <cell r="A40" t="str">
            <v>36: Southwestern Plateaus, Mesas, and Foothills</v>
          </cell>
        </row>
        <row r="41">
          <cell r="A41" t="str">
            <v>38: Mogollon Transition</v>
          </cell>
        </row>
        <row r="42">
          <cell r="A42" t="str">
            <v>39: Arizona and New Mexico Mountains</v>
          </cell>
        </row>
        <row r="43">
          <cell r="A43" t="str">
            <v>40: Sonoran Basin and Range</v>
          </cell>
        </row>
        <row r="44">
          <cell r="A44" t="str">
            <v>41: Southeastern Arizona Basin and Range</v>
          </cell>
        </row>
        <row r="45">
          <cell r="A45" t="str">
            <v>42: Southern Desertic Basins, Plains, and Mountains</v>
          </cell>
        </row>
        <row r="46">
          <cell r="A46" t="str">
            <v>43A: Northern Rocky Mountains</v>
          </cell>
        </row>
        <row r="47">
          <cell r="A47" t="str">
            <v>43B: Central Rocky Mountains</v>
          </cell>
        </row>
        <row r="48">
          <cell r="A48" t="str">
            <v>43C: Blue and Seven Devils Mountains</v>
          </cell>
        </row>
        <row r="49">
          <cell r="A49" t="str">
            <v>44: Northern Rocky Mountain Valleys</v>
          </cell>
        </row>
        <row r="50">
          <cell r="A50" t="str">
            <v>46: Northern Rocky Mountain Foothills</v>
          </cell>
        </row>
        <row r="51">
          <cell r="A51" t="str">
            <v>47: Wasatch and Uinta Mountains</v>
          </cell>
        </row>
        <row r="52">
          <cell r="A52" t="str">
            <v>48A: Southern Rocky Mountains</v>
          </cell>
        </row>
        <row r="53">
          <cell r="A53" t="str">
            <v>48B: Southern Rocky Mountain Parks</v>
          </cell>
        </row>
        <row r="54">
          <cell r="A54" t="str">
            <v>49: Southern Rocky Mountain Foothills</v>
          </cell>
        </row>
        <row r="55">
          <cell r="A55" t="str">
            <v>51: High Intermountain Valleys</v>
          </cell>
        </row>
        <row r="56">
          <cell r="A56" t="str">
            <v>52: Brown Glaciated Plain</v>
          </cell>
        </row>
        <row r="57">
          <cell r="A57" t="str">
            <v>53A: Northern Dark Brown Glaciated Plains</v>
          </cell>
        </row>
        <row r="58">
          <cell r="A58" t="str">
            <v>53B: Central Dark Brown Glaciated Plains</v>
          </cell>
        </row>
        <row r="59">
          <cell r="A59" t="str">
            <v>53C: Southern Dark Brown Glaciated Plains</v>
          </cell>
        </row>
        <row r="60">
          <cell r="A60" t="str">
            <v>54: Rolling Soft Shale Plain</v>
          </cell>
        </row>
        <row r="61">
          <cell r="A61" t="str">
            <v>55A: Northern Black Glaciated Plains</v>
          </cell>
        </row>
        <row r="62">
          <cell r="A62" t="str">
            <v>55B: Central Black Glaciated Plains</v>
          </cell>
        </row>
        <row r="63">
          <cell r="A63" t="str">
            <v>55C: Southern Black Glaciated Plains</v>
          </cell>
        </row>
        <row r="64">
          <cell r="A64" t="str">
            <v>56: Red River Valley of the North</v>
          </cell>
        </row>
        <row r="65">
          <cell r="A65" t="str">
            <v>57: Northern Minnesota Gray Drift</v>
          </cell>
        </row>
        <row r="66">
          <cell r="A66" t="str">
            <v>58A: Northern Rolling High Plains, Northern Part</v>
          </cell>
        </row>
        <row r="67">
          <cell r="A67" t="str">
            <v>58B: Northern Rolling High Plains, Southern Part</v>
          </cell>
        </row>
        <row r="68">
          <cell r="A68" t="str">
            <v>58C: Northern Rolling High Plains, Northeastern Part</v>
          </cell>
        </row>
        <row r="69">
          <cell r="A69" t="str">
            <v>58D: Northern Rolling High Plains, Eastern Part</v>
          </cell>
        </row>
        <row r="70">
          <cell r="A70" t="str">
            <v>60A: Pierre Shale Plains</v>
          </cell>
        </row>
        <row r="71">
          <cell r="A71" t="str">
            <v>60B: Pierre Shale Plains, Northern Part</v>
          </cell>
        </row>
        <row r="72">
          <cell r="A72" t="str">
            <v>61: Black Hills Foot Slopes</v>
          </cell>
        </row>
        <row r="73">
          <cell r="A73" t="str">
            <v>62: Black Hills</v>
          </cell>
        </row>
        <row r="74">
          <cell r="A74" t="str">
            <v>63A: Northern Rolling Pierre Shale Plains</v>
          </cell>
        </row>
        <row r="75">
          <cell r="A75" t="str">
            <v>63B: Southern Rolling Pierre Shale Plains</v>
          </cell>
        </row>
        <row r="76">
          <cell r="A76" t="str">
            <v>64: Mixed Sandy and Silty Tableland and Badlands</v>
          </cell>
        </row>
        <row r="77">
          <cell r="A77" t="str">
            <v>65: Nebraska Sand Hills</v>
          </cell>
        </row>
        <row r="78">
          <cell r="A78" t="str">
            <v>66: Dakota-Nebraska Eroded Tableland</v>
          </cell>
        </row>
        <row r="79">
          <cell r="A79" t="str">
            <v>67A: Central High Plains, Northern Part</v>
          </cell>
        </row>
        <row r="80">
          <cell r="A80" t="str">
            <v>67B: Central High Plains, Southern Part</v>
          </cell>
        </row>
        <row r="81">
          <cell r="A81" t="str">
            <v>69: Upper Arkansas Valley Rolling Plains</v>
          </cell>
        </row>
        <row r="82">
          <cell r="A82" t="str">
            <v>70A: Canadian River Plains and Valleys</v>
          </cell>
        </row>
        <row r="83">
          <cell r="A83" t="str">
            <v>70B: Upper Pecos River Valley</v>
          </cell>
        </row>
        <row r="84">
          <cell r="A84" t="str">
            <v>70C: Central New Mexico Highlands</v>
          </cell>
        </row>
        <row r="85">
          <cell r="A85" t="str">
            <v>70D: Southern Desert Foothills</v>
          </cell>
        </row>
        <row r="86">
          <cell r="A86" t="str">
            <v>71: Central Nebraska Loess Hills</v>
          </cell>
        </row>
        <row r="87">
          <cell r="A87" t="str">
            <v>72: Central High Tableland</v>
          </cell>
        </row>
        <row r="88">
          <cell r="A88" t="str">
            <v>73: Rolling Plains and Breaks</v>
          </cell>
        </row>
        <row r="89">
          <cell r="A89" t="str">
            <v>74: Central Kansas Sandstone Hills</v>
          </cell>
        </row>
        <row r="90">
          <cell r="A90" t="str">
            <v>75: Central Loess Plains</v>
          </cell>
        </row>
        <row r="91">
          <cell r="A91" t="str">
            <v>76: Bluestem Hills</v>
          </cell>
        </row>
        <row r="92">
          <cell r="A92" t="str">
            <v>77A: Southern High Plains, Northern Part</v>
          </cell>
        </row>
        <row r="93">
          <cell r="A93" t="str">
            <v>77B: Southern High Plains, Northwestern Part</v>
          </cell>
        </row>
        <row r="94">
          <cell r="A94" t="str">
            <v>77C: Southern High Plains, Southern Part</v>
          </cell>
        </row>
        <row r="95">
          <cell r="A95" t="str">
            <v>77D: Southern High Plains, Southwestern Part</v>
          </cell>
        </row>
        <row r="96">
          <cell r="A96" t="str">
            <v>77E: Southern High Plains, Breaks</v>
          </cell>
        </row>
        <row r="97">
          <cell r="A97" t="str">
            <v>78A: Rolling Limestone Prairie</v>
          </cell>
        </row>
        <row r="98">
          <cell r="A98" t="str">
            <v>78B: Central Rolling Red Plains, Western Part</v>
          </cell>
        </row>
        <row r="99">
          <cell r="A99" t="str">
            <v>78C: Central Rolling Red Plains, Eastern Part</v>
          </cell>
        </row>
        <row r="100">
          <cell r="A100" t="str">
            <v>79: Great Bend Sand Plains</v>
          </cell>
        </row>
        <row r="101">
          <cell r="A101" t="str">
            <v>80A: Central Rolling Red Prairies</v>
          </cell>
        </row>
        <row r="102">
          <cell r="A102" t="str">
            <v>80B: Texas North-Central Prairies</v>
          </cell>
        </row>
        <row r="103">
          <cell r="A103" t="str">
            <v>81A: Edwards Plateau, Western Part</v>
          </cell>
        </row>
        <row r="104">
          <cell r="A104" t="str">
            <v>81B: Edwards Plateau, Central Part</v>
          </cell>
        </row>
        <row r="105">
          <cell r="A105" t="str">
            <v>81C: Edwards Plateau, Eastern Part</v>
          </cell>
        </row>
        <row r="106">
          <cell r="A106" t="str">
            <v>81D: Southern Edwards Plateau</v>
          </cell>
        </row>
        <row r="107">
          <cell r="A107" t="str">
            <v>82A: Texas Central Basin</v>
          </cell>
        </row>
        <row r="108">
          <cell r="A108" t="str">
            <v>82B: Wichita Mountains</v>
          </cell>
        </row>
        <row r="109">
          <cell r="A109" t="str">
            <v>83A: Northern Rio Grande Plain</v>
          </cell>
        </row>
        <row r="110">
          <cell r="A110" t="str">
            <v>83B: Western Rio Grande Plain</v>
          </cell>
        </row>
        <row r="111">
          <cell r="A111" t="str">
            <v>83C: Central Rio Grande Plain</v>
          </cell>
        </row>
        <row r="112">
          <cell r="A112" t="str">
            <v>83D: Lower Rio Grande Plain</v>
          </cell>
        </row>
        <row r="113">
          <cell r="A113" t="str">
            <v>83E: Sandsheet Prairie</v>
          </cell>
        </row>
        <row r="114">
          <cell r="A114" t="str">
            <v>84A: North Cross Timbers</v>
          </cell>
        </row>
        <row r="115">
          <cell r="A115" t="str">
            <v>84B: West Cross Timbers</v>
          </cell>
        </row>
        <row r="116">
          <cell r="A116" t="str">
            <v>84C: East Cross Timbers</v>
          </cell>
        </row>
        <row r="117">
          <cell r="A117" t="str">
            <v>85: Grand Prairie</v>
          </cell>
        </row>
        <row r="118">
          <cell r="A118" t="str">
            <v>86A: Texas Blackland Prairie, Northern Part</v>
          </cell>
        </row>
        <row r="119">
          <cell r="A119" t="str">
            <v>86B: Texas Blackland Prairie, Southern Part</v>
          </cell>
        </row>
        <row r="120">
          <cell r="A120" t="str">
            <v>87A: Texas Claypan Area, Southern Part</v>
          </cell>
        </row>
        <row r="121">
          <cell r="A121" t="str">
            <v>87B: Texas Claypan Area, Northern Part</v>
          </cell>
        </row>
        <row r="122">
          <cell r="A122" t="str">
            <v>88: Northern Minnesota Glacial Lake Basins</v>
          </cell>
        </row>
        <row r="123">
          <cell r="A123" t="str">
            <v>89: Wisconsin Central Sands</v>
          </cell>
        </row>
        <row r="124">
          <cell r="A124" t="str">
            <v>90A: Wisconsin and Minnesota Thin Loess and Till, Northern Part</v>
          </cell>
        </row>
        <row r="125">
          <cell r="A125" t="str">
            <v>90B: Wisconsin and Minnesota Thin Loess and Till, Southern Part</v>
          </cell>
        </row>
        <row r="126">
          <cell r="A126" t="str">
            <v>91A: Central Minnesota Sandy Outwash</v>
          </cell>
        </row>
        <row r="127">
          <cell r="A127" t="str">
            <v>91B: Wisconsin and Minnesota Sandy Outwash</v>
          </cell>
        </row>
        <row r="128">
          <cell r="A128" t="str">
            <v>92: Superior Lake Plain</v>
          </cell>
        </row>
        <row r="129">
          <cell r="A129" t="str">
            <v>93A: Superior Stony and Rocky Loamy Plains and Hills, Western Part</v>
          </cell>
        </row>
        <row r="130">
          <cell r="A130" t="str">
            <v>93B: Superior Stony and Rocky Loamy Plains and Hills, Eastern Part</v>
          </cell>
        </row>
        <row r="131">
          <cell r="A131" t="str">
            <v>94A: Northern Michigan and Wisconsin Sandy Drift</v>
          </cell>
        </row>
        <row r="132">
          <cell r="A132" t="str">
            <v>94B: Michigan Eastern Upper Peninsula Sandy Drift</v>
          </cell>
        </row>
        <row r="133">
          <cell r="A133" t="str">
            <v>94C: Michigan Northern Lower Peninsula Sandy Drift</v>
          </cell>
        </row>
        <row r="134">
          <cell r="A134" t="str">
            <v>94D: Northern Highland Sandy Drift</v>
          </cell>
        </row>
        <row r="135">
          <cell r="A135" t="str">
            <v>95A: Northeastern Wisconsin Drift Plain</v>
          </cell>
        </row>
        <row r="136">
          <cell r="A136" t="str">
            <v>95B: Southern Wisconsin and Northern Illinois Drift Plain</v>
          </cell>
        </row>
        <row r="137">
          <cell r="A137" t="str">
            <v>96: Western Michigan Fruit Belt</v>
          </cell>
        </row>
        <row r="138">
          <cell r="A138" t="str">
            <v>97: Southwestern Michigan Fruit and Truck Crop Belt</v>
          </cell>
        </row>
        <row r="139">
          <cell r="A139" t="str">
            <v>98: Southern Michigan and Northern Indiana Drift Plain</v>
          </cell>
        </row>
        <row r="140">
          <cell r="A140" t="str">
            <v>99: Erie-Huron Lake Plain</v>
          </cell>
        </row>
        <row r="141">
          <cell r="A141" t="str">
            <v>101: Ontario-Erie Plain and Finger Lakes Region</v>
          </cell>
        </row>
        <row r="142">
          <cell r="A142" t="str">
            <v>102A: Rolling Till Prairie</v>
          </cell>
        </row>
        <row r="143">
          <cell r="A143" t="str">
            <v>102B: Till Plains</v>
          </cell>
        </row>
        <row r="144">
          <cell r="A144" t="str">
            <v>102C: Loess Uplands</v>
          </cell>
        </row>
        <row r="145">
          <cell r="A145" t="str">
            <v>103: Central Iowa and Minnesota Till Prairies</v>
          </cell>
        </row>
        <row r="146">
          <cell r="A146" t="str">
            <v>104: Eastern Iowa and Minnesota Till Prairies</v>
          </cell>
        </row>
        <row r="147">
          <cell r="A147" t="str">
            <v>105: Northern Mississippi Valley Loess Hills</v>
          </cell>
        </row>
        <row r="148">
          <cell r="A148" t="str">
            <v>106: Nebraska and Kansas Loess-Drift Hills</v>
          </cell>
        </row>
        <row r="149">
          <cell r="A149" t="str">
            <v>107A: Iowa and Minnesota Loess Hills</v>
          </cell>
        </row>
        <row r="150">
          <cell r="A150" t="str">
            <v>107B: Iowa and Missouri Deep Loess Hills</v>
          </cell>
        </row>
        <row r="151">
          <cell r="A151" t="str">
            <v>108A: Illinois and Iowa Deep Loess and Drift, Eastern Part</v>
          </cell>
        </row>
        <row r="152">
          <cell r="A152" t="str">
            <v>108B: Illinois and Iowa Deep Loess and Drift, East-Central Part</v>
          </cell>
        </row>
        <row r="153">
          <cell r="A153" t="str">
            <v>108C: Illinois and Iowa Deep Loess and Drift, West-Central Part</v>
          </cell>
        </row>
        <row r="154">
          <cell r="A154" t="str">
            <v>108D: Illinois and Iowa Deep Loess and Drift, Western Part</v>
          </cell>
        </row>
        <row r="155">
          <cell r="A155" t="str">
            <v>109: Iowa and Missouri Heavy Till Plain</v>
          </cell>
        </row>
        <row r="156">
          <cell r="A156" t="str">
            <v>110: Northern Illinois and Indiana Heavy Till Plain</v>
          </cell>
        </row>
        <row r="157">
          <cell r="A157" t="str">
            <v>111A: Indiana and Ohio Till Plain, Central Part</v>
          </cell>
        </row>
        <row r="158">
          <cell r="A158" t="str">
            <v>111B: Indiana and Ohio Till Plain, Northeastern Part</v>
          </cell>
        </row>
        <row r="159">
          <cell r="A159" t="str">
            <v>111C: Indiana and Ohio Till Plain, Northwestern Part</v>
          </cell>
        </row>
        <row r="160">
          <cell r="A160" t="str">
            <v>111D: Indiana and Ohio Till Plain, Western Part</v>
          </cell>
        </row>
        <row r="161">
          <cell r="A161" t="str">
            <v>111E: Indiana and Ohio Till Plain, Eastern Part</v>
          </cell>
        </row>
        <row r="162">
          <cell r="A162" t="str">
            <v>112: Cherokee Prairies</v>
          </cell>
        </row>
        <row r="163">
          <cell r="A163" t="str">
            <v>113: Central Claypan Areas</v>
          </cell>
        </row>
        <row r="164">
          <cell r="A164" t="str">
            <v>114A: Southern Illinois and Indiana Thin Loess and Till Plain, Eastern Part</v>
          </cell>
        </row>
        <row r="165">
          <cell r="A165" t="str">
            <v>114B: Southern Illinois and Indiana Thin Loess and Till Plain, Western Part</v>
          </cell>
        </row>
        <row r="166">
          <cell r="A166" t="str">
            <v>115A: Central Mississippi Valley Wooded Slopes, Eastern Part</v>
          </cell>
        </row>
        <row r="167">
          <cell r="A167" t="str">
            <v>115B: Central Mississippi Valley Wooded Slopes, Western Part</v>
          </cell>
        </row>
        <row r="168">
          <cell r="A168" t="str">
            <v>115C: Central Mississippi Valley Wooded Slopes, Northern Part</v>
          </cell>
        </row>
        <row r="169">
          <cell r="A169" t="str">
            <v>116A: Ozark Highland</v>
          </cell>
        </row>
        <row r="170">
          <cell r="A170" t="str">
            <v>116B: Springfield Plain</v>
          </cell>
        </row>
        <row r="171">
          <cell r="A171" t="str">
            <v>116C: St. Francois Knobs and Basins</v>
          </cell>
        </row>
        <row r="172">
          <cell r="A172" t="str">
            <v>117: Boston Mountains</v>
          </cell>
        </row>
        <row r="173">
          <cell r="A173" t="str">
            <v>118A: Arkansas Valley and Ridges, Eastern Part</v>
          </cell>
        </row>
        <row r="174">
          <cell r="A174" t="str">
            <v>118B: Arkansas Valley and Ridges, Western Part</v>
          </cell>
        </row>
        <row r="175">
          <cell r="A175" t="str">
            <v>119: Ouachita Mountains</v>
          </cell>
        </row>
        <row r="176">
          <cell r="A176" t="str">
            <v>120A: Kentucky and Indiana Sandstone and Shale Hills and Valleys, Southern Part</v>
          </cell>
        </row>
        <row r="177">
          <cell r="A177" t="str">
            <v>120B: Kentucky and Indiana Sandstone and Shale Hills and Valleys, Northwestern Part</v>
          </cell>
        </row>
        <row r="178">
          <cell r="A178" t="str">
            <v>120C: Kentucky and Indiana Sandstone and Shale Hills and Valleys, Northeastern Part</v>
          </cell>
        </row>
        <row r="179">
          <cell r="A179" t="str">
            <v>121: Kentucky Bluegrass</v>
          </cell>
        </row>
        <row r="180">
          <cell r="A180" t="str">
            <v>122: Highland Rim and Pennyroyal</v>
          </cell>
        </row>
        <row r="181">
          <cell r="A181" t="str">
            <v>123: Nashville Basin</v>
          </cell>
        </row>
        <row r="182">
          <cell r="A182" t="str">
            <v>124: Western Allegheny Plateau</v>
          </cell>
        </row>
        <row r="183">
          <cell r="A183" t="str">
            <v>125: Cumberland Plateau and Mountains</v>
          </cell>
        </row>
        <row r="184">
          <cell r="A184" t="str">
            <v>126: Central Allegheny Plateau</v>
          </cell>
        </row>
        <row r="185">
          <cell r="A185" t="str">
            <v>127: Eastern Allegheny Plateau and Mountains</v>
          </cell>
        </row>
        <row r="186">
          <cell r="A186" t="str">
            <v>128: Southern Appalachian Ridges and Valleys</v>
          </cell>
        </row>
        <row r="187">
          <cell r="A187" t="str">
            <v>129: Sand Mountain</v>
          </cell>
        </row>
        <row r="188">
          <cell r="A188" t="str">
            <v>130A: Northern Blue Ridge</v>
          </cell>
        </row>
        <row r="189">
          <cell r="A189" t="str">
            <v>130B: Southern Blue Ridge</v>
          </cell>
        </row>
        <row r="190">
          <cell r="A190" t="str">
            <v>131A: Southern Mississippi River Alluvium</v>
          </cell>
        </row>
        <row r="191">
          <cell r="A191" t="str">
            <v>131B: Arkansas River Alluvium</v>
          </cell>
        </row>
        <row r="192">
          <cell r="A192" t="str">
            <v>131C: Red River Alluvium</v>
          </cell>
        </row>
        <row r="193">
          <cell r="A193" t="str">
            <v>131D: Southern Mississippi River Terraces</v>
          </cell>
        </row>
        <row r="194">
          <cell r="A194" t="str">
            <v>133A: Southern Coastal Plain</v>
          </cell>
        </row>
        <row r="195">
          <cell r="A195" t="str">
            <v>133B: Western Coastal Plain</v>
          </cell>
        </row>
        <row r="196">
          <cell r="A196" t="str">
            <v>134: Southern Mississippi Valley Loess</v>
          </cell>
        </row>
        <row r="197">
          <cell r="A197" t="str">
            <v>135A: Alabama and Mississippi Blackland Prairie</v>
          </cell>
        </row>
        <row r="198">
          <cell r="A198" t="str">
            <v>135B: Cretaceous Western Coastal Plain</v>
          </cell>
        </row>
        <row r="199">
          <cell r="A199" t="str">
            <v>136: Southern Piedmont</v>
          </cell>
        </row>
        <row r="200">
          <cell r="A200" t="str">
            <v>137: Carolina and Georgia Sand Hills</v>
          </cell>
        </row>
        <row r="201">
          <cell r="A201" t="str">
            <v>138: North-Central Florida Ridge</v>
          </cell>
        </row>
        <row r="202">
          <cell r="A202" t="str">
            <v>139: Lake Erie Glaciated Plateau</v>
          </cell>
        </row>
        <row r="203">
          <cell r="A203" t="str">
            <v>140: Glaciated Allegheny Plateau and Catskill Mountains</v>
          </cell>
        </row>
        <row r="204">
          <cell r="A204" t="str">
            <v>141: Tughill Plateau</v>
          </cell>
        </row>
        <row r="205">
          <cell r="A205" t="str">
            <v>142: St. Lawrence-Champlain Plain</v>
          </cell>
        </row>
        <row r="206">
          <cell r="A206" t="str">
            <v>143: Northeastern Mountains</v>
          </cell>
        </row>
        <row r="207">
          <cell r="A207" t="str">
            <v>144A: New England and Eastern New York Upland, Southern Part</v>
          </cell>
        </row>
        <row r="208">
          <cell r="A208" t="str">
            <v>144B: New England and Eastern New York Upland, Northern Part</v>
          </cell>
        </row>
        <row r="209">
          <cell r="A209" t="str">
            <v>145: Connecticut Valley</v>
          </cell>
        </row>
        <row r="210">
          <cell r="A210" t="str">
            <v>146: Aroostook Area</v>
          </cell>
        </row>
        <row r="211">
          <cell r="A211" t="str">
            <v>147: Northern Appalachian Ridges and Valleys</v>
          </cell>
        </row>
        <row r="212">
          <cell r="A212" t="str">
            <v>148: Northern Piedmont</v>
          </cell>
        </row>
        <row r="213">
          <cell r="A213" t="str">
            <v>149A: Northern Coastal Plain</v>
          </cell>
        </row>
        <row r="214">
          <cell r="A214" t="str">
            <v>149B: Long Island-Cape Cod Coastal Lowland</v>
          </cell>
        </row>
        <row r="215">
          <cell r="A215" t="str">
            <v>150A: Gulf Coast Prairies</v>
          </cell>
        </row>
        <row r="216">
          <cell r="A216" t="str">
            <v>150B: Gulf Coast Saline Prairies</v>
          </cell>
        </row>
        <row r="217">
          <cell r="A217" t="str">
            <v>151: Gulf Coast Marsh</v>
          </cell>
        </row>
        <row r="218">
          <cell r="A218" t="str">
            <v>152A: Eastern Gulf Coast Flatwoods</v>
          </cell>
        </row>
        <row r="219">
          <cell r="A219" t="str">
            <v>152B: Western Gulf Coast Flatwoods</v>
          </cell>
        </row>
        <row r="220">
          <cell r="A220" t="str">
            <v>153A: Atlantic Coast Flatwoods</v>
          </cell>
        </row>
        <row r="221">
          <cell r="A221" t="str">
            <v>153B: Tidewater Area</v>
          </cell>
        </row>
        <row r="222">
          <cell r="A222" t="str">
            <v>153C: Mid-Atlantic Coastal Plain</v>
          </cell>
        </row>
        <row r="223">
          <cell r="A223" t="str">
            <v>153B: Western Gulf Coast Flatwoods</v>
          </cell>
        </row>
        <row r="224">
          <cell r="A224" t="str">
            <v>153D: Northern Tidewater Area</v>
          </cell>
        </row>
        <row r="225">
          <cell r="A225" t="str">
            <v>154: South-Central Florida Ridge</v>
          </cell>
        </row>
        <row r="226">
          <cell r="A226" t="str">
            <v>155: Southern Florida Flatwoods</v>
          </cell>
        </row>
        <row r="227">
          <cell r="A227" t="str">
            <v>156A: Florida Everglades and Associated Areas</v>
          </cell>
        </row>
        <row r="228">
          <cell r="A228" t="str">
            <v>156B: Southern Florida Lowlands</v>
          </cell>
        </row>
        <row r="229">
          <cell r="A229" t="str">
            <v>157: Arid and Semiarid Low Mountain Slopes</v>
          </cell>
        </row>
        <row r="230">
          <cell r="A230" t="str">
            <v>158: Semiarid and Subhumid Low Mountain Slopes</v>
          </cell>
        </row>
        <row r="231">
          <cell r="A231" t="str">
            <v>159A: Humid and Very Humid Volcanic Ash Soils on Low and Intermediate Rolling Mountain Slopes</v>
          </cell>
        </row>
        <row r="232">
          <cell r="A232" t="str">
            <v>159B: Subhumid and Humid Low and Intermediate Mountain Slopes</v>
          </cell>
        </row>
        <row r="233">
          <cell r="A233" t="str">
            <v>160: Subhumid and Humid Intermediate and High Mountain Slopes</v>
          </cell>
        </row>
        <row r="234">
          <cell r="A234" t="str">
            <v>161A: Lava Flows and Rock Outcrops</v>
          </cell>
        </row>
        <row r="235">
          <cell r="A235" t="str">
            <v>161B: Semiarid and Subhumid Organic Soils on Lava Flows</v>
          </cell>
        </row>
        <row r="236">
          <cell r="A236" t="str">
            <v>162: Humid and Very Humid Organic Soils on Lava Flows</v>
          </cell>
        </row>
        <row r="237">
          <cell r="A237" t="str">
            <v>163: Alluvial Fans and Coastal Plains</v>
          </cell>
        </row>
        <row r="238">
          <cell r="A238" t="str">
            <v>164: Humid and Very Humid Steep and Very Steep Mountain Slopes</v>
          </cell>
        </row>
        <row r="239">
          <cell r="A239" t="str">
            <v>165: Subhumid Intermediate Mountain Slopes</v>
          </cell>
        </row>
        <row r="240">
          <cell r="A240" t="str">
            <v>166: Very Stony Land and Rock Land</v>
          </cell>
        </row>
        <row r="241">
          <cell r="A241" t="str">
            <v>167: Humid Oxidic Soils on Low and Intermediate Rolling Mountain Slopes</v>
          </cell>
        </row>
        <row r="242">
          <cell r="A242" t="str">
            <v>190: Stratovolcanoes of the Mariana Islands</v>
          </cell>
        </row>
        <row r="243">
          <cell r="A243" t="str">
            <v>191: High Limestone Plateaus of the Mariana Islands</v>
          </cell>
        </row>
        <row r="244">
          <cell r="A244" t="str">
            <v>192: Volcanic Highlands of the Mariana Islands</v>
          </cell>
        </row>
        <row r="245">
          <cell r="A245" t="str">
            <v>193: Volcanic Islands of Western Micronesia</v>
          </cell>
        </row>
        <row r="246">
          <cell r="A246" t="str">
            <v>194: Low Limestone Islands of Western Micronesia</v>
          </cell>
        </row>
        <row r="247">
          <cell r="A247" t="str">
            <v>195: Volcanic Islands of Central and  Eastern Micronesia</v>
          </cell>
        </row>
        <row r="248">
          <cell r="A248" t="str">
            <v>196: Coral Atolls of Micronesia</v>
          </cell>
        </row>
        <row r="249">
          <cell r="A249" t="str">
            <v>197: Volcanic Islands of American Samoa</v>
          </cell>
        </row>
        <row r="250">
          <cell r="A250" t="str">
            <v>220: Alexander Archipelago-Gulf of Alaska Coast</v>
          </cell>
        </row>
        <row r="251">
          <cell r="A251" t="str">
            <v>221: Kodiak Archipelago</v>
          </cell>
        </row>
        <row r="252">
          <cell r="A252" t="str">
            <v>222: Southern Alaska Coastal Mountains</v>
          </cell>
        </row>
        <row r="253">
          <cell r="A253" t="str">
            <v>223: Cook Inlet Mountains</v>
          </cell>
        </row>
        <row r="254">
          <cell r="A254" t="str">
            <v>224: Cook Inlet Lowlands</v>
          </cell>
        </row>
        <row r="255">
          <cell r="A255" t="str">
            <v>225: Southern Alaska Peninsula Mountains</v>
          </cell>
        </row>
        <row r="256">
          <cell r="A256" t="str">
            <v>226: Aleutian Islands-Western Alaska Peninsula</v>
          </cell>
        </row>
        <row r="257">
          <cell r="A257" t="str">
            <v>227: Copper River Basin</v>
          </cell>
        </row>
        <row r="258">
          <cell r="A258" t="str">
            <v>228: Interior Alaska Mountains</v>
          </cell>
        </row>
        <row r="259">
          <cell r="A259" t="str">
            <v>229: Interior Alaska Lowlands</v>
          </cell>
        </row>
        <row r="260">
          <cell r="A260" t="str">
            <v>230: Yukon-Kuskokwim Highlands</v>
          </cell>
        </row>
        <row r="261">
          <cell r="A261" t="str">
            <v>231: Interior Alaska Highlands</v>
          </cell>
        </row>
        <row r="262">
          <cell r="A262" t="str">
            <v>232: Yukon Flats Lowlands</v>
          </cell>
        </row>
        <row r="263">
          <cell r="A263" t="str">
            <v>233: Upper Kobuk and Koyukuk Hills and Valleys</v>
          </cell>
        </row>
        <row r="264">
          <cell r="A264" t="str">
            <v>234: Interior Brooks Range Mountains</v>
          </cell>
        </row>
        <row r="265">
          <cell r="A265" t="str">
            <v>235: Northern Alaska Peninsula Mountains</v>
          </cell>
        </row>
        <row r="266">
          <cell r="A266" t="str">
            <v>236: Bristol Bay-Northern Alaska Peninsula Lowlands</v>
          </cell>
        </row>
        <row r="267">
          <cell r="A267" t="str">
            <v>237: Ahklun Mountains</v>
          </cell>
        </row>
        <row r="268">
          <cell r="A268" t="str">
            <v>238: Yukon-Kuskokwin Coastal Plain</v>
          </cell>
        </row>
        <row r="269">
          <cell r="A269" t="str">
            <v>239: Northern Bering Sea Islands</v>
          </cell>
        </row>
        <row r="270">
          <cell r="A270" t="str">
            <v>240: Nulato Hills-Southern Seward Peninsula Highlands</v>
          </cell>
        </row>
        <row r="271">
          <cell r="A271" t="str">
            <v>241: Seward Peninsula Highlands</v>
          </cell>
        </row>
        <row r="272">
          <cell r="A272" t="str">
            <v>242: Northern Seward Peninsula-Selawik Lowlands</v>
          </cell>
        </row>
        <row r="273">
          <cell r="A273" t="str">
            <v>243: Western Brooks Range Mountains, Foothills, and Valleys</v>
          </cell>
        </row>
        <row r="274">
          <cell r="A274" t="str">
            <v>244: Northern Brooks Range Mountains</v>
          </cell>
        </row>
        <row r="275">
          <cell r="A275" t="str">
            <v>245: Arctic Foothills</v>
          </cell>
        </row>
        <row r="276">
          <cell r="A276" t="str">
            <v>246: Arctic Coastal Plain</v>
          </cell>
        </row>
        <row r="277">
          <cell r="A277" t="str">
            <v>270: Humid Mountains and Valleys</v>
          </cell>
        </row>
        <row r="278">
          <cell r="A278" t="str">
            <v>271: Semiarid Mountains and Valleys</v>
          </cell>
        </row>
        <row r="279">
          <cell r="A279" t="str">
            <v>272: Humid Coastal Plains</v>
          </cell>
        </row>
        <row r="280">
          <cell r="A280" t="str">
            <v>273: Semiarid Coastal Plains</v>
          </cell>
        </row>
      </sheetData>
      <sheetData sheetId="7" refreshError="1"/>
      <sheetData sheetId="8">
        <row r="2">
          <cell r="R2" t="str">
            <v>Stratum ID</v>
          </cell>
          <cell r="S2" t="str">
            <v>NICC</v>
          </cell>
          <cell r="T2" t="str">
            <v>ICC</v>
          </cell>
        </row>
        <row r="3">
          <cell r="R3" t="str">
            <v>1_fine_30</v>
          </cell>
          <cell r="S3">
            <v>1</v>
          </cell>
          <cell r="T3">
            <v>1</v>
          </cell>
        </row>
        <row r="4">
          <cell r="R4" t="str">
            <v>1_medium_30</v>
          </cell>
          <cell r="S4">
            <v>1</v>
          </cell>
          <cell r="T4">
            <v>1</v>
          </cell>
        </row>
        <row r="5">
          <cell r="R5" t="str">
            <v>10_fine_30</v>
          </cell>
          <cell r="S5">
            <v>0.74</v>
          </cell>
          <cell r="T5">
            <v>0.96</v>
          </cell>
        </row>
        <row r="6">
          <cell r="R6" t="str">
            <v>10_medium_30</v>
          </cell>
          <cell r="S6">
            <v>0.74</v>
          </cell>
          <cell r="T6">
            <v>0.96</v>
          </cell>
        </row>
        <row r="7">
          <cell r="R7" t="str">
            <v>10_coarse_30</v>
          </cell>
          <cell r="S7">
            <v>0.74</v>
          </cell>
          <cell r="T7">
            <v>0.96</v>
          </cell>
        </row>
        <row r="8">
          <cell r="R8" t="str">
            <v>101_fine_30</v>
          </cell>
          <cell r="S8">
            <v>0.94</v>
          </cell>
          <cell r="T8">
            <v>1</v>
          </cell>
        </row>
        <row r="9">
          <cell r="R9" t="str">
            <v>101_medium_30</v>
          </cell>
          <cell r="S9">
            <v>0.94</v>
          </cell>
          <cell r="T9">
            <v>1</v>
          </cell>
        </row>
        <row r="10">
          <cell r="R10" t="str">
            <v>101_coarse_30</v>
          </cell>
          <cell r="S10">
            <v>0.94</v>
          </cell>
          <cell r="T10">
            <v>1</v>
          </cell>
        </row>
        <row r="11">
          <cell r="R11" t="str">
            <v>102A_fine_30</v>
          </cell>
          <cell r="S11">
            <v>0.92</v>
          </cell>
          <cell r="T11">
            <v>0.95</v>
          </cell>
        </row>
        <row r="12">
          <cell r="R12" t="str">
            <v>102A_medium_30</v>
          </cell>
          <cell r="S12">
            <v>0.92</v>
          </cell>
          <cell r="T12">
            <v>0.95</v>
          </cell>
        </row>
        <row r="13">
          <cell r="R13" t="str">
            <v>102A_coarse_30</v>
          </cell>
          <cell r="S13">
            <v>0.92</v>
          </cell>
          <cell r="T13">
            <v>0.95</v>
          </cell>
        </row>
        <row r="14">
          <cell r="R14" t="str">
            <v>102B_fine_30</v>
          </cell>
          <cell r="S14">
            <v>0.89</v>
          </cell>
          <cell r="T14">
            <v>1</v>
          </cell>
        </row>
        <row r="15">
          <cell r="R15" t="str">
            <v>102B_medium_30</v>
          </cell>
          <cell r="S15">
            <v>0.89</v>
          </cell>
          <cell r="T15">
            <v>1</v>
          </cell>
        </row>
        <row r="16">
          <cell r="R16" t="str">
            <v>102C_fine_30</v>
          </cell>
          <cell r="S16">
            <v>0.87</v>
          </cell>
          <cell r="T16">
            <v>1</v>
          </cell>
        </row>
        <row r="17">
          <cell r="R17" t="str">
            <v>102C_medium_30</v>
          </cell>
          <cell r="S17">
            <v>0.87</v>
          </cell>
          <cell r="T17">
            <v>1</v>
          </cell>
        </row>
        <row r="18">
          <cell r="R18" t="str">
            <v>102C_coarse_30</v>
          </cell>
          <cell r="S18">
            <v>0.87</v>
          </cell>
          <cell r="T18">
            <v>1</v>
          </cell>
        </row>
        <row r="19">
          <cell r="R19" t="str">
            <v>103_fine_30</v>
          </cell>
          <cell r="S19">
            <v>0.97</v>
          </cell>
          <cell r="T19">
            <v>1</v>
          </cell>
        </row>
        <row r="20">
          <cell r="R20" t="str">
            <v>103_medium_30</v>
          </cell>
          <cell r="S20">
            <v>0.97</v>
          </cell>
          <cell r="T20">
            <v>1</v>
          </cell>
        </row>
        <row r="21">
          <cell r="R21" t="str">
            <v>103_coarse_30</v>
          </cell>
          <cell r="S21">
            <v>0.97</v>
          </cell>
          <cell r="T21">
            <v>1</v>
          </cell>
        </row>
        <row r="22">
          <cell r="R22" t="str">
            <v>104_fine_30</v>
          </cell>
          <cell r="S22">
            <v>0.94</v>
          </cell>
          <cell r="T22">
            <v>1</v>
          </cell>
        </row>
        <row r="23">
          <cell r="R23" t="str">
            <v>104_medium_30</v>
          </cell>
          <cell r="S23">
            <v>0.94</v>
          </cell>
          <cell r="T23">
            <v>1</v>
          </cell>
        </row>
        <row r="24">
          <cell r="R24" t="str">
            <v>105_fine_30</v>
          </cell>
          <cell r="S24">
            <v>0.86</v>
          </cell>
          <cell r="T24">
            <v>1</v>
          </cell>
        </row>
        <row r="25">
          <cell r="R25" t="str">
            <v>105_medium_30</v>
          </cell>
          <cell r="S25">
            <v>0.86</v>
          </cell>
          <cell r="T25">
            <v>1</v>
          </cell>
        </row>
        <row r="26">
          <cell r="R26" t="str">
            <v>105_coarse_30</v>
          </cell>
          <cell r="S26">
            <v>0.86</v>
          </cell>
          <cell r="T26">
            <v>1</v>
          </cell>
        </row>
        <row r="27">
          <cell r="R27" t="str">
            <v>106_fine_30</v>
          </cell>
          <cell r="S27">
            <v>0.96</v>
          </cell>
          <cell r="T27">
            <v>1</v>
          </cell>
        </row>
        <row r="28">
          <cell r="R28" t="str">
            <v>106_medium_30</v>
          </cell>
          <cell r="S28">
            <v>0.96</v>
          </cell>
          <cell r="T28">
            <v>1</v>
          </cell>
        </row>
        <row r="29">
          <cell r="R29" t="str">
            <v>107A_fine_30</v>
          </cell>
          <cell r="S29">
            <v>0.97</v>
          </cell>
          <cell r="T29">
            <v>1</v>
          </cell>
        </row>
        <row r="30">
          <cell r="R30" t="str">
            <v>107A_medium_30</v>
          </cell>
          <cell r="S30">
            <v>0.97</v>
          </cell>
          <cell r="T30">
            <v>1</v>
          </cell>
        </row>
        <row r="31">
          <cell r="R31" t="str">
            <v>107B_fine_30</v>
          </cell>
          <cell r="S31">
            <v>0.93</v>
          </cell>
          <cell r="T31">
            <v>1</v>
          </cell>
        </row>
        <row r="32">
          <cell r="R32" t="str">
            <v>107B_medium_30</v>
          </cell>
          <cell r="S32">
            <v>0.93</v>
          </cell>
          <cell r="T32">
            <v>1</v>
          </cell>
        </row>
        <row r="33">
          <cell r="R33" t="str">
            <v>108A_fine_30</v>
          </cell>
          <cell r="S33">
            <v>0.98</v>
          </cell>
          <cell r="T33">
            <v>1</v>
          </cell>
        </row>
        <row r="34">
          <cell r="R34" t="str">
            <v>108A_medium_30</v>
          </cell>
          <cell r="S34">
            <v>0.98</v>
          </cell>
          <cell r="T34">
            <v>1</v>
          </cell>
        </row>
        <row r="35">
          <cell r="R35" t="str">
            <v>108B_fine_30</v>
          </cell>
          <cell r="S35">
            <v>0.95</v>
          </cell>
          <cell r="T35">
            <v>1</v>
          </cell>
        </row>
        <row r="36">
          <cell r="R36" t="str">
            <v>108B_medium_30</v>
          </cell>
          <cell r="S36">
            <v>0.95</v>
          </cell>
          <cell r="T36">
            <v>1</v>
          </cell>
        </row>
        <row r="37">
          <cell r="R37" t="str">
            <v>108C_fine_30</v>
          </cell>
          <cell r="S37">
            <v>0.91</v>
          </cell>
          <cell r="T37">
            <v>1</v>
          </cell>
        </row>
        <row r="38">
          <cell r="R38" t="str">
            <v>108C_medium_30</v>
          </cell>
          <cell r="S38">
            <v>0.91</v>
          </cell>
          <cell r="T38">
            <v>1</v>
          </cell>
        </row>
        <row r="39">
          <cell r="R39" t="str">
            <v>108D_fine_30</v>
          </cell>
          <cell r="S39">
            <v>0.96</v>
          </cell>
          <cell r="T39">
            <v>1</v>
          </cell>
        </row>
        <row r="40">
          <cell r="R40" t="str">
            <v>108D_medium_30</v>
          </cell>
          <cell r="S40">
            <v>0.96</v>
          </cell>
          <cell r="T40">
            <v>1</v>
          </cell>
        </row>
        <row r="41">
          <cell r="R41" t="str">
            <v>109_fine_30</v>
          </cell>
          <cell r="S41">
            <v>0.94</v>
          </cell>
          <cell r="T41">
            <v>1</v>
          </cell>
        </row>
        <row r="42">
          <cell r="R42" t="str">
            <v>109_medium_30</v>
          </cell>
          <cell r="S42">
            <v>0.94</v>
          </cell>
          <cell r="T42">
            <v>1</v>
          </cell>
        </row>
        <row r="43">
          <cell r="R43" t="str">
            <v>109_coarse_30</v>
          </cell>
          <cell r="S43">
            <v>0.94</v>
          </cell>
          <cell r="T43">
            <v>1</v>
          </cell>
        </row>
        <row r="44">
          <cell r="R44" t="str">
            <v>11_fine_30</v>
          </cell>
          <cell r="S44">
            <v>0.5</v>
          </cell>
          <cell r="T44">
            <v>0.93</v>
          </cell>
        </row>
        <row r="45">
          <cell r="R45" t="str">
            <v>11_medium_30</v>
          </cell>
          <cell r="S45">
            <v>0.5</v>
          </cell>
          <cell r="T45">
            <v>0.93</v>
          </cell>
        </row>
        <row r="46">
          <cell r="R46" t="str">
            <v>11_coarse_30</v>
          </cell>
          <cell r="S46">
            <v>0.5</v>
          </cell>
          <cell r="T46">
            <v>0.93</v>
          </cell>
        </row>
        <row r="47">
          <cell r="R47" t="str">
            <v>110_fine_30</v>
          </cell>
          <cell r="S47">
            <v>0.97</v>
          </cell>
          <cell r="T47">
            <v>1</v>
          </cell>
        </row>
        <row r="48">
          <cell r="R48" t="str">
            <v>110_medium_30</v>
          </cell>
          <cell r="S48">
            <v>0.97</v>
          </cell>
          <cell r="T48">
            <v>1</v>
          </cell>
        </row>
        <row r="49">
          <cell r="R49" t="str">
            <v>111A_fine_30</v>
          </cell>
          <cell r="S49">
            <v>0.98</v>
          </cell>
          <cell r="T49">
            <v>1</v>
          </cell>
        </row>
        <row r="50">
          <cell r="R50" t="str">
            <v>111A_medium_30</v>
          </cell>
          <cell r="S50">
            <v>0.98</v>
          </cell>
          <cell r="T50">
            <v>1</v>
          </cell>
        </row>
        <row r="51">
          <cell r="R51" t="str">
            <v>111B_fine_30</v>
          </cell>
          <cell r="S51">
            <v>0.98</v>
          </cell>
          <cell r="T51">
            <v>1</v>
          </cell>
        </row>
        <row r="52">
          <cell r="R52" t="str">
            <v>111B_medium_30</v>
          </cell>
          <cell r="S52">
            <v>0.98</v>
          </cell>
          <cell r="T52">
            <v>1</v>
          </cell>
        </row>
        <row r="53">
          <cell r="R53" t="str">
            <v>111B_coarse_30</v>
          </cell>
          <cell r="S53">
            <v>0.98</v>
          </cell>
          <cell r="T53">
            <v>1</v>
          </cell>
        </row>
        <row r="54">
          <cell r="R54" t="str">
            <v>111C_medium_30</v>
          </cell>
          <cell r="S54">
            <v>1</v>
          </cell>
          <cell r="T54">
            <v>1</v>
          </cell>
        </row>
        <row r="55">
          <cell r="R55" t="str">
            <v>111C_coarse_30</v>
          </cell>
          <cell r="S55">
            <v>1</v>
          </cell>
          <cell r="T55">
            <v>1</v>
          </cell>
        </row>
        <row r="56">
          <cell r="R56" t="str">
            <v>111D_medium_30</v>
          </cell>
          <cell r="S56">
            <v>0.98</v>
          </cell>
          <cell r="T56">
            <v>1</v>
          </cell>
        </row>
        <row r="57">
          <cell r="R57" t="str">
            <v>111E_medium_30</v>
          </cell>
          <cell r="S57">
            <v>1</v>
          </cell>
          <cell r="T57">
            <v>1</v>
          </cell>
        </row>
        <row r="58">
          <cell r="R58" t="str">
            <v>112_fine_30</v>
          </cell>
          <cell r="S58">
            <v>0.95</v>
          </cell>
          <cell r="T58">
            <v>1</v>
          </cell>
        </row>
        <row r="59">
          <cell r="R59" t="str">
            <v>112_medium_30</v>
          </cell>
          <cell r="S59">
            <v>0.95</v>
          </cell>
          <cell r="T59">
            <v>1</v>
          </cell>
        </row>
        <row r="60">
          <cell r="R60" t="str">
            <v>112_coarse_30</v>
          </cell>
          <cell r="S60">
            <v>0.95</v>
          </cell>
          <cell r="T60">
            <v>1</v>
          </cell>
        </row>
        <row r="61">
          <cell r="R61" t="str">
            <v>113_fine_30</v>
          </cell>
          <cell r="S61">
            <v>0.97</v>
          </cell>
          <cell r="T61">
            <v>1</v>
          </cell>
        </row>
        <row r="62">
          <cell r="R62" t="str">
            <v>113_medium_30</v>
          </cell>
          <cell r="S62">
            <v>0.97</v>
          </cell>
          <cell r="T62">
            <v>1</v>
          </cell>
        </row>
        <row r="63">
          <cell r="R63" t="str">
            <v>114A_medium_30</v>
          </cell>
          <cell r="S63">
            <v>0.93</v>
          </cell>
          <cell r="T63">
            <v>1</v>
          </cell>
        </row>
        <row r="64">
          <cell r="R64" t="str">
            <v>114B_fine_30</v>
          </cell>
          <cell r="S64">
            <v>0.97</v>
          </cell>
          <cell r="T64">
            <v>1</v>
          </cell>
        </row>
        <row r="65">
          <cell r="R65" t="str">
            <v>114B_medium_30</v>
          </cell>
          <cell r="S65">
            <v>0.97</v>
          </cell>
          <cell r="T65">
            <v>1</v>
          </cell>
        </row>
        <row r="66">
          <cell r="R66" t="str">
            <v>115A_medium_30</v>
          </cell>
          <cell r="S66">
            <v>0.9</v>
          </cell>
          <cell r="T66">
            <v>1</v>
          </cell>
        </row>
        <row r="67">
          <cell r="R67" t="str">
            <v>115B_fine_30</v>
          </cell>
          <cell r="S67">
            <v>0.92</v>
          </cell>
          <cell r="T67">
            <v>1</v>
          </cell>
        </row>
        <row r="68">
          <cell r="R68" t="str">
            <v>115B_medium_30</v>
          </cell>
          <cell r="S68">
            <v>0.92</v>
          </cell>
          <cell r="T68">
            <v>1</v>
          </cell>
        </row>
        <row r="69">
          <cell r="R69" t="str">
            <v>115C_fine_30</v>
          </cell>
          <cell r="S69">
            <v>0.92</v>
          </cell>
          <cell r="T69">
            <v>1</v>
          </cell>
        </row>
        <row r="70">
          <cell r="R70" t="str">
            <v>115C_medium_30</v>
          </cell>
          <cell r="S70">
            <v>0.92</v>
          </cell>
          <cell r="T70">
            <v>1</v>
          </cell>
        </row>
        <row r="71">
          <cell r="R71" t="str">
            <v>115C_coarse_30</v>
          </cell>
          <cell r="S71">
            <v>0.92</v>
          </cell>
          <cell r="T71">
            <v>1</v>
          </cell>
        </row>
        <row r="72">
          <cell r="R72" t="str">
            <v>116A_fine_30</v>
          </cell>
          <cell r="S72">
            <v>1</v>
          </cell>
          <cell r="T72">
            <v>1</v>
          </cell>
        </row>
        <row r="73">
          <cell r="R73" t="str">
            <v>116A_medium_30</v>
          </cell>
          <cell r="S73">
            <v>1</v>
          </cell>
          <cell r="T73">
            <v>1</v>
          </cell>
        </row>
        <row r="74">
          <cell r="R74" t="str">
            <v>116A_coarse_30</v>
          </cell>
          <cell r="S74">
            <v>1</v>
          </cell>
          <cell r="T74">
            <v>1</v>
          </cell>
        </row>
        <row r="75">
          <cell r="R75" t="str">
            <v>116B_medium_30</v>
          </cell>
          <cell r="S75">
            <v>0.98</v>
          </cell>
          <cell r="T75">
            <v>1</v>
          </cell>
        </row>
        <row r="76">
          <cell r="R76" t="str">
            <v>116C_medium_30</v>
          </cell>
          <cell r="S76">
            <v>1</v>
          </cell>
          <cell r="T76">
            <v>1</v>
          </cell>
        </row>
        <row r="77">
          <cell r="R77" t="str">
            <v>117_fine_30</v>
          </cell>
          <cell r="S77">
            <v>1</v>
          </cell>
          <cell r="T77">
            <v>1</v>
          </cell>
        </row>
        <row r="78">
          <cell r="R78" t="str">
            <v>117_medium_30</v>
          </cell>
          <cell r="S78">
            <v>1</v>
          </cell>
          <cell r="T78">
            <v>1</v>
          </cell>
        </row>
        <row r="79">
          <cell r="R79" t="str">
            <v>117_coarse_30</v>
          </cell>
          <cell r="S79">
            <v>1</v>
          </cell>
          <cell r="T79">
            <v>1</v>
          </cell>
        </row>
        <row r="80">
          <cell r="R80" t="str">
            <v>118A_medium_30</v>
          </cell>
          <cell r="S80">
            <v>0.97</v>
          </cell>
          <cell r="T80">
            <v>1</v>
          </cell>
        </row>
        <row r="81">
          <cell r="R81" t="str">
            <v>118A_coarse_30</v>
          </cell>
          <cell r="S81">
            <v>0.97</v>
          </cell>
          <cell r="T81">
            <v>1</v>
          </cell>
        </row>
        <row r="82">
          <cell r="R82" t="str">
            <v>118B_fine_30</v>
          </cell>
          <cell r="S82">
            <v>1</v>
          </cell>
          <cell r="T82">
            <v>1</v>
          </cell>
        </row>
        <row r="83">
          <cell r="R83" t="str">
            <v>118B_medium_30</v>
          </cell>
          <cell r="S83">
            <v>1</v>
          </cell>
          <cell r="T83">
            <v>1</v>
          </cell>
        </row>
        <row r="84">
          <cell r="R84" t="str">
            <v>118B_coarse_30</v>
          </cell>
          <cell r="S84">
            <v>1</v>
          </cell>
          <cell r="T84">
            <v>1</v>
          </cell>
        </row>
        <row r="85">
          <cell r="R85" t="str">
            <v>119_fine_30</v>
          </cell>
          <cell r="S85">
            <v>1</v>
          </cell>
          <cell r="T85">
            <v>1</v>
          </cell>
        </row>
        <row r="86">
          <cell r="R86" t="str">
            <v>119_medium_30</v>
          </cell>
          <cell r="S86">
            <v>1</v>
          </cell>
          <cell r="T86">
            <v>1</v>
          </cell>
        </row>
        <row r="87">
          <cell r="R87" t="str">
            <v>119_coarse_30</v>
          </cell>
          <cell r="S87">
            <v>1</v>
          </cell>
          <cell r="T87">
            <v>1</v>
          </cell>
        </row>
        <row r="88">
          <cell r="R88" t="str">
            <v>12_medium_30</v>
          </cell>
          <cell r="S88">
            <v>1</v>
          </cell>
          <cell r="T88">
            <v>1</v>
          </cell>
        </row>
        <row r="89">
          <cell r="R89" t="str">
            <v>12_coarse_30</v>
          </cell>
          <cell r="S89">
            <v>1</v>
          </cell>
          <cell r="T89">
            <v>1</v>
          </cell>
        </row>
        <row r="90">
          <cell r="R90" t="str">
            <v>120A_fine_30</v>
          </cell>
          <cell r="S90">
            <v>0.92</v>
          </cell>
          <cell r="T90">
            <v>1</v>
          </cell>
        </row>
        <row r="91">
          <cell r="R91" t="str">
            <v>120A_medium_30</v>
          </cell>
          <cell r="S91">
            <v>0.92</v>
          </cell>
          <cell r="T91">
            <v>1</v>
          </cell>
        </row>
        <row r="92">
          <cell r="R92" t="str">
            <v>120B_medium_30</v>
          </cell>
          <cell r="S92">
            <v>1</v>
          </cell>
          <cell r="T92">
            <v>1</v>
          </cell>
        </row>
        <row r="93">
          <cell r="R93" t="str">
            <v>120C_medium_30</v>
          </cell>
          <cell r="S93">
            <v>1</v>
          </cell>
          <cell r="T93">
            <v>1</v>
          </cell>
        </row>
        <row r="94">
          <cell r="R94" t="str">
            <v>121_fine_30</v>
          </cell>
          <cell r="S94">
            <v>0.95</v>
          </cell>
          <cell r="T94">
            <v>1</v>
          </cell>
        </row>
        <row r="95">
          <cell r="R95" t="str">
            <v>121_medium_30</v>
          </cell>
          <cell r="S95">
            <v>0.95</v>
          </cell>
          <cell r="T95">
            <v>1</v>
          </cell>
        </row>
        <row r="96">
          <cell r="R96" t="str">
            <v>122_fine_30</v>
          </cell>
          <cell r="S96">
            <v>0.95</v>
          </cell>
          <cell r="T96">
            <v>1</v>
          </cell>
        </row>
        <row r="97">
          <cell r="R97" t="str">
            <v>122_medium_30</v>
          </cell>
          <cell r="S97">
            <v>0.95</v>
          </cell>
          <cell r="T97">
            <v>1</v>
          </cell>
        </row>
        <row r="98">
          <cell r="R98" t="str">
            <v>123_fine_30</v>
          </cell>
          <cell r="S98">
            <v>0.91</v>
          </cell>
          <cell r="T98">
            <v>1</v>
          </cell>
        </row>
        <row r="99">
          <cell r="R99" t="str">
            <v>123_medium_30</v>
          </cell>
          <cell r="S99">
            <v>0.91</v>
          </cell>
          <cell r="T99">
            <v>1</v>
          </cell>
        </row>
        <row r="100">
          <cell r="R100" t="str">
            <v>124_fine_30</v>
          </cell>
          <cell r="S100">
            <v>0.9</v>
          </cell>
          <cell r="T100">
            <v>1</v>
          </cell>
        </row>
        <row r="101">
          <cell r="R101" t="str">
            <v>124_medium_30</v>
          </cell>
          <cell r="S101">
            <v>0.9</v>
          </cell>
          <cell r="T101">
            <v>1</v>
          </cell>
        </row>
        <row r="102">
          <cell r="R102" t="str">
            <v>124_coarse_30</v>
          </cell>
          <cell r="S102">
            <v>0.9</v>
          </cell>
          <cell r="T102">
            <v>1</v>
          </cell>
        </row>
        <row r="103">
          <cell r="R103" t="str">
            <v>125_medium_30</v>
          </cell>
          <cell r="S103">
            <v>1</v>
          </cell>
          <cell r="T103">
            <v>1</v>
          </cell>
        </row>
        <row r="104">
          <cell r="R104" t="str">
            <v>125_coarse_30</v>
          </cell>
          <cell r="S104">
            <v>1</v>
          </cell>
          <cell r="T104">
            <v>1</v>
          </cell>
        </row>
        <row r="105">
          <cell r="R105" t="str">
            <v>126_fine_30</v>
          </cell>
          <cell r="S105">
            <v>0.87</v>
          </cell>
          <cell r="T105">
            <v>1</v>
          </cell>
        </row>
        <row r="106">
          <cell r="R106" t="str">
            <v>126_medium_30</v>
          </cell>
          <cell r="S106">
            <v>0.87</v>
          </cell>
          <cell r="T106">
            <v>1</v>
          </cell>
        </row>
        <row r="107">
          <cell r="R107" t="str">
            <v>127_medium_30</v>
          </cell>
          <cell r="S107">
            <v>1</v>
          </cell>
          <cell r="T107">
            <v>1</v>
          </cell>
        </row>
        <row r="108">
          <cell r="R108" t="str">
            <v>127_coarse_30</v>
          </cell>
          <cell r="S108">
            <v>1</v>
          </cell>
          <cell r="T108">
            <v>1</v>
          </cell>
        </row>
        <row r="109">
          <cell r="R109" t="str">
            <v>128_fine_30</v>
          </cell>
          <cell r="S109">
            <v>0.93</v>
          </cell>
          <cell r="T109">
            <v>1</v>
          </cell>
        </row>
        <row r="110">
          <cell r="R110" t="str">
            <v>128_medium_30</v>
          </cell>
          <cell r="S110">
            <v>0.93</v>
          </cell>
          <cell r="T110">
            <v>1</v>
          </cell>
        </row>
        <row r="111">
          <cell r="R111" t="str">
            <v>128_coarse_30</v>
          </cell>
          <cell r="S111">
            <v>0.93</v>
          </cell>
          <cell r="T111">
            <v>1</v>
          </cell>
        </row>
        <row r="112">
          <cell r="R112" t="str">
            <v>129_medium_30</v>
          </cell>
          <cell r="S112">
            <v>1</v>
          </cell>
          <cell r="T112">
            <v>1</v>
          </cell>
        </row>
        <row r="113">
          <cell r="R113" t="str">
            <v>129_coarse_30</v>
          </cell>
          <cell r="S113">
            <v>1</v>
          </cell>
          <cell r="T113">
            <v>1</v>
          </cell>
        </row>
        <row r="114">
          <cell r="R114" t="str">
            <v>13_fine_30</v>
          </cell>
          <cell r="S114">
            <v>0.77</v>
          </cell>
          <cell r="T114">
            <v>0.73</v>
          </cell>
        </row>
        <row r="115">
          <cell r="R115" t="str">
            <v>13_medium_30</v>
          </cell>
          <cell r="S115">
            <v>0.77</v>
          </cell>
          <cell r="T115">
            <v>0.73</v>
          </cell>
        </row>
        <row r="116">
          <cell r="R116" t="str">
            <v>13_coarse_30</v>
          </cell>
          <cell r="S116">
            <v>0.77</v>
          </cell>
          <cell r="T116">
            <v>0.73</v>
          </cell>
        </row>
        <row r="117">
          <cell r="R117" t="str">
            <v>130A_medium_30</v>
          </cell>
          <cell r="S117">
            <v>1</v>
          </cell>
          <cell r="T117">
            <v>1</v>
          </cell>
        </row>
        <row r="118">
          <cell r="R118" t="str">
            <v>130B_fine_30</v>
          </cell>
          <cell r="S118">
            <v>1</v>
          </cell>
          <cell r="T118">
            <v>1</v>
          </cell>
        </row>
        <row r="119">
          <cell r="R119" t="str">
            <v>130B_medium_30</v>
          </cell>
          <cell r="S119">
            <v>1</v>
          </cell>
          <cell r="T119">
            <v>1</v>
          </cell>
        </row>
        <row r="120">
          <cell r="R120" t="str">
            <v>130B_coarse_30</v>
          </cell>
          <cell r="S120">
            <v>1</v>
          </cell>
          <cell r="T120">
            <v>1</v>
          </cell>
        </row>
        <row r="121">
          <cell r="R121" t="str">
            <v>131A_fine_30</v>
          </cell>
          <cell r="S121">
            <v>0.91</v>
          </cell>
          <cell r="T121">
            <v>1</v>
          </cell>
        </row>
        <row r="122">
          <cell r="R122" t="str">
            <v>131A_medium_30</v>
          </cell>
          <cell r="S122">
            <v>0.91</v>
          </cell>
          <cell r="T122">
            <v>1</v>
          </cell>
        </row>
        <row r="123">
          <cell r="R123" t="str">
            <v>131B_medium_30</v>
          </cell>
          <cell r="S123">
            <v>0.99</v>
          </cell>
          <cell r="T123">
            <v>1</v>
          </cell>
        </row>
        <row r="124">
          <cell r="R124" t="str">
            <v>131C_fine_30</v>
          </cell>
          <cell r="S124">
            <v>0.98</v>
          </cell>
          <cell r="T124">
            <v>1</v>
          </cell>
        </row>
        <row r="125">
          <cell r="R125" t="str">
            <v>131C_medium_30</v>
          </cell>
          <cell r="S125">
            <v>0.98</v>
          </cell>
          <cell r="T125">
            <v>1</v>
          </cell>
        </row>
        <row r="126">
          <cell r="R126" t="str">
            <v>131C_coarse_30</v>
          </cell>
          <cell r="S126">
            <v>0.98</v>
          </cell>
          <cell r="T126">
            <v>1</v>
          </cell>
        </row>
        <row r="127">
          <cell r="R127" t="str">
            <v>131D_medium_30</v>
          </cell>
          <cell r="S127">
            <v>0.98</v>
          </cell>
          <cell r="T127">
            <v>1</v>
          </cell>
        </row>
        <row r="128">
          <cell r="R128" t="str">
            <v>133A_fine_30</v>
          </cell>
          <cell r="S128">
            <v>0.91</v>
          </cell>
          <cell r="T128">
            <v>1</v>
          </cell>
        </row>
        <row r="129">
          <cell r="R129" t="str">
            <v>133A_medium_30</v>
          </cell>
          <cell r="S129">
            <v>0.91</v>
          </cell>
          <cell r="T129">
            <v>1</v>
          </cell>
        </row>
        <row r="130">
          <cell r="R130" t="str">
            <v>133A_coarse_30</v>
          </cell>
          <cell r="S130">
            <v>0.91</v>
          </cell>
          <cell r="T130">
            <v>1</v>
          </cell>
        </row>
        <row r="131">
          <cell r="R131" t="str">
            <v>133B_fine_30</v>
          </cell>
          <cell r="S131">
            <v>1</v>
          </cell>
          <cell r="T131">
            <v>1</v>
          </cell>
        </row>
        <row r="132">
          <cell r="R132" t="str">
            <v>133B_medium_30</v>
          </cell>
          <cell r="S132">
            <v>1</v>
          </cell>
          <cell r="T132">
            <v>1</v>
          </cell>
        </row>
        <row r="133">
          <cell r="R133" t="str">
            <v>133B_coarse_30</v>
          </cell>
          <cell r="S133">
            <v>1</v>
          </cell>
          <cell r="T133">
            <v>1</v>
          </cell>
        </row>
        <row r="134">
          <cell r="R134" t="str">
            <v>134_medium_30</v>
          </cell>
          <cell r="S134">
            <v>0.88</v>
          </cell>
          <cell r="T134">
            <v>1</v>
          </cell>
        </row>
        <row r="135">
          <cell r="R135" t="str">
            <v>134_coarse_30</v>
          </cell>
          <cell r="S135">
            <v>0.88</v>
          </cell>
          <cell r="T135">
            <v>1</v>
          </cell>
        </row>
        <row r="136">
          <cell r="R136" t="str">
            <v>135A_fine_30</v>
          </cell>
          <cell r="S136">
            <v>0.93</v>
          </cell>
          <cell r="T136">
            <v>0.99</v>
          </cell>
        </row>
        <row r="137">
          <cell r="R137" t="str">
            <v>135A_medium_30</v>
          </cell>
          <cell r="S137">
            <v>0.93</v>
          </cell>
          <cell r="T137">
            <v>0.99</v>
          </cell>
        </row>
        <row r="138">
          <cell r="R138" t="str">
            <v>135A_coarse_30</v>
          </cell>
          <cell r="S138">
            <v>0.93</v>
          </cell>
          <cell r="T138">
            <v>0.99</v>
          </cell>
        </row>
        <row r="139">
          <cell r="R139" t="str">
            <v>135B_fine_30</v>
          </cell>
          <cell r="S139">
            <v>1</v>
          </cell>
          <cell r="T139">
            <v>1</v>
          </cell>
        </row>
        <row r="140">
          <cell r="R140" t="str">
            <v>135B_medium_30</v>
          </cell>
          <cell r="S140">
            <v>1</v>
          </cell>
          <cell r="T140">
            <v>1</v>
          </cell>
        </row>
        <row r="141">
          <cell r="R141" t="str">
            <v>135B_coarse_30</v>
          </cell>
          <cell r="S141">
            <v>1</v>
          </cell>
          <cell r="T141">
            <v>1</v>
          </cell>
        </row>
        <row r="142">
          <cell r="R142" t="str">
            <v>136_fine_30</v>
          </cell>
          <cell r="S142">
            <v>0.94</v>
          </cell>
          <cell r="T142">
            <v>1</v>
          </cell>
        </row>
        <row r="143">
          <cell r="R143" t="str">
            <v>136_medium_30</v>
          </cell>
          <cell r="S143">
            <v>0.94</v>
          </cell>
          <cell r="T143">
            <v>1</v>
          </cell>
        </row>
        <row r="144">
          <cell r="R144" t="str">
            <v>136_coarse_30</v>
          </cell>
          <cell r="S144">
            <v>0.94</v>
          </cell>
          <cell r="T144">
            <v>1</v>
          </cell>
        </row>
        <row r="145">
          <cell r="R145" t="str">
            <v>137_coarse_30</v>
          </cell>
          <cell r="S145">
            <v>0.93</v>
          </cell>
          <cell r="T145">
            <v>1</v>
          </cell>
        </row>
        <row r="146">
          <cell r="R146" t="str">
            <v>138_coarse_30</v>
          </cell>
          <cell r="S146">
            <v>0.96</v>
          </cell>
          <cell r="T146">
            <v>1</v>
          </cell>
        </row>
        <row r="147">
          <cell r="R147" t="str">
            <v>139_medium_30</v>
          </cell>
          <cell r="S147">
            <v>0.98</v>
          </cell>
          <cell r="T147">
            <v>1</v>
          </cell>
        </row>
        <row r="148">
          <cell r="R148" t="str">
            <v>14_fine_30</v>
          </cell>
          <cell r="S148">
            <v>0.78</v>
          </cell>
          <cell r="T148">
            <v>0.99</v>
          </cell>
        </row>
        <row r="149">
          <cell r="R149" t="str">
            <v>14_medium_30</v>
          </cell>
          <cell r="S149">
            <v>0.78</v>
          </cell>
          <cell r="T149">
            <v>0.99</v>
          </cell>
        </row>
        <row r="150">
          <cell r="R150" t="str">
            <v>14_coarse_30</v>
          </cell>
          <cell r="S150">
            <v>0.78</v>
          </cell>
          <cell r="T150">
            <v>0.99</v>
          </cell>
        </row>
        <row r="151">
          <cell r="R151" t="str">
            <v>140_medium_30</v>
          </cell>
          <cell r="S151">
            <v>0.93</v>
          </cell>
          <cell r="T151">
            <v>1</v>
          </cell>
        </row>
        <row r="152">
          <cell r="R152" t="str">
            <v>141_medium_30</v>
          </cell>
          <cell r="S152">
            <v>0.93</v>
          </cell>
          <cell r="T152">
            <v>1</v>
          </cell>
        </row>
        <row r="153">
          <cell r="R153" t="str">
            <v>142_fine_30</v>
          </cell>
          <cell r="S153">
            <v>0.88</v>
          </cell>
          <cell r="T153">
            <v>1</v>
          </cell>
        </row>
        <row r="154">
          <cell r="R154" t="str">
            <v>142_medium_30</v>
          </cell>
          <cell r="S154">
            <v>0.88</v>
          </cell>
          <cell r="T154">
            <v>1</v>
          </cell>
        </row>
        <row r="155">
          <cell r="R155" t="str">
            <v>142_coarse_30</v>
          </cell>
          <cell r="S155">
            <v>0.88</v>
          </cell>
          <cell r="T155">
            <v>1</v>
          </cell>
        </row>
        <row r="156">
          <cell r="R156" t="str">
            <v>143_medium_30</v>
          </cell>
          <cell r="S156">
            <v>1</v>
          </cell>
          <cell r="T156">
            <v>1</v>
          </cell>
        </row>
        <row r="157">
          <cell r="R157" t="str">
            <v>143_coarse_30</v>
          </cell>
          <cell r="S157">
            <v>1</v>
          </cell>
          <cell r="T157">
            <v>1</v>
          </cell>
        </row>
        <row r="158">
          <cell r="R158" t="str">
            <v>144A_medium_30</v>
          </cell>
          <cell r="S158">
            <v>0.82</v>
          </cell>
          <cell r="T158">
            <v>1</v>
          </cell>
        </row>
        <row r="159">
          <cell r="R159" t="str">
            <v>144A_coarse_30</v>
          </cell>
          <cell r="S159">
            <v>0.82</v>
          </cell>
          <cell r="T159">
            <v>1</v>
          </cell>
        </row>
        <row r="160">
          <cell r="R160" t="str">
            <v>144B_medium_30</v>
          </cell>
          <cell r="S160">
            <v>1</v>
          </cell>
          <cell r="T160">
            <v>1</v>
          </cell>
        </row>
        <row r="161">
          <cell r="R161" t="str">
            <v>144B_coarse_30</v>
          </cell>
          <cell r="S161">
            <v>1</v>
          </cell>
          <cell r="T161">
            <v>1</v>
          </cell>
        </row>
        <row r="162">
          <cell r="R162" t="str">
            <v>145_medium_30</v>
          </cell>
          <cell r="S162">
            <v>0.88</v>
          </cell>
          <cell r="T162">
            <v>1</v>
          </cell>
        </row>
        <row r="163">
          <cell r="R163" t="str">
            <v>145_coarse_30</v>
          </cell>
          <cell r="S163">
            <v>0.88</v>
          </cell>
          <cell r="T163">
            <v>1</v>
          </cell>
        </row>
        <row r="164">
          <cell r="R164" t="str">
            <v>146_medium_30</v>
          </cell>
          <cell r="S164">
            <v>0.96</v>
          </cell>
          <cell r="T164">
            <v>1</v>
          </cell>
        </row>
        <row r="165">
          <cell r="R165" t="str">
            <v>147_fine_30</v>
          </cell>
          <cell r="S165">
            <v>0.89</v>
          </cell>
          <cell r="T165">
            <v>1</v>
          </cell>
        </row>
        <row r="166">
          <cell r="R166" t="str">
            <v>147_medium_30</v>
          </cell>
          <cell r="S166">
            <v>0.89</v>
          </cell>
          <cell r="T166">
            <v>1</v>
          </cell>
        </row>
        <row r="167">
          <cell r="R167" t="str">
            <v>147_coarse_30</v>
          </cell>
          <cell r="S167">
            <v>0.89</v>
          </cell>
          <cell r="T167">
            <v>1</v>
          </cell>
        </row>
        <row r="168">
          <cell r="R168" t="str">
            <v>148_fine_30</v>
          </cell>
          <cell r="S168">
            <v>0.93</v>
          </cell>
          <cell r="T168">
            <v>1</v>
          </cell>
        </row>
        <row r="169">
          <cell r="R169" t="str">
            <v>148_medium_30</v>
          </cell>
          <cell r="S169">
            <v>0.93</v>
          </cell>
          <cell r="T169">
            <v>1</v>
          </cell>
        </row>
        <row r="170">
          <cell r="R170" t="str">
            <v>148_coarse_30</v>
          </cell>
          <cell r="S170">
            <v>0.93</v>
          </cell>
          <cell r="T170">
            <v>1</v>
          </cell>
        </row>
        <row r="171">
          <cell r="R171" t="str">
            <v>149A_medium_30</v>
          </cell>
          <cell r="S171">
            <v>0.85</v>
          </cell>
          <cell r="T171">
            <v>1</v>
          </cell>
        </row>
        <row r="172">
          <cell r="R172" t="str">
            <v>149A_coarse_30</v>
          </cell>
          <cell r="S172">
            <v>0.85</v>
          </cell>
          <cell r="T172">
            <v>1</v>
          </cell>
        </row>
        <row r="173">
          <cell r="R173" t="str">
            <v>149B_coarse_30</v>
          </cell>
          <cell r="S173">
            <v>1</v>
          </cell>
          <cell r="T173">
            <v>1</v>
          </cell>
        </row>
        <row r="174">
          <cell r="R174" t="str">
            <v>15_fine_30</v>
          </cell>
          <cell r="S174">
            <v>0.61</v>
          </cell>
          <cell r="T174">
            <v>0.94</v>
          </cell>
        </row>
        <row r="175">
          <cell r="R175" t="str">
            <v>15_medium_30</v>
          </cell>
          <cell r="S175">
            <v>0.61</v>
          </cell>
          <cell r="T175">
            <v>0.94</v>
          </cell>
        </row>
        <row r="176">
          <cell r="R176" t="str">
            <v>15_coarse_30</v>
          </cell>
          <cell r="S176">
            <v>0.61</v>
          </cell>
          <cell r="T176">
            <v>0.94</v>
          </cell>
        </row>
        <row r="177">
          <cell r="R177" t="str">
            <v>150A_fine_30</v>
          </cell>
          <cell r="S177">
            <v>0.98</v>
          </cell>
          <cell r="T177">
            <v>1</v>
          </cell>
        </row>
        <row r="178">
          <cell r="R178" t="str">
            <v>150A_medium_30</v>
          </cell>
          <cell r="S178">
            <v>0.98</v>
          </cell>
          <cell r="T178">
            <v>1</v>
          </cell>
        </row>
        <row r="179">
          <cell r="R179" t="str">
            <v>150A_coarse_30</v>
          </cell>
          <cell r="S179">
            <v>0.98</v>
          </cell>
          <cell r="T179">
            <v>1</v>
          </cell>
        </row>
        <row r="180">
          <cell r="R180" t="str">
            <v>150B_fine_30</v>
          </cell>
          <cell r="S180">
            <v>0.66</v>
          </cell>
          <cell r="T180">
            <v>0.99</v>
          </cell>
        </row>
        <row r="181">
          <cell r="R181" t="str">
            <v>150B_medium_30</v>
          </cell>
          <cell r="S181">
            <v>0.66</v>
          </cell>
          <cell r="T181">
            <v>0.99</v>
          </cell>
        </row>
        <row r="182">
          <cell r="R182" t="str">
            <v>150B_coarse_30</v>
          </cell>
          <cell r="S182">
            <v>0.66</v>
          </cell>
          <cell r="T182">
            <v>0.99</v>
          </cell>
        </row>
        <row r="183">
          <cell r="R183" t="str">
            <v>151_fine_30</v>
          </cell>
          <cell r="S183">
            <v>1</v>
          </cell>
          <cell r="T183">
            <v>1</v>
          </cell>
        </row>
        <row r="184">
          <cell r="R184" t="str">
            <v>152A_medium_30</v>
          </cell>
          <cell r="S184">
            <v>1</v>
          </cell>
          <cell r="T184">
            <v>1</v>
          </cell>
        </row>
        <row r="185">
          <cell r="R185" t="str">
            <v>152A_coarse_30</v>
          </cell>
          <cell r="S185">
            <v>1</v>
          </cell>
          <cell r="T185">
            <v>1</v>
          </cell>
        </row>
        <row r="186">
          <cell r="R186" t="str">
            <v>152B_medium_30</v>
          </cell>
          <cell r="S186">
            <v>1</v>
          </cell>
          <cell r="T186">
            <v>1</v>
          </cell>
        </row>
        <row r="187">
          <cell r="R187" t="str">
            <v>152B_coarse_30</v>
          </cell>
          <cell r="S187">
            <v>1</v>
          </cell>
          <cell r="T187">
            <v>1</v>
          </cell>
        </row>
        <row r="188">
          <cell r="R188" t="str">
            <v>153A_coarse_30</v>
          </cell>
          <cell r="S188">
            <v>0.84</v>
          </cell>
          <cell r="T188">
            <v>1</v>
          </cell>
        </row>
        <row r="189">
          <cell r="R189" t="str">
            <v>153B_coarse_30</v>
          </cell>
          <cell r="S189">
            <v>0.94</v>
          </cell>
          <cell r="T189">
            <v>1</v>
          </cell>
        </row>
        <row r="190">
          <cell r="R190" t="str">
            <v>153D_coarse_30</v>
          </cell>
          <cell r="S190">
            <v>0.9</v>
          </cell>
          <cell r="T190">
            <v>1</v>
          </cell>
        </row>
        <row r="191">
          <cell r="R191" t="str">
            <v>154_coarse_30</v>
          </cell>
          <cell r="S191">
            <v>0.74</v>
          </cell>
          <cell r="T191">
            <v>1</v>
          </cell>
        </row>
        <row r="192">
          <cell r="R192" t="str">
            <v>155_coarse_30</v>
          </cell>
          <cell r="S192">
            <v>0.78</v>
          </cell>
          <cell r="T192">
            <v>1</v>
          </cell>
        </row>
        <row r="193">
          <cell r="R193" t="str">
            <v>156A_coarse_30</v>
          </cell>
          <cell r="S193">
            <v>0.77</v>
          </cell>
          <cell r="T193">
            <v>1</v>
          </cell>
        </row>
        <row r="194">
          <cell r="R194" t="str">
            <v>156B_coarse_30</v>
          </cell>
          <cell r="S194">
            <v>0.85</v>
          </cell>
          <cell r="T194">
            <v>1</v>
          </cell>
        </row>
        <row r="195">
          <cell r="R195" t="str">
            <v>17_fine_30</v>
          </cell>
          <cell r="S195">
            <v>0.6</v>
          </cell>
          <cell r="T195">
            <v>0.97</v>
          </cell>
        </row>
        <row r="196">
          <cell r="R196" t="str">
            <v>17_medium_30</v>
          </cell>
          <cell r="S196">
            <v>0.6</v>
          </cell>
          <cell r="T196">
            <v>0.97</v>
          </cell>
        </row>
        <row r="197">
          <cell r="R197" t="str">
            <v>17_coarse_30</v>
          </cell>
          <cell r="S197">
            <v>0.6</v>
          </cell>
          <cell r="T197">
            <v>0.97</v>
          </cell>
        </row>
        <row r="198">
          <cell r="R198" t="str">
            <v>18_fine_30</v>
          </cell>
          <cell r="S198">
            <v>1</v>
          </cell>
          <cell r="T198">
            <v>1</v>
          </cell>
        </row>
        <row r="199">
          <cell r="R199" t="str">
            <v>18_medium_30</v>
          </cell>
          <cell r="S199">
            <v>1</v>
          </cell>
          <cell r="T199">
            <v>1</v>
          </cell>
        </row>
        <row r="200">
          <cell r="R200" t="str">
            <v>18_coarse_30</v>
          </cell>
          <cell r="S200">
            <v>1</v>
          </cell>
          <cell r="T200">
            <v>1</v>
          </cell>
        </row>
        <row r="201">
          <cell r="R201" t="str">
            <v>19_fine_30</v>
          </cell>
          <cell r="S201">
            <v>1</v>
          </cell>
          <cell r="T201">
            <v>1</v>
          </cell>
        </row>
        <row r="202">
          <cell r="R202" t="str">
            <v>19_medium_30</v>
          </cell>
          <cell r="S202">
            <v>1</v>
          </cell>
          <cell r="T202">
            <v>1</v>
          </cell>
        </row>
        <row r="203">
          <cell r="R203" t="str">
            <v>19_coarse_30</v>
          </cell>
          <cell r="S203">
            <v>1</v>
          </cell>
          <cell r="T203">
            <v>1</v>
          </cell>
        </row>
        <row r="204">
          <cell r="R204" t="str">
            <v>2_fine_30</v>
          </cell>
          <cell r="S204">
            <v>0.94</v>
          </cell>
          <cell r="T204">
            <v>1</v>
          </cell>
        </row>
        <row r="205">
          <cell r="R205" t="str">
            <v>2_medium_30</v>
          </cell>
          <cell r="S205">
            <v>0.94</v>
          </cell>
          <cell r="T205">
            <v>1</v>
          </cell>
        </row>
        <row r="206">
          <cell r="R206" t="str">
            <v>2_coarse_30</v>
          </cell>
          <cell r="S206">
            <v>0.94</v>
          </cell>
          <cell r="T206">
            <v>1</v>
          </cell>
        </row>
        <row r="207">
          <cell r="R207" t="str">
            <v>20_fine_30</v>
          </cell>
          <cell r="S207">
            <v>1</v>
          </cell>
          <cell r="T207">
            <v>1</v>
          </cell>
        </row>
        <row r="208">
          <cell r="R208" t="str">
            <v>20_medium_30</v>
          </cell>
          <cell r="S208">
            <v>1</v>
          </cell>
          <cell r="T208">
            <v>1</v>
          </cell>
        </row>
        <row r="209">
          <cell r="R209" t="str">
            <v>20_coarse_30</v>
          </cell>
          <cell r="S209">
            <v>1</v>
          </cell>
          <cell r="T209">
            <v>1</v>
          </cell>
        </row>
        <row r="210">
          <cell r="R210" t="str">
            <v>21_fine_30</v>
          </cell>
          <cell r="S210">
            <v>0.57999999999999996</v>
          </cell>
          <cell r="T210">
            <v>0.94</v>
          </cell>
        </row>
        <row r="211">
          <cell r="R211" t="str">
            <v>21_medium_30</v>
          </cell>
          <cell r="S211">
            <v>0.57999999999999996</v>
          </cell>
          <cell r="T211">
            <v>0.94</v>
          </cell>
        </row>
        <row r="212">
          <cell r="R212" t="str">
            <v>21_coarse_30</v>
          </cell>
          <cell r="S212">
            <v>0.57999999999999996</v>
          </cell>
          <cell r="T212">
            <v>0.94</v>
          </cell>
        </row>
        <row r="213">
          <cell r="R213" t="str">
            <v>22A_medium_30</v>
          </cell>
          <cell r="S213">
            <v>1</v>
          </cell>
          <cell r="T213">
            <v>1</v>
          </cell>
        </row>
        <row r="214">
          <cell r="R214" t="str">
            <v>22A_coarse_30</v>
          </cell>
          <cell r="S214">
            <v>1</v>
          </cell>
          <cell r="T214">
            <v>1</v>
          </cell>
        </row>
        <row r="215">
          <cell r="R215" t="str">
            <v>23_fine_30</v>
          </cell>
          <cell r="S215">
            <v>1</v>
          </cell>
          <cell r="T215">
            <v>1</v>
          </cell>
        </row>
        <row r="216">
          <cell r="R216" t="str">
            <v>23_medium_30</v>
          </cell>
          <cell r="S216">
            <v>1</v>
          </cell>
          <cell r="T216">
            <v>1</v>
          </cell>
        </row>
        <row r="217">
          <cell r="R217" t="str">
            <v>23_coarse_30</v>
          </cell>
          <cell r="S217">
            <v>1</v>
          </cell>
          <cell r="T217">
            <v>1</v>
          </cell>
        </row>
        <row r="218">
          <cell r="R218" t="str">
            <v>24_fine_30</v>
          </cell>
          <cell r="S218">
            <v>1</v>
          </cell>
          <cell r="T218">
            <v>1</v>
          </cell>
        </row>
        <row r="219">
          <cell r="R219" t="str">
            <v>24_medium_30</v>
          </cell>
          <cell r="S219">
            <v>1</v>
          </cell>
          <cell r="T219">
            <v>1</v>
          </cell>
        </row>
        <row r="220">
          <cell r="R220" t="str">
            <v>24_coarse_30</v>
          </cell>
          <cell r="S220">
            <v>1</v>
          </cell>
          <cell r="T220">
            <v>1</v>
          </cell>
        </row>
        <row r="221">
          <cell r="R221" t="str">
            <v>25_fine_30</v>
          </cell>
          <cell r="S221">
            <v>1</v>
          </cell>
          <cell r="T221">
            <v>1</v>
          </cell>
        </row>
        <row r="222">
          <cell r="R222" t="str">
            <v>25_medium_30</v>
          </cell>
          <cell r="S222">
            <v>1</v>
          </cell>
          <cell r="T222">
            <v>1</v>
          </cell>
        </row>
        <row r="223">
          <cell r="R223" t="str">
            <v>25_coarse_30</v>
          </cell>
          <cell r="S223">
            <v>1</v>
          </cell>
          <cell r="T223">
            <v>1</v>
          </cell>
        </row>
        <row r="224">
          <cell r="R224" t="str">
            <v>26_fine_30</v>
          </cell>
          <cell r="S224">
            <v>1</v>
          </cell>
          <cell r="T224">
            <v>1</v>
          </cell>
        </row>
        <row r="225">
          <cell r="R225" t="str">
            <v>26_medium_30</v>
          </cell>
          <cell r="S225">
            <v>1</v>
          </cell>
          <cell r="T225">
            <v>1</v>
          </cell>
        </row>
        <row r="226">
          <cell r="R226" t="str">
            <v>26_coarse_30</v>
          </cell>
          <cell r="S226">
            <v>1</v>
          </cell>
          <cell r="T226">
            <v>1</v>
          </cell>
        </row>
        <row r="227">
          <cell r="R227" t="str">
            <v>27_fine_30</v>
          </cell>
          <cell r="S227">
            <v>1</v>
          </cell>
          <cell r="T227">
            <v>1</v>
          </cell>
        </row>
        <row r="228">
          <cell r="R228" t="str">
            <v>27_medium_30</v>
          </cell>
          <cell r="S228">
            <v>1</v>
          </cell>
          <cell r="T228">
            <v>1</v>
          </cell>
        </row>
        <row r="229">
          <cell r="R229" t="str">
            <v>27_coarse_30</v>
          </cell>
          <cell r="S229">
            <v>1</v>
          </cell>
          <cell r="T229">
            <v>1</v>
          </cell>
        </row>
        <row r="230">
          <cell r="R230" t="str">
            <v>28A_fine_30</v>
          </cell>
          <cell r="S230">
            <v>0.5</v>
          </cell>
          <cell r="T230">
            <v>0.97</v>
          </cell>
        </row>
        <row r="231">
          <cell r="R231" t="str">
            <v>28A_medium_30</v>
          </cell>
          <cell r="S231">
            <v>0.5</v>
          </cell>
          <cell r="T231">
            <v>0.97</v>
          </cell>
        </row>
        <row r="232">
          <cell r="R232" t="str">
            <v>28A_coarse_30</v>
          </cell>
          <cell r="S232">
            <v>0.5</v>
          </cell>
          <cell r="T232">
            <v>0.97</v>
          </cell>
        </row>
        <row r="233">
          <cell r="R233" t="str">
            <v>28B_fine_30</v>
          </cell>
          <cell r="S233">
            <v>1</v>
          </cell>
          <cell r="T233">
            <v>1</v>
          </cell>
        </row>
        <row r="234">
          <cell r="R234" t="str">
            <v>28B_medium_30</v>
          </cell>
          <cell r="S234">
            <v>1</v>
          </cell>
          <cell r="T234">
            <v>1</v>
          </cell>
        </row>
        <row r="235">
          <cell r="R235" t="str">
            <v>28B_coarse_30</v>
          </cell>
          <cell r="S235">
            <v>1</v>
          </cell>
          <cell r="T235">
            <v>1</v>
          </cell>
        </row>
        <row r="236">
          <cell r="R236" t="str">
            <v>29_fine_30</v>
          </cell>
          <cell r="S236">
            <v>1</v>
          </cell>
          <cell r="T236">
            <v>1</v>
          </cell>
        </row>
        <row r="237">
          <cell r="R237" t="str">
            <v>29_medium_30</v>
          </cell>
          <cell r="S237">
            <v>1</v>
          </cell>
          <cell r="T237">
            <v>1</v>
          </cell>
        </row>
        <row r="238">
          <cell r="R238" t="str">
            <v>29_coarse_30</v>
          </cell>
          <cell r="S238">
            <v>1</v>
          </cell>
          <cell r="T238">
            <v>1</v>
          </cell>
        </row>
        <row r="239">
          <cell r="R239" t="str">
            <v>3_medium_30</v>
          </cell>
          <cell r="S239">
            <v>1</v>
          </cell>
          <cell r="T239">
            <v>1</v>
          </cell>
        </row>
        <row r="240">
          <cell r="R240" t="str">
            <v>30_fine_30</v>
          </cell>
          <cell r="S240">
            <v>1</v>
          </cell>
          <cell r="T240">
            <v>1</v>
          </cell>
        </row>
        <row r="241">
          <cell r="R241" t="str">
            <v>30_medium_30</v>
          </cell>
          <cell r="S241">
            <v>1</v>
          </cell>
          <cell r="T241">
            <v>1</v>
          </cell>
        </row>
        <row r="242">
          <cell r="R242" t="str">
            <v>30_coarse_30</v>
          </cell>
          <cell r="S242">
            <v>1</v>
          </cell>
          <cell r="T242">
            <v>1</v>
          </cell>
        </row>
        <row r="243">
          <cell r="R243" t="str">
            <v>31_medium_30</v>
          </cell>
          <cell r="S243">
            <v>1</v>
          </cell>
          <cell r="T243">
            <v>1</v>
          </cell>
        </row>
        <row r="244">
          <cell r="R244" t="str">
            <v>31_coarse_30</v>
          </cell>
          <cell r="S244">
            <v>1</v>
          </cell>
          <cell r="T244">
            <v>1</v>
          </cell>
        </row>
        <row r="245">
          <cell r="R245" t="str">
            <v>32_fine_30</v>
          </cell>
          <cell r="S245">
            <v>0.5</v>
          </cell>
          <cell r="T245">
            <v>0.87</v>
          </cell>
        </row>
        <row r="246">
          <cell r="R246" t="str">
            <v>32_medium_30</v>
          </cell>
          <cell r="S246">
            <v>0.5</v>
          </cell>
          <cell r="T246">
            <v>0.87</v>
          </cell>
        </row>
        <row r="247">
          <cell r="R247" t="str">
            <v>32_coarse_30</v>
          </cell>
          <cell r="S247">
            <v>0.5</v>
          </cell>
          <cell r="T247">
            <v>0.87</v>
          </cell>
        </row>
        <row r="248">
          <cell r="R248" t="str">
            <v>34A_fine_30</v>
          </cell>
          <cell r="S248">
            <v>1</v>
          </cell>
          <cell r="T248">
            <v>1</v>
          </cell>
        </row>
        <row r="249">
          <cell r="R249" t="str">
            <v>34A_medium_30</v>
          </cell>
          <cell r="S249">
            <v>1</v>
          </cell>
          <cell r="T249">
            <v>1</v>
          </cell>
        </row>
        <row r="250">
          <cell r="R250" t="str">
            <v>34A_coarse_30</v>
          </cell>
          <cell r="S250">
            <v>1</v>
          </cell>
          <cell r="T250">
            <v>1</v>
          </cell>
        </row>
        <row r="251">
          <cell r="R251" t="str">
            <v>34B_fine_30</v>
          </cell>
          <cell r="S251">
            <v>0.5</v>
          </cell>
          <cell r="T251">
            <v>0.93</v>
          </cell>
        </row>
        <row r="252">
          <cell r="R252" t="str">
            <v>34B_medium_30</v>
          </cell>
          <cell r="S252">
            <v>0.5</v>
          </cell>
          <cell r="T252">
            <v>0.93</v>
          </cell>
        </row>
        <row r="253">
          <cell r="R253" t="str">
            <v>34B_coarse_30</v>
          </cell>
          <cell r="S253">
            <v>0.5</v>
          </cell>
          <cell r="T253">
            <v>0.93</v>
          </cell>
        </row>
        <row r="254">
          <cell r="R254" t="str">
            <v>35_fine_30</v>
          </cell>
          <cell r="S254">
            <v>1</v>
          </cell>
          <cell r="T254">
            <v>1</v>
          </cell>
        </row>
        <row r="255">
          <cell r="R255" t="str">
            <v>35_medium_30</v>
          </cell>
          <cell r="S255">
            <v>1</v>
          </cell>
          <cell r="T255">
            <v>1</v>
          </cell>
        </row>
        <row r="256">
          <cell r="R256" t="str">
            <v>35_coarse_30</v>
          </cell>
          <cell r="S256">
            <v>1</v>
          </cell>
          <cell r="T256">
            <v>1</v>
          </cell>
        </row>
        <row r="257">
          <cell r="R257" t="str">
            <v>36_fine_30</v>
          </cell>
          <cell r="S257">
            <v>0.76</v>
          </cell>
          <cell r="T257">
            <v>0.98</v>
          </cell>
        </row>
        <row r="258">
          <cell r="R258" t="str">
            <v>36_medium_30</v>
          </cell>
          <cell r="S258">
            <v>0.76</v>
          </cell>
          <cell r="T258">
            <v>0.98</v>
          </cell>
        </row>
        <row r="259">
          <cell r="R259" t="str">
            <v>36_coarse_30</v>
          </cell>
          <cell r="S259">
            <v>0.76</v>
          </cell>
          <cell r="T259">
            <v>0.98</v>
          </cell>
        </row>
        <row r="260">
          <cell r="R260" t="str">
            <v>38_fine_30</v>
          </cell>
          <cell r="S260">
            <v>1</v>
          </cell>
          <cell r="T260">
            <v>1</v>
          </cell>
        </row>
        <row r="261">
          <cell r="R261" t="str">
            <v>38_medium_30</v>
          </cell>
          <cell r="S261">
            <v>1</v>
          </cell>
          <cell r="T261">
            <v>1</v>
          </cell>
        </row>
        <row r="262">
          <cell r="R262" t="str">
            <v>38_coarse_30</v>
          </cell>
          <cell r="S262">
            <v>1</v>
          </cell>
          <cell r="T262">
            <v>1</v>
          </cell>
        </row>
        <row r="263">
          <cell r="R263" t="str">
            <v>39_fine_30</v>
          </cell>
          <cell r="S263">
            <v>1</v>
          </cell>
          <cell r="T263">
            <v>1</v>
          </cell>
        </row>
        <row r="264">
          <cell r="R264" t="str">
            <v>39_medium_30</v>
          </cell>
          <cell r="S264">
            <v>1</v>
          </cell>
          <cell r="T264">
            <v>1</v>
          </cell>
        </row>
        <row r="265">
          <cell r="R265" t="str">
            <v>39_coarse_30</v>
          </cell>
          <cell r="S265">
            <v>1</v>
          </cell>
          <cell r="T265">
            <v>1</v>
          </cell>
        </row>
        <row r="266">
          <cell r="R266" t="str">
            <v>40_fine_30</v>
          </cell>
          <cell r="S266">
            <v>1</v>
          </cell>
          <cell r="T266">
            <v>1</v>
          </cell>
        </row>
        <row r="267">
          <cell r="R267" t="str">
            <v>40_medium_30</v>
          </cell>
          <cell r="S267">
            <v>1</v>
          </cell>
          <cell r="T267">
            <v>1</v>
          </cell>
        </row>
        <row r="268">
          <cell r="R268" t="str">
            <v>40_coarse_30</v>
          </cell>
          <cell r="S268">
            <v>1</v>
          </cell>
          <cell r="T268">
            <v>1</v>
          </cell>
        </row>
        <row r="269">
          <cell r="R269" t="str">
            <v>41_fine_30</v>
          </cell>
          <cell r="S269">
            <v>1</v>
          </cell>
          <cell r="T269">
            <v>1</v>
          </cell>
        </row>
        <row r="270">
          <cell r="R270" t="str">
            <v>41_medium_30</v>
          </cell>
          <cell r="S270">
            <v>1</v>
          </cell>
          <cell r="T270">
            <v>1</v>
          </cell>
        </row>
        <row r="271">
          <cell r="R271" t="str">
            <v>41_coarse_30</v>
          </cell>
          <cell r="S271">
            <v>1</v>
          </cell>
          <cell r="T271">
            <v>1</v>
          </cell>
        </row>
        <row r="272">
          <cell r="R272" t="str">
            <v>42_fine_30</v>
          </cell>
          <cell r="S272">
            <v>0.5</v>
          </cell>
          <cell r="T272">
            <v>0.99</v>
          </cell>
        </row>
        <row r="273">
          <cell r="R273" t="str">
            <v>42_medium_30</v>
          </cell>
          <cell r="S273">
            <v>0.5</v>
          </cell>
          <cell r="T273">
            <v>0.99</v>
          </cell>
        </row>
        <row r="274">
          <cell r="R274" t="str">
            <v>42_coarse_30</v>
          </cell>
          <cell r="S274">
            <v>0.5</v>
          </cell>
          <cell r="T274">
            <v>0.99</v>
          </cell>
        </row>
        <row r="275">
          <cell r="R275" t="str">
            <v>43A_medium_30</v>
          </cell>
          <cell r="S275">
            <v>1</v>
          </cell>
          <cell r="T275">
            <v>1</v>
          </cell>
        </row>
        <row r="276">
          <cell r="R276" t="str">
            <v>43A_coarse_30</v>
          </cell>
          <cell r="S276">
            <v>1</v>
          </cell>
          <cell r="T276">
            <v>1</v>
          </cell>
        </row>
        <row r="277">
          <cell r="R277" t="str">
            <v>43B_fine_30</v>
          </cell>
          <cell r="S277">
            <v>1</v>
          </cell>
          <cell r="T277">
            <v>1</v>
          </cell>
        </row>
        <row r="278">
          <cell r="R278" t="str">
            <v>43B_medium_30</v>
          </cell>
          <cell r="S278">
            <v>1</v>
          </cell>
          <cell r="T278">
            <v>1</v>
          </cell>
        </row>
        <row r="279">
          <cell r="R279" t="str">
            <v>43B_coarse_30</v>
          </cell>
          <cell r="S279">
            <v>1</v>
          </cell>
          <cell r="T279">
            <v>1</v>
          </cell>
        </row>
        <row r="280">
          <cell r="R280" t="str">
            <v>43C_fine_30</v>
          </cell>
          <cell r="S280">
            <v>1</v>
          </cell>
          <cell r="T280">
            <v>1</v>
          </cell>
        </row>
        <row r="281">
          <cell r="R281" t="str">
            <v>43C_medium_30</v>
          </cell>
          <cell r="S281">
            <v>1</v>
          </cell>
          <cell r="T281">
            <v>1</v>
          </cell>
        </row>
        <row r="282">
          <cell r="R282" t="str">
            <v>44_fine_30</v>
          </cell>
          <cell r="S282">
            <v>0.83</v>
          </cell>
          <cell r="T282">
            <v>0.95</v>
          </cell>
        </row>
        <row r="283">
          <cell r="R283" t="str">
            <v>44_medium_30</v>
          </cell>
          <cell r="S283">
            <v>0.83</v>
          </cell>
          <cell r="T283">
            <v>0.95</v>
          </cell>
        </row>
        <row r="284">
          <cell r="R284" t="str">
            <v>44_coarse_30</v>
          </cell>
          <cell r="S284">
            <v>0.83</v>
          </cell>
          <cell r="T284">
            <v>0.95</v>
          </cell>
        </row>
        <row r="285">
          <cell r="R285" t="str">
            <v>46_fine_30</v>
          </cell>
          <cell r="S285">
            <v>0.78</v>
          </cell>
          <cell r="T285">
            <v>0.97</v>
          </cell>
        </row>
        <row r="286">
          <cell r="R286" t="str">
            <v>46_medium_30</v>
          </cell>
          <cell r="S286">
            <v>0.78</v>
          </cell>
          <cell r="T286">
            <v>0.97</v>
          </cell>
        </row>
        <row r="287">
          <cell r="R287" t="str">
            <v>46_coarse_30</v>
          </cell>
          <cell r="S287">
            <v>0.78</v>
          </cell>
          <cell r="T287">
            <v>0.97</v>
          </cell>
        </row>
        <row r="288">
          <cell r="R288" t="str">
            <v>47_fine_30</v>
          </cell>
          <cell r="S288">
            <v>1</v>
          </cell>
          <cell r="T288">
            <v>1</v>
          </cell>
        </row>
        <row r="289">
          <cell r="R289" t="str">
            <v>47_medium_30</v>
          </cell>
          <cell r="S289">
            <v>1</v>
          </cell>
          <cell r="T289">
            <v>1</v>
          </cell>
        </row>
        <row r="290">
          <cell r="R290" t="str">
            <v>47_coarse_30</v>
          </cell>
          <cell r="S290">
            <v>1</v>
          </cell>
          <cell r="T290">
            <v>1</v>
          </cell>
        </row>
        <row r="291">
          <cell r="R291" t="str">
            <v>48A_fine_30</v>
          </cell>
          <cell r="S291">
            <v>1</v>
          </cell>
          <cell r="T291">
            <v>1</v>
          </cell>
        </row>
        <row r="292">
          <cell r="R292" t="str">
            <v>48A_medium_30</v>
          </cell>
          <cell r="S292">
            <v>1</v>
          </cell>
          <cell r="T292">
            <v>1</v>
          </cell>
        </row>
        <row r="293">
          <cell r="R293" t="str">
            <v>48A_coarse_30</v>
          </cell>
          <cell r="S293">
            <v>1</v>
          </cell>
          <cell r="T293">
            <v>1</v>
          </cell>
        </row>
        <row r="294">
          <cell r="R294" t="str">
            <v>48B_fine_30</v>
          </cell>
          <cell r="S294">
            <v>1</v>
          </cell>
          <cell r="T294">
            <v>1</v>
          </cell>
        </row>
        <row r="295">
          <cell r="R295" t="str">
            <v>48B_medium_30</v>
          </cell>
          <cell r="S295">
            <v>1</v>
          </cell>
          <cell r="T295">
            <v>1</v>
          </cell>
        </row>
        <row r="296">
          <cell r="R296" t="str">
            <v>48B_coarse_30</v>
          </cell>
          <cell r="S296">
            <v>1</v>
          </cell>
          <cell r="T296">
            <v>1</v>
          </cell>
        </row>
        <row r="297">
          <cell r="R297" t="str">
            <v>49_fine_30</v>
          </cell>
          <cell r="S297">
            <v>1</v>
          </cell>
          <cell r="T297">
            <v>1</v>
          </cell>
        </row>
        <row r="298">
          <cell r="R298" t="str">
            <v>49_medium_30</v>
          </cell>
          <cell r="S298">
            <v>1</v>
          </cell>
          <cell r="T298">
            <v>1</v>
          </cell>
        </row>
        <row r="299">
          <cell r="R299" t="str">
            <v>49_coarse_30</v>
          </cell>
          <cell r="S299">
            <v>1</v>
          </cell>
          <cell r="T299">
            <v>1</v>
          </cell>
        </row>
        <row r="300">
          <cell r="R300" t="str">
            <v>4A_fine_30</v>
          </cell>
          <cell r="S300">
            <v>1</v>
          </cell>
          <cell r="T300">
            <v>1</v>
          </cell>
        </row>
        <row r="301">
          <cell r="R301" t="str">
            <v>4A_medium_30</v>
          </cell>
          <cell r="S301">
            <v>1</v>
          </cell>
          <cell r="T301">
            <v>1</v>
          </cell>
        </row>
        <row r="302">
          <cell r="R302" t="str">
            <v>4B_fine_30</v>
          </cell>
          <cell r="S302">
            <v>1</v>
          </cell>
          <cell r="T302">
            <v>1</v>
          </cell>
        </row>
        <row r="303">
          <cell r="R303" t="str">
            <v>4B_medium_30</v>
          </cell>
          <cell r="S303">
            <v>1</v>
          </cell>
          <cell r="T303">
            <v>1</v>
          </cell>
        </row>
        <row r="304">
          <cell r="R304" t="str">
            <v>4B_coarse_30</v>
          </cell>
          <cell r="S304">
            <v>1</v>
          </cell>
          <cell r="T304">
            <v>1</v>
          </cell>
        </row>
        <row r="305">
          <cell r="R305" t="str">
            <v>5_fine_30</v>
          </cell>
          <cell r="S305">
            <v>1</v>
          </cell>
          <cell r="T305">
            <v>1</v>
          </cell>
        </row>
        <row r="306">
          <cell r="R306" t="str">
            <v>5_medium_30</v>
          </cell>
          <cell r="S306">
            <v>1</v>
          </cell>
          <cell r="T306">
            <v>1</v>
          </cell>
        </row>
        <row r="307">
          <cell r="R307" t="str">
            <v>5_coarse_30</v>
          </cell>
          <cell r="S307">
            <v>1</v>
          </cell>
          <cell r="T307">
            <v>1</v>
          </cell>
        </row>
        <row r="308">
          <cell r="R308" t="str">
            <v>51_fine_30</v>
          </cell>
          <cell r="S308">
            <v>1</v>
          </cell>
          <cell r="T308">
            <v>0.87</v>
          </cell>
        </row>
        <row r="309">
          <cell r="R309" t="str">
            <v>51_medium_30</v>
          </cell>
          <cell r="S309">
            <v>1</v>
          </cell>
          <cell r="T309">
            <v>0.87</v>
          </cell>
        </row>
        <row r="310">
          <cell r="R310" t="str">
            <v>51_coarse_30</v>
          </cell>
          <cell r="S310">
            <v>1</v>
          </cell>
          <cell r="T310">
            <v>0.87</v>
          </cell>
        </row>
        <row r="311">
          <cell r="R311" t="str">
            <v>52_fine_30</v>
          </cell>
          <cell r="S311">
            <v>0.91</v>
          </cell>
          <cell r="T311">
            <v>0.97</v>
          </cell>
        </row>
        <row r="312">
          <cell r="R312" t="str">
            <v>52_medium_30</v>
          </cell>
          <cell r="S312">
            <v>0.91</v>
          </cell>
          <cell r="T312">
            <v>0.97</v>
          </cell>
        </row>
        <row r="313">
          <cell r="R313" t="str">
            <v>52_coarse_30</v>
          </cell>
          <cell r="S313">
            <v>0.91</v>
          </cell>
          <cell r="T313">
            <v>0.97</v>
          </cell>
        </row>
        <row r="314">
          <cell r="R314" t="str">
            <v>53A_fine_30</v>
          </cell>
          <cell r="S314">
            <v>0.9</v>
          </cell>
          <cell r="T314">
            <v>1</v>
          </cell>
        </row>
        <row r="315">
          <cell r="R315" t="str">
            <v>53A_medium_30</v>
          </cell>
          <cell r="S315">
            <v>0.9</v>
          </cell>
          <cell r="T315">
            <v>1</v>
          </cell>
        </row>
        <row r="316">
          <cell r="R316" t="str">
            <v>53A_coarse_30</v>
          </cell>
          <cell r="S316">
            <v>0.9</v>
          </cell>
          <cell r="T316">
            <v>1</v>
          </cell>
        </row>
        <row r="317">
          <cell r="R317" t="str">
            <v>53B_fine_30</v>
          </cell>
          <cell r="S317">
            <v>0.86</v>
          </cell>
          <cell r="T317">
            <v>1</v>
          </cell>
        </row>
        <row r="318">
          <cell r="R318" t="str">
            <v>53B_medium_30</v>
          </cell>
          <cell r="S318">
            <v>0.86</v>
          </cell>
          <cell r="T318">
            <v>1</v>
          </cell>
        </row>
        <row r="319">
          <cell r="R319" t="str">
            <v>53B_coarse_30</v>
          </cell>
          <cell r="S319">
            <v>0.86</v>
          </cell>
          <cell r="T319">
            <v>1</v>
          </cell>
        </row>
        <row r="320">
          <cell r="R320" t="str">
            <v>53C_fine_30</v>
          </cell>
          <cell r="S320">
            <v>0.93</v>
          </cell>
          <cell r="T320">
            <v>1</v>
          </cell>
        </row>
        <row r="321">
          <cell r="R321" t="str">
            <v>53C_medium_30</v>
          </cell>
          <cell r="S321">
            <v>0.93</v>
          </cell>
          <cell r="T321">
            <v>1</v>
          </cell>
        </row>
        <row r="322">
          <cell r="R322" t="str">
            <v>54_fine_30</v>
          </cell>
          <cell r="S322">
            <v>0.86</v>
          </cell>
          <cell r="T322">
            <v>1</v>
          </cell>
        </row>
        <row r="323">
          <cell r="R323" t="str">
            <v>54_medium_30</v>
          </cell>
          <cell r="S323">
            <v>0.86</v>
          </cell>
          <cell r="T323">
            <v>1</v>
          </cell>
        </row>
        <row r="324">
          <cell r="R324" t="str">
            <v>54_coarse_30</v>
          </cell>
          <cell r="S324">
            <v>0.86</v>
          </cell>
          <cell r="T324">
            <v>1</v>
          </cell>
        </row>
        <row r="325">
          <cell r="R325" t="str">
            <v>55A_fine_30</v>
          </cell>
          <cell r="S325">
            <v>0.93</v>
          </cell>
          <cell r="T325">
            <v>1</v>
          </cell>
        </row>
        <row r="326">
          <cell r="R326" t="str">
            <v>55A_medium_30</v>
          </cell>
          <cell r="S326">
            <v>0.93</v>
          </cell>
          <cell r="T326">
            <v>1</v>
          </cell>
        </row>
        <row r="327">
          <cell r="R327" t="str">
            <v>55A_coarse_30</v>
          </cell>
          <cell r="S327">
            <v>0.93</v>
          </cell>
          <cell r="T327">
            <v>1</v>
          </cell>
        </row>
        <row r="328">
          <cell r="R328" t="str">
            <v>55B_fine_30</v>
          </cell>
          <cell r="S328">
            <v>0.92</v>
          </cell>
          <cell r="T328">
            <v>1</v>
          </cell>
        </row>
        <row r="329">
          <cell r="R329" t="str">
            <v>55B_medium_30</v>
          </cell>
          <cell r="S329">
            <v>0.92</v>
          </cell>
          <cell r="T329">
            <v>1</v>
          </cell>
        </row>
        <row r="330">
          <cell r="R330" t="str">
            <v>55B_coarse_30</v>
          </cell>
          <cell r="S330">
            <v>0.92</v>
          </cell>
          <cell r="T330">
            <v>1</v>
          </cell>
        </row>
        <row r="331">
          <cell r="R331" t="str">
            <v>55C_fine_30</v>
          </cell>
          <cell r="S331">
            <v>0.94</v>
          </cell>
          <cell r="T331">
            <v>1</v>
          </cell>
        </row>
        <row r="332">
          <cell r="R332" t="str">
            <v>55C_medium_30</v>
          </cell>
          <cell r="S332">
            <v>0.94</v>
          </cell>
          <cell r="T332">
            <v>1</v>
          </cell>
        </row>
        <row r="333">
          <cell r="R333" t="str">
            <v>55C_coarse_30</v>
          </cell>
          <cell r="S333">
            <v>0.94</v>
          </cell>
          <cell r="T333">
            <v>1</v>
          </cell>
        </row>
        <row r="334">
          <cell r="R334" t="str">
            <v>56_fine_30</v>
          </cell>
          <cell r="S334">
            <v>0.93</v>
          </cell>
          <cell r="T334">
            <v>1</v>
          </cell>
        </row>
        <row r="335">
          <cell r="R335" t="str">
            <v>56_medium_30</v>
          </cell>
          <cell r="S335">
            <v>0.93</v>
          </cell>
          <cell r="T335">
            <v>1</v>
          </cell>
        </row>
        <row r="336">
          <cell r="R336" t="str">
            <v>56_coarse_30</v>
          </cell>
          <cell r="S336">
            <v>0.93</v>
          </cell>
          <cell r="T336">
            <v>1</v>
          </cell>
        </row>
        <row r="337">
          <cell r="R337" t="str">
            <v>57_medium_30</v>
          </cell>
          <cell r="S337">
            <v>0.91</v>
          </cell>
          <cell r="T337">
            <v>1</v>
          </cell>
        </row>
        <row r="338">
          <cell r="R338" t="str">
            <v>57_coarse_30</v>
          </cell>
          <cell r="S338">
            <v>0.91</v>
          </cell>
          <cell r="T338">
            <v>1</v>
          </cell>
        </row>
        <row r="339">
          <cell r="R339" t="str">
            <v>58A_fine_30</v>
          </cell>
          <cell r="S339">
            <v>0.8</v>
          </cell>
          <cell r="T339">
            <v>0.95</v>
          </cell>
        </row>
        <row r="340">
          <cell r="R340" t="str">
            <v>58A_medium_30</v>
          </cell>
          <cell r="S340">
            <v>0.8</v>
          </cell>
          <cell r="T340">
            <v>0.95</v>
          </cell>
        </row>
        <row r="341">
          <cell r="R341" t="str">
            <v>58A_coarse_30</v>
          </cell>
          <cell r="S341">
            <v>0.8</v>
          </cell>
          <cell r="T341">
            <v>0.95</v>
          </cell>
        </row>
        <row r="342">
          <cell r="R342" t="str">
            <v>58B_fine_30</v>
          </cell>
          <cell r="S342">
            <v>1</v>
          </cell>
          <cell r="T342">
            <v>1</v>
          </cell>
        </row>
        <row r="343">
          <cell r="R343" t="str">
            <v>58B_medium_30</v>
          </cell>
          <cell r="S343">
            <v>1</v>
          </cell>
          <cell r="T343">
            <v>1</v>
          </cell>
        </row>
        <row r="344">
          <cell r="R344" t="str">
            <v>58B_coarse_30</v>
          </cell>
          <cell r="S344">
            <v>1</v>
          </cell>
          <cell r="T344">
            <v>1</v>
          </cell>
        </row>
        <row r="345">
          <cell r="R345" t="str">
            <v>58C_fine_30</v>
          </cell>
          <cell r="S345">
            <v>1</v>
          </cell>
          <cell r="T345">
            <v>1</v>
          </cell>
        </row>
        <row r="346">
          <cell r="R346" t="str">
            <v>58C_medium_30</v>
          </cell>
          <cell r="S346">
            <v>1</v>
          </cell>
          <cell r="T346">
            <v>1</v>
          </cell>
        </row>
        <row r="347">
          <cell r="R347" t="str">
            <v>58C_coarse_30</v>
          </cell>
          <cell r="S347">
            <v>1</v>
          </cell>
          <cell r="T347">
            <v>1</v>
          </cell>
        </row>
        <row r="348">
          <cell r="R348" t="str">
            <v>58D_medium_30</v>
          </cell>
          <cell r="S348">
            <v>1</v>
          </cell>
          <cell r="T348">
            <v>1</v>
          </cell>
        </row>
        <row r="349">
          <cell r="R349" t="str">
            <v>58D_coarse_30</v>
          </cell>
          <cell r="S349">
            <v>1</v>
          </cell>
          <cell r="T349">
            <v>1</v>
          </cell>
        </row>
        <row r="350">
          <cell r="R350" t="str">
            <v>6_medium_30</v>
          </cell>
          <cell r="S350">
            <v>1</v>
          </cell>
          <cell r="T350">
            <v>1</v>
          </cell>
        </row>
        <row r="351">
          <cell r="R351" t="str">
            <v>6_coarse_30</v>
          </cell>
          <cell r="S351">
            <v>1</v>
          </cell>
          <cell r="T351">
            <v>1</v>
          </cell>
        </row>
        <row r="352">
          <cell r="R352" t="str">
            <v>60A_fine_30</v>
          </cell>
          <cell r="S352">
            <v>0.83</v>
          </cell>
          <cell r="T352">
            <v>0.97</v>
          </cell>
        </row>
        <row r="353">
          <cell r="R353" t="str">
            <v>60A_medium_30</v>
          </cell>
          <cell r="S353">
            <v>0.83</v>
          </cell>
          <cell r="T353">
            <v>0.97</v>
          </cell>
        </row>
        <row r="354">
          <cell r="R354" t="str">
            <v>60A_coarse_30</v>
          </cell>
          <cell r="S354">
            <v>0.83</v>
          </cell>
          <cell r="T354">
            <v>0.97</v>
          </cell>
        </row>
        <row r="355">
          <cell r="R355" t="str">
            <v>60B_fine_30</v>
          </cell>
          <cell r="S355">
            <v>1</v>
          </cell>
          <cell r="T355">
            <v>1</v>
          </cell>
        </row>
        <row r="356">
          <cell r="R356" t="str">
            <v>60B_medium_30</v>
          </cell>
          <cell r="S356">
            <v>1</v>
          </cell>
          <cell r="T356">
            <v>1</v>
          </cell>
        </row>
        <row r="357">
          <cell r="R357" t="str">
            <v>61_fine_30</v>
          </cell>
          <cell r="S357">
            <v>0.75</v>
          </cell>
          <cell r="T357">
            <v>0.94</v>
          </cell>
        </row>
        <row r="358">
          <cell r="R358" t="str">
            <v>61_medium_30</v>
          </cell>
          <cell r="S358">
            <v>0.75</v>
          </cell>
          <cell r="T358">
            <v>0.94</v>
          </cell>
        </row>
        <row r="359">
          <cell r="R359" t="str">
            <v>61_coarse_30</v>
          </cell>
          <cell r="S359">
            <v>0.75</v>
          </cell>
          <cell r="T359">
            <v>0.94</v>
          </cell>
        </row>
        <row r="360">
          <cell r="R360" t="str">
            <v>62_medium_30</v>
          </cell>
          <cell r="S360">
            <v>1</v>
          </cell>
          <cell r="T360">
            <v>1</v>
          </cell>
        </row>
        <row r="361">
          <cell r="R361" t="str">
            <v>63A_fine_30</v>
          </cell>
          <cell r="S361">
            <v>0.84</v>
          </cell>
          <cell r="T361">
            <v>0.97</v>
          </cell>
        </row>
        <row r="362">
          <cell r="R362" t="str">
            <v>63A_medium_30</v>
          </cell>
          <cell r="S362">
            <v>0.84</v>
          </cell>
          <cell r="T362">
            <v>0.97</v>
          </cell>
        </row>
        <row r="363">
          <cell r="R363" t="str">
            <v>63A_coarse_30</v>
          </cell>
          <cell r="S363">
            <v>0.84</v>
          </cell>
          <cell r="T363">
            <v>0.97</v>
          </cell>
        </row>
        <row r="364">
          <cell r="R364" t="str">
            <v>63B_fine_30</v>
          </cell>
          <cell r="S364">
            <v>0.9</v>
          </cell>
          <cell r="T364">
            <v>0.97</v>
          </cell>
        </row>
        <row r="365">
          <cell r="R365" t="str">
            <v>63B_medium_30</v>
          </cell>
          <cell r="S365">
            <v>0.9</v>
          </cell>
          <cell r="T365">
            <v>0.97</v>
          </cell>
        </row>
        <row r="366">
          <cell r="R366" t="str">
            <v>63B_coarse_30</v>
          </cell>
          <cell r="S366">
            <v>0.9</v>
          </cell>
          <cell r="T366">
            <v>0.97</v>
          </cell>
        </row>
        <row r="367">
          <cell r="R367" t="str">
            <v>64_fine_30</v>
          </cell>
          <cell r="S367">
            <v>0.85</v>
          </cell>
          <cell r="T367">
            <v>0.99</v>
          </cell>
        </row>
        <row r="368">
          <cell r="R368" t="str">
            <v>64_medium_30</v>
          </cell>
          <cell r="S368">
            <v>0.85</v>
          </cell>
          <cell r="T368">
            <v>0.99</v>
          </cell>
        </row>
        <row r="369">
          <cell r="R369" t="str">
            <v>64_coarse_30</v>
          </cell>
          <cell r="S369">
            <v>0.85</v>
          </cell>
          <cell r="T369">
            <v>0.99</v>
          </cell>
        </row>
        <row r="370">
          <cell r="R370" t="str">
            <v>65_medium_30</v>
          </cell>
          <cell r="S370">
            <v>0.5</v>
          </cell>
          <cell r="T370">
            <v>1</v>
          </cell>
        </row>
        <row r="371">
          <cell r="R371" t="str">
            <v>65_coarse_30</v>
          </cell>
          <cell r="S371">
            <v>0.5</v>
          </cell>
          <cell r="T371">
            <v>1</v>
          </cell>
        </row>
        <row r="372">
          <cell r="R372" t="str">
            <v>66_fine_30</v>
          </cell>
          <cell r="S372">
            <v>0.82</v>
          </cell>
          <cell r="T372">
            <v>1</v>
          </cell>
        </row>
        <row r="373">
          <cell r="R373" t="str">
            <v>66_medium_30</v>
          </cell>
          <cell r="S373">
            <v>0.82</v>
          </cell>
          <cell r="T373">
            <v>1</v>
          </cell>
        </row>
        <row r="374">
          <cell r="R374" t="str">
            <v>66_coarse_30</v>
          </cell>
          <cell r="S374">
            <v>0.82</v>
          </cell>
          <cell r="T374">
            <v>1</v>
          </cell>
        </row>
        <row r="375">
          <cell r="R375" t="str">
            <v>67A_fine_30</v>
          </cell>
          <cell r="S375">
            <v>0.84</v>
          </cell>
          <cell r="T375">
            <v>0.96</v>
          </cell>
        </row>
        <row r="376">
          <cell r="R376" t="str">
            <v>67A_medium_30</v>
          </cell>
          <cell r="S376">
            <v>0.84</v>
          </cell>
          <cell r="T376">
            <v>0.96</v>
          </cell>
        </row>
        <row r="377">
          <cell r="R377" t="str">
            <v>67A_coarse_30</v>
          </cell>
          <cell r="S377">
            <v>0.84</v>
          </cell>
          <cell r="T377">
            <v>0.96</v>
          </cell>
        </row>
        <row r="378">
          <cell r="R378" t="str">
            <v>67B_fine_30</v>
          </cell>
          <cell r="S378">
            <v>0.84</v>
          </cell>
          <cell r="T378">
            <v>0.97</v>
          </cell>
        </row>
        <row r="379">
          <cell r="R379" t="str">
            <v>67B_medium_30</v>
          </cell>
          <cell r="S379">
            <v>0.84</v>
          </cell>
          <cell r="T379">
            <v>0.97</v>
          </cell>
        </row>
        <row r="380">
          <cell r="R380" t="str">
            <v>67B_coarse_30</v>
          </cell>
          <cell r="S380">
            <v>0.84</v>
          </cell>
          <cell r="T380">
            <v>0.97</v>
          </cell>
        </row>
        <row r="381">
          <cell r="R381" t="str">
            <v>69_fine_30</v>
          </cell>
          <cell r="S381">
            <v>0.67</v>
          </cell>
          <cell r="T381">
            <v>1</v>
          </cell>
        </row>
        <row r="382">
          <cell r="R382" t="str">
            <v>69_medium_30</v>
          </cell>
          <cell r="S382">
            <v>0.67</v>
          </cell>
          <cell r="T382">
            <v>1</v>
          </cell>
        </row>
        <row r="383">
          <cell r="R383" t="str">
            <v>69_coarse_30</v>
          </cell>
          <cell r="S383">
            <v>0.67</v>
          </cell>
          <cell r="T383">
            <v>1</v>
          </cell>
        </row>
        <row r="384">
          <cell r="R384" t="str">
            <v>7_medium_30</v>
          </cell>
          <cell r="S384">
            <v>0.5</v>
          </cell>
          <cell r="T384">
            <v>0.88</v>
          </cell>
        </row>
        <row r="385">
          <cell r="R385" t="str">
            <v>7_coarse_30</v>
          </cell>
          <cell r="S385">
            <v>0.5</v>
          </cell>
          <cell r="T385">
            <v>0.88</v>
          </cell>
        </row>
        <row r="386">
          <cell r="R386" t="str">
            <v>70A_fine_30</v>
          </cell>
          <cell r="S386">
            <v>1</v>
          </cell>
          <cell r="T386">
            <v>1</v>
          </cell>
        </row>
        <row r="387">
          <cell r="R387" t="str">
            <v>70A_medium_30</v>
          </cell>
          <cell r="S387">
            <v>1</v>
          </cell>
          <cell r="T387">
            <v>1</v>
          </cell>
        </row>
        <row r="388">
          <cell r="R388" t="str">
            <v>70A_coarse_30</v>
          </cell>
          <cell r="S388">
            <v>1</v>
          </cell>
          <cell r="T388">
            <v>1</v>
          </cell>
        </row>
        <row r="389">
          <cell r="R389" t="str">
            <v>70B_fine_30</v>
          </cell>
          <cell r="S389">
            <v>1</v>
          </cell>
          <cell r="T389">
            <v>1</v>
          </cell>
        </row>
        <row r="390">
          <cell r="R390" t="str">
            <v>70B_medium_30</v>
          </cell>
          <cell r="S390">
            <v>1</v>
          </cell>
          <cell r="T390">
            <v>1</v>
          </cell>
        </row>
        <row r="391">
          <cell r="R391" t="str">
            <v>70B_coarse_30</v>
          </cell>
          <cell r="S391">
            <v>1</v>
          </cell>
          <cell r="T391">
            <v>1</v>
          </cell>
        </row>
        <row r="392">
          <cell r="R392" t="str">
            <v>70C_fine_30</v>
          </cell>
          <cell r="S392">
            <v>1</v>
          </cell>
          <cell r="T392">
            <v>1</v>
          </cell>
        </row>
        <row r="393">
          <cell r="R393" t="str">
            <v>70C_medium_30</v>
          </cell>
          <cell r="S393">
            <v>1</v>
          </cell>
          <cell r="T393">
            <v>1</v>
          </cell>
        </row>
        <row r="394">
          <cell r="R394" t="str">
            <v>70C_coarse_30</v>
          </cell>
          <cell r="S394">
            <v>1</v>
          </cell>
          <cell r="T394">
            <v>1</v>
          </cell>
        </row>
        <row r="395">
          <cell r="R395" t="str">
            <v>70D_medium_30</v>
          </cell>
          <cell r="S395">
            <v>1</v>
          </cell>
          <cell r="T395">
            <v>1</v>
          </cell>
        </row>
        <row r="396">
          <cell r="R396" t="str">
            <v>71_fine_30</v>
          </cell>
          <cell r="S396">
            <v>0.67</v>
          </cell>
          <cell r="T396">
            <v>1</v>
          </cell>
        </row>
        <row r="397">
          <cell r="R397" t="str">
            <v>71_medium_30</v>
          </cell>
          <cell r="S397">
            <v>0.67</v>
          </cell>
          <cell r="T397">
            <v>1</v>
          </cell>
        </row>
        <row r="398">
          <cell r="R398" t="str">
            <v>71_coarse_30</v>
          </cell>
          <cell r="S398">
            <v>0.67</v>
          </cell>
          <cell r="T398">
            <v>1</v>
          </cell>
        </row>
        <row r="399">
          <cell r="R399" t="str">
            <v>72_fine_30</v>
          </cell>
          <cell r="S399">
            <v>0.93</v>
          </cell>
          <cell r="T399">
            <v>0.97</v>
          </cell>
        </row>
        <row r="400">
          <cell r="R400" t="str">
            <v>72_medium_30</v>
          </cell>
          <cell r="S400">
            <v>0.93</v>
          </cell>
          <cell r="T400">
            <v>0.97</v>
          </cell>
        </row>
        <row r="401">
          <cell r="R401" t="str">
            <v>72_coarse_30</v>
          </cell>
          <cell r="S401">
            <v>0.93</v>
          </cell>
          <cell r="T401">
            <v>0.97</v>
          </cell>
        </row>
        <row r="402">
          <cell r="R402" t="str">
            <v>73_fine_30</v>
          </cell>
          <cell r="S402">
            <v>0.9</v>
          </cell>
          <cell r="T402">
            <v>1</v>
          </cell>
        </row>
        <row r="403">
          <cell r="R403" t="str">
            <v>73_medium_30</v>
          </cell>
          <cell r="S403">
            <v>0.9</v>
          </cell>
          <cell r="T403">
            <v>1</v>
          </cell>
        </row>
        <row r="404">
          <cell r="R404" t="str">
            <v>73_coarse_30</v>
          </cell>
          <cell r="S404">
            <v>0.9</v>
          </cell>
          <cell r="T404">
            <v>1</v>
          </cell>
        </row>
        <row r="405">
          <cell r="R405" t="str">
            <v>74_fine_30</v>
          </cell>
          <cell r="S405">
            <v>0.97</v>
          </cell>
          <cell r="T405">
            <v>1</v>
          </cell>
        </row>
        <row r="406">
          <cell r="R406" t="str">
            <v>74_medium_30</v>
          </cell>
          <cell r="S406">
            <v>0.97</v>
          </cell>
          <cell r="T406">
            <v>1</v>
          </cell>
        </row>
        <row r="407">
          <cell r="R407" t="str">
            <v>74_coarse_30</v>
          </cell>
          <cell r="S407">
            <v>0.97</v>
          </cell>
          <cell r="T407">
            <v>1</v>
          </cell>
        </row>
        <row r="408">
          <cell r="R408" t="str">
            <v>75_fine_30</v>
          </cell>
          <cell r="S408">
            <v>0.83</v>
          </cell>
          <cell r="T408">
            <v>1</v>
          </cell>
        </row>
        <row r="409">
          <cell r="R409" t="str">
            <v>75_medium_30</v>
          </cell>
          <cell r="S409">
            <v>0.83</v>
          </cell>
          <cell r="T409">
            <v>1</v>
          </cell>
        </row>
        <row r="410">
          <cell r="R410" t="str">
            <v>75_coarse_30</v>
          </cell>
          <cell r="S410">
            <v>0.83</v>
          </cell>
          <cell r="T410">
            <v>1</v>
          </cell>
        </row>
        <row r="411">
          <cell r="R411" t="str">
            <v>76_fine_30</v>
          </cell>
          <cell r="S411">
            <v>0.92</v>
          </cell>
          <cell r="T411">
            <v>1</v>
          </cell>
        </row>
        <row r="412">
          <cell r="R412" t="str">
            <v>76_medium_30</v>
          </cell>
          <cell r="S412">
            <v>0.92</v>
          </cell>
          <cell r="T412">
            <v>1</v>
          </cell>
        </row>
        <row r="413">
          <cell r="R413" t="str">
            <v>77A_fine_30</v>
          </cell>
          <cell r="S413">
            <v>0.97</v>
          </cell>
          <cell r="T413">
            <v>0.98</v>
          </cell>
        </row>
        <row r="414">
          <cell r="R414" t="str">
            <v>77A_medium_30</v>
          </cell>
          <cell r="S414">
            <v>0.97</v>
          </cell>
          <cell r="T414">
            <v>0.98</v>
          </cell>
        </row>
        <row r="415">
          <cell r="R415" t="str">
            <v>77A_coarse_30</v>
          </cell>
          <cell r="S415">
            <v>0.97</v>
          </cell>
          <cell r="T415">
            <v>0.98</v>
          </cell>
        </row>
        <row r="416">
          <cell r="R416" t="str">
            <v>77B_fine_30</v>
          </cell>
          <cell r="S416">
            <v>0.85</v>
          </cell>
          <cell r="T416">
            <v>0.92</v>
          </cell>
        </row>
        <row r="417">
          <cell r="R417" t="str">
            <v>77B_medium_30</v>
          </cell>
          <cell r="S417">
            <v>0.85</v>
          </cell>
          <cell r="T417">
            <v>0.92</v>
          </cell>
        </row>
        <row r="418">
          <cell r="R418" t="str">
            <v>77B_coarse_30</v>
          </cell>
          <cell r="S418">
            <v>0.85</v>
          </cell>
          <cell r="T418">
            <v>0.92</v>
          </cell>
        </row>
        <row r="419">
          <cell r="R419" t="str">
            <v>77C_fine_30</v>
          </cell>
          <cell r="S419">
            <v>0.92</v>
          </cell>
          <cell r="T419">
            <v>1</v>
          </cell>
        </row>
        <row r="420">
          <cell r="R420" t="str">
            <v>77C_medium_30</v>
          </cell>
          <cell r="S420">
            <v>0.92</v>
          </cell>
          <cell r="T420">
            <v>1</v>
          </cell>
        </row>
        <row r="421">
          <cell r="R421" t="str">
            <v>77C_coarse_30</v>
          </cell>
          <cell r="S421">
            <v>0.92</v>
          </cell>
          <cell r="T421">
            <v>1</v>
          </cell>
        </row>
        <row r="422">
          <cell r="R422" t="str">
            <v>77D_fine_30</v>
          </cell>
          <cell r="S422">
            <v>0.63</v>
          </cell>
          <cell r="T422">
            <v>0.96</v>
          </cell>
        </row>
        <row r="423">
          <cell r="R423" t="str">
            <v>77D_medium_30</v>
          </cell>
          <cell r="S423">
            <v>0.63</v>
          </cell>
          <cell r="T423">
            <v>0.96</v>
          </cell>
        </row>
        <row r="424">
          <cell r="R424" t="str">
            <v>77D_coarse_30</v>
          </cell>
          <cell r="S424">
            <v>0.63</v>
          </cell>
          <cell r="T424">
            <v>0.96</v>
          </cell>
        </row>
        <row r="425">
          <cell r="R425" t="str">
            <v>77E_fine_30</v>
          </cell>
          <cell r="S425">
            <v>0.84</v>
          </cell>
          <cell r="T425">
            <v>0.96</v>
          </cell>
        </row>
        <row r="426">
          <cell r="R426" t="str">
            <v>77E_medium_30</v>
          </cell>
          <cell r="S426">
            <v>0.84</v>
          </cell>
          <cell r="T426">
            <v>0.96</v>
          </cell>
        </row>
        <row r="427">
          <cell r="R427" t="str">
            <v>77E_coarse_30</v>
          </cell>
          <cell r="S427">
            <v>0.84</v>
          </cell>
          <cell r="T427">
            <v>0.96</v>
          </cell>
        </row>
        <row r="428">
          <cell r="R428" t="str">
            <v>78A_fine_30</v>
          </cell>
          <cell r="S428">
            <v>0.87</v>
          </cell>
          <cell r="T428">
            <v>1</v>
          </cell>
        </row>
        <row r="429">
          <cell r="R429" t="str">
            <v>78A_medium_30</v>
          </cell>
          <cell r="S429">
            <v>0.87</v>
          </cell>
          <cell r="T429">
            <v>1</v>
          </cell>
        </row>
        <row r="430">
          <cell r="R430" t="str">
            <v>78A_coarse_30</v>
          </cell>
          <cell r="S430">
            <v>0.87</v>
          </cell>
          <cell r="T430">
            <v>1</v>
          </cell>
        </row>
        <row r="431">
          <cell r="R431" t="str">
            <v>78B_fine_30</v>
          </cell>
          <cell r="S431">
            <v>0.93</v>
          </cell>
          <cell r="T431">
            <v>0.99</v>
          </cell>
        </row>
        <row r="432">
          <cell r="R432" t="str">
            <v>78B_medium_30</v>
          </cell>
          <cell r="S432">
            <v>0.93</v>
          </cell>
          <cell r="T432">
            <v>0.99</v>
          </cell>
        </row>
        <row r="433">
          <cell r="R433" t="str">
            <v>78B_coarse_30</v>
          </cell>
          <cell r="S433">
            <v>0.93</v>
          </cell>
          <cell r="T433">
            <v>0.99</v>
          </cell>
        </row>
        <row r="434">
          <cell r="R434" t="str">
            <v>78C_fine_30</v>
          </cell>
          <cell r="S434">
            <v>0.89</v>
          </cell>
          <cell r="T434">
            <v>1</v>
          </cell>
        </row>
        <row r="435">
          <cell r="R435" t="str">
            <v>78C_medium_30</v>
          </cell>
          <cell r="S435">
            <v>0.89</v>
          </cell>
          <cell r="T435">
            <v>1</v>
          </cell>
        </row>
        <row r="436">
          <cell r="R436" t="str">
            <v>78C_coarse_30</v>
          </cell>
          <cell r="S436">
            <v>0.89</v>
          </cell>
          <cell r="T436">
            <v>1</v>
          </cell>
        </row>
        <row r="437">
          <cell r="R437" t="str">
            <v>79_fine_30</v>
          </cell>
          <cell r="S437">
            <v>0.97</v>
          </cell>
          <cell r="T437">
            <v>1</v>
          </cell>
        </row>
        <row r="438">
          <cell r="R438" t="str">
            <v>79_medium_30</v>
          </cell>
          <cell r="S438">
            <v>0.97</v>
          </cell>
          <cell r="T438">
            <v>1</v>
          </cell>
        </row>
        <row r="439">
          <cell r="R439" t="str">
            <v>79_coarse_30</v>
          </cell>
          <cell r="S439">
            <v>0.97</v>
          </cell>
          <cell r="T439">
            <v>1</v>
          </cell>
        </row>
        <row r="440">
          <cell r="R440" t="str">
            <v>8_fine_30</v>
          </cell>
          <cell r="S440">
            <v>0.75</v>
          </cell>
          <cell r="T440">
            <v>0.78</v>
          </cell>
        </row>
        <row r="441">
          <cell r="R441" t="str">
            <v>8_medium_30</v>
          </cell>
          <cell r="S441">
            <v>0.75</v>
          </cell>
          <cell r="T441">
            <v>0.78</v>
          </cell>
        </row>
        <row r="442">
          <cell r="R442" t="str">
            <v>8_coarse_30</v>
          </cell>
          <cell r="S442">
            <v>0.75</v>
          </cell>
          <cell r="T442">
            <v>0.78</v>
          </cell>
        </row>
        <row r="443">
          <cell r="R443" t="str">
            <v>80A_fine_30</v>
          </cell>
          <cell r="S443">
            <v>0.9</v>
          </cell>
          <cell r="T443">
            <v>1</v>
          </cell>
        </row>
        <row r="444">
          <cell r="R444" t="str">
            <v>80A_medium_30</v>
          </cell>
          <cell r="S444">
            <v>0.9</v>
          </cell>
          <cell r="T444">
            <v>1</v>
          </cell>
        </row>
        <row r="445">
          <cell r="R445" t="str">
            <v>80A_coarse_30</v>
          </cell>
          <cell r="S445">
            <v>0.9</v>
          </cell>
          <cell r="T445">
            <v>1</v>
          </cell>
        </row>
        <row r="446">
          <cell r="R446" t="str">
            <v>80B_fine_30</v>
          </cell>
          <cell r="S446">
            <v>0.89</v>
          </cell>
          <cell r="T446">
            <v>0.99</v>
          </cell>
        </row>
        <row r="447">
          <cell r="R447" t="str">
            <v>80B_medium_30</v>
          </cell>
          <cell r="S447">
            <v>0.89</v>
          </cell>
          <cell r="T447">
            <v>0.99</v>
          </cell>
        </row>
        <row r="448">
          <cell r="R448" t="str">
            <v>80B_coarse_30</v>
          </cell>
          <cell r="S448">
            <v>0.89</v>
          </cell>
          <cell r="T448">
            <v>0.99</v>
          </cell>
        </row>
        <row r="449">
          <cell r="R449" t="str">
            <v>81A_fine_30</v>
          </cell>
          <cell r="S449">
            <v>0.52</v>
          </cell>
          <cell r="T449">
            <v>0.99</v>
          </cell>
        </row>
        <row r="450">
          <cell r="R450" t="str">
            <v>81A_medium_30</v>
          </cell>
          <cell r="S450">
            <v>0.52</v>
          </cell>
          <cell r="T450">
            <v>0.99</v>
          </cell>
        </row>
        <row r="451">
          <cell r="R451" t="str">
            <v>81A_coarse_30</v>
          </cell>
          <cell r="S451">
            <v>0.52</v>
          </cell>
          <cell r="T451">
            <v>0.99</v>
          </cell>
        </row>
        <row r="452">
          <cell r="R452" t="str">
            <v>81B_fine_30</v>
          </cell>
          <cell r="S452">
            <v>1</v>
          </cell>
          <cell r="T452">
            <v>1</v>
          </cell>
        </row>
        <row r="453">
          <cell r="R453" t="str">
            <v>81B_medium_30</v>
          </cell>
          <cell r="S453">
            <v>1</v>
          </cell>
          <cell r="T453">
            <v>1</v>
          </cell>
        </row>
        <row r="454">
          <cell r="R454" t="str">
            <v>81B_coarse_30</v>
          </cell>
          <cell r="S454">
            <v>1</v>
          </cell>
          <cell r="T454">
            <v>1</v>
          </cell>
        </row>
        <row r="455">
          <cell r="R455" t="str">
            <v>81C_fine_30</v>
          </cell>
          <cell r="S455">
            <v>1</v>
          </cell>
          <cell r="T455">
            <v>1</v>
          </cell>
        </row>
        <row r="456">
          <cell r="R456" t="str">
            <v>81C_medium_30</v>
          </cell>
          <cell r="S456">
            <v>1</v>
          </cell>
          <cell r="T456">
            <v>1</v>
          </cell>
        </row>
        <row r="457">
          <cell r="R457" t="str">
            <v>81C_coarse_30</v>
          </cell>
          <cell r="S457">
            <v>1</v>
          </cell>
          <cell r="T457">
            <v>1</v>
          </cell>
        </row>
        <row r="458">
          <cell r="R458" t="str">
            <v>81D_fine_30</v>
          </cell>
          <cell r="S458">
            <v>1</v>
          </cell>
          <cell r="T458">
            <v>1</v>
          </cell>
        </row>
        <row r="459">
          <cell r="R459" t="str">
            <v>81D_medium_30</v>
          </cell>
          <cell r="S459">
            <v>1</v>
          </cell>
          <cell r="T459">
            <v>1</v>
          </cell>
        </row>
        <row r="460">
          <cell r="R460" t="str">
            <v>81D_coarse_30</v>
          </cell>
          <cell r="S460">
            <v>1</v>
          </cell>
          <cell r="T460">
            <v>1</v>
          </cell>
        </row>
        <row r="461">
          <cell r="R461" t="str">
            <v>82A_fine_30</v>
          </cell>
          <cell r="S461">
            <v>1</v>
          </cell>
          <cell r="T461">
            <v>1</v>
          </cell>
        </row>
        <row r="462">
          <cell r="R462" t="str">
            <v>82A_medium_30</v>
          </cell>
          <cell r="S462">
            <v>1</v>
          </cell>
          <cell r="T462">
            <v>1</v>
          </cell>
        </row>
        <row r="463">
          <cell r="R463" t="str">
            <v>82A_coarse_30</v>
          </cell>
          <cell r="S463">
            <v>1</v>
          </cell>
          <cell r="T463">
            <v>1</v>
          </cell>
        </row>
        <row r="464">
          <cell r="R464" t="str">
            <v>82B_fine_30</v>
          </cell>
          <cell r="S464">
            <v>0.85</v>
          </cell>
          <cell r="T464">
            <v>1</v>
          </cell>
        </row>
        <row r="465">
          <cell r="R465" t="str">
            <v>82B_medium_30</v>
          </cell>
          <cell r="S465">
            <v>0.85</v>
          </cell>
          <cell r="T465">
            <v>1</v>
          </cell>
        </row>
        <row r="466">
          <cell r="R466" t="str">
            <v>83A_fine_30</v>
          </cell>
          <cell r="S466">
            <v>0.96</v>
          </cell>
          <cell r="T466">
            <v>0.99</v>
          </cell>
        </row>
        <row r="467">
          <cell r="R467" t="str">
            <v>83A_medium_30</v>
          </cell>
          <cell r="S467">
            <v>0.96</v>
          </cell>
          <cell r="T467">
            <v>0.99</v>
          </cell>
        </row>
        <row r="468">
          <cell r="R468" t="str">
            <v>83A_coarse_30</v>
          </cell>
          <cell r="S468">
            <v>0.96</v>
          </cell>
          <cell r="T468">
            <v>0.99</v>
          </cell>
        </row>
        <row r="469">
          <cell r="R469" t="str">
            <v>83B_fine_30</v>
          </cell>
          <cell r="S469">
            <v>1</v>
          </cell>
          <cell r="T469">
            <v>1</v>
          </cell>
        </row>
        <row r="470">
          <cell r="R470" t="str">
            <v>83B_medium_30</v>
          </cell>
          <cell r="S470">
            <v>1</v>
          </cell>
          <cell r="T470">
            <v>1</v>
          </cell>
        </row>
        <row r="471">
          <cell r="R471" t="str">
            <v>83B_coarse_30</v>
          </cell>
          <cell r="S471">
            <v>1</v>
          </cell>
          <cell r="T471">
            <v>1</v>
          </cell>
        </row>
        <row r="472">
          <cell r="R472" t="str">
            <v>83C_fine_30</v>
          </cell>
          <cell r="S472">
            <v>1</v>
          </cell>
          <cell r="T472">
            <v>1</v>
          </cell>
        </row>
        <row r="473">
          <cell r="R473" t="str">
            <v>83C_medium_30</v>
          </cell>
          <cell r="S473">
            <v>1</v>
          </cell>
          <cell r="T473">
            <v>1</v>
          </cell>
        </row>
        <row r="474">
          <cell r="R474" t="str">
            <v>83C_coarse_30</v>
          </cell>
          <cell r="S474">
            <v>1</v>
          </cell>
          <cell r="T474">
            <v>1</v>
          </cell>
        </row>
        <row r="475">
          <cell r="R475" t="str">
            <v>83D_fine_30</v>
          </cell>
          <cell r="S475">
            <v>0.91</v>
          </cell>
          <cell r="T475">
            <v>1</v>
          </cell>
        </row>
        <row r="476">
          <cell r="R476" t="str">
            <v>83D_medium_30</v>
          </cell>
          <cell r="S476">
            <v>0.91</v>
          </cell>
          <cell r="T476">
            <v>1</v>
          </cell>
        </row>
        <row r="477">
          <cell r="R477" t="str">
            <v>83D_coarse_30</v>
          </cell>
          <cell r="S477">
            <v>0.91</v>
          </cell>
          <cell r="T477">
            <v>1</v>
          </cell>
        </row>
        <row r="478">
          <cell r="R478" t="str">
            <v>83E_fine_30</v>
          </cell>
          <cell r="S478">
            <v>0.78</v>
          </cell>
          <cell r="T478">
            <v>1</v>
          </cell>
        </row>
        <row r="479">
          <cell r="R479" t="str">
            <v>83E_coarse_30</v>
          </cell>
          <cell r="S479">
            <v>0.78</v>
          </cell>
          <cell r="T479">
            <v>1</v>
          </cell>
        </row>
        <row r="480">
          <cell r="R480" t="str">
            <v>84A_fine_30</v>
          </cell>
          <cell r="S480">
            <v>0.85</v>
          </cell>
          <cell r="T480">
            <v>1</v>
          </cell>
        </row>
        <row r="481">
          <cell r="R481" t="str">
            <v>84A_medium_30</v>
          </cell>
          <cell r="S481">
            <v>0.85</v>
          </cell>
          <cell r="T481">
            <v>1</v>
          </cell>
        </row>
        <row r="482">
          <cell r="R482" t="str">
            <v>84A_coarse_30</v>
          </cell>
          <cell r="S482">
            <v>0.85</v>
          </cell>
          <cell r="T482">
            <v>1</v>
          </cell>
        </row>
        <row r="483">
          <cell r="R483" t="str">
            <v>84B_fine_30</v>
          </cell>
          <cell r="S483">
            <v>0.91</v>
          </cell>
          <cell r="T483">
            <v>1</v>
          </cell>
        </row>
        <row r="484">
          <cell r="R484" t="str">
            <v>84B_medium_30</v>
          </cell>
          <cell r="S484">
            <v>0.91</v>
          </cell>
          <cell r="T484">
            <v>1</v>
          </cell>
        </row>
        <row r="485">
          <cell r="R485" t="str">
            <v>84B_coarse_30</v>
          </cell>
          <cell r="S485">
            <v>0.91</v>
          </cell>
          <cell r="T485">
            <v>1</v>
          </cell>
        </row>
        <row r="486">
          <cell r="R486" t="str">
            <v>84C_fine_30</v>
          </cell>
          <cell r="S486">
            <v>1</v>
          </cell>
          <cell r="T486">
            <v>1</v>
          </cell>
        </row>
        <row r="487">
          <cell r="R487" t="str">
            <v>84C_coarse_30</v>
          </cell>
          <cell r="S487">
            <v>1</v>
          </cell>
          <cell r="T487">
            <v>1</v>
          </cell>
        </row>
        <row r="488">
          <cell r="R488" t="str">
            <v>85_fine_30</v>
          </cell>
          <cell r="S488">
            <v>0.9</v>
          </cell>
          <cell r="T488">
            <v>1</v>
          </cell>
        </row>
        <row r="489">
          <cell r="R489" t="str">
            <v>85_medium_30</v>
          </cell>
          <cell r="S489">
            <v>0.9</v>
          </cell>
          <cell r="T489">
            <v>1</v>
          </cell>
        </row>
        <row r="490">
          <cell r="R490" t="str">
            <v>85_coarse_30</v>
          </cell>
          <cell r="S490">
            <v>0.9</v>
          </cell>
          <cell r="T490">
            <v>1</v>
          </cell>
        </row>
        <row r="491">
          <cell r="R491" t="str">
            <v>86A_fine_30</v>
          </cell>
          <cell r="S491">
            <v>0.92</v>
          </cell>
          <cell r="T491">
            <v>0.99</v>
          </cell>
        </row>
        <row r="492">
          <cell r="R492" t="str">
            <v>86A_medium_30</v>
          </cell>
          <cell r="S492">
            <v>0.92</v>
          </cell>
          <cell r="T492">
            <v>0.99</v>
          </cell>
        </row>
        <row r="493">
          <cell r="R493" t="str">
            <v>86A_coarse_30</v>
          </cell>
          <cell r="S493">
            <v>0.92</v>
          </cell>
          <cell r="T493">
            <v>0.99</v>
          </cell>
        </row>
        <row r="494">
          <cell r="R494" t="str">
            <v>86B_fine_30</v>
          </cell>
          <cell r="S494">
            <v>1</v>
          </cell>
          <cell r="T494">
            <v>1</v>
          </cell>
        </row>
        <row r="495">
          <cell r="R495" t="str">
            <v>86B_medium_30</v>
          </cell>
          <cell r="S495">
            <v>1</v>
          </cell>
          <cell r="T495">
            <v>1</v>
          </cell>
        </row>
        <row r="496">
          <cell r="R496" t="str">
            <v>86B_coarse_30</v>
          </cell>
          <cell r="S496">
            <v>1</v>
          </cell>
          <cell r="T496">
            <v>1</v>
          </cell>
        </row>
        <row r="497">
          <cell r="R497" t="str">
            <v>87A_fine_30</v>
          </cell>
          <cell r="S497">
            <v>0.86</v>
          </cell>
          <cell r="T497">
            <v>1</v>
          </cell>
        </row>
        <row r="498">
          <cell r="R498" t="str">
            <v>87A_medium_30</v>
          </cell>
          <cell r="S498">
            <v>0.86</v>
          </cell>
          <cell r="T498">
            <v>1</v>
          </cell>
        </row>
        <row r="499">
          <cell r="R499" t="str">
            <v>87A_coarse_30</v>
          </cell>
          <cell r="S499">
            <v>0.86</v>
          </cell>
          <cell r="T499">
            <v>1</v>
          </cell>
        </row>
        <row r="500">
          <cell r="R500" t="str">
            <v>87B_fine_30</v>
          </cell>
          <cell r="S500">
            <v>1</v>
          </cell>
          <cell r="T500">
            <v>1</v>
          </cell>
        </row>
        <row r="501">
          <cell r="R501" t="str">
            <v>87B_medium_30</v>
          </cell>
          <cell r="S501">
            <v>1</v>
          </cell>
          <cell r="T501">
            <v>1</v>
          </cell>
        </row>
        <row r="502">
          <cell r="R502" t="str">
            <v>87B_coarse_30</v>
          </cell>
          <cell r="S502">
            <v>1</v>
          </cell>
          <cell r="T502">
            <v>1</v>
          </cell>
        </row>
        <row r="503">
          <cell r="R503" t="str">
            <v>89_coarse_30</v>
          </cell>
          <cell r="S503">
            <v>0.7</v>
          </cell>
          <cell r="T503">
            <v>1</v>
          </cell>
        </row>
        <row r="504">
          <cell r="R504" t="str">
            <v>9_fine_30</v>
          </cell>
          <cell r="S504">
            <v>0.85</v>
          </cell>
          <cell r="T504">
            <v>0.75</v>
          </cell>
        </row>
        <row r="505">
          <cell r="R505" t="str">
            <v>9_medium_30</v>
          </cell>
          <cell r="S505">
            <v>0.85</v>
          </cell>
          <cell r="T505">
            <v>0.75</v>
          </cell>
        </row>
        <row r="506">
          <cell r="R506" t="str">
            <v>9_coarse_30</v>
          </cell>
          <cell r="S506">
            <v>0.85</v>
          </cell>
          <cell r="T506">
            <v>0.75</v>
          </cell>
        </row>
        <row r="507">
          <cell r="R507" t="str">
            <v>90A_medium_30</v>
          </cell>
          <cell r="S507">
            <v>0.87</v>
          </cell>
          <cell r="T507">
            <v>1</v>
          </cell>
        </row>
        <row r="508">
          <cell r="R508" t="str">
            <v>90A_coarse_30</v>
          </cell>
          <cell r="S508">
            <v>0.87</v>
          </cell>
          <cell r="T508">
            <v>1</v>
          </cell>
        </row>
        <row r="509">
          <cell r="R509" t="str">
            <v>90B_medium_30</v>
          </cell>
          <cell r="S509">
            <v>0.92</v>
          </cell>
          <cell r="T509">
            <v>1</v>
          </cell>
        </row>
        <row r="510">
          <cell r="R510" t="str">
            <v>90B_coarse_30</v>
          </cell>
          <cell r="S510">
            <v>0.92</v>
          </cell>
          <cell r="T510">
            <v>1</v>
          </cell>
        </row>
        <row r="511">
          <cell r="R511" t="str">
            <v>91A_coarse_30</v>
          </cell>
          <cell r="S511">
            <v>0.92</v>
          </cell>
          <cell r="T511">
            <v>0.95</v>
          </cell>
        </row>
        <row r="512">
          <cell r="R512" t="str">
            <v>91B_coarse_30</v>
          </cell>
          <cell r="S512">
            <v>0.73</v>
          </cell>
          <cell r="T512">
            <v>0.98</v>
          </cell>
        </row>
        <row r="513">
          <cell r="R513" t="str">
            <v>92_fine_30</v>
          </cell>
          <cell r="S513">
            <v>1</v>
          </cell>
          <cell r="T513">
            <v>1</v>
          </cell>
        </row>
        <row r="514">
          <cell r="R514" t="str">
            <v>94A_medium_30</v>
          </cell>
          <cell r="S514">
            <v>0.89</v>
          </cell>
          <cell r="T514">
            <v>1</v>
          </cell>
        </row>
        <row r="515">
          <cell r="R515" t="str">
            <v>94A_coarse_30</v>
          </cell>
          <cell r="S515">
            <v>0.89</v>
          </cell>
          <cell r="T515">
            <v>1</v>
          </cell>
        </row>
        <row r="516">
          <cell r="R516" t="str">
            <v>94B_medium_30</v>
          </cell>
          <cell r="S516">
            <v>1</v>
          </cell>
          <cell r="T516">
            <v>1</v>
          </cell>
        </row>
        <row r="517">
          <cell r="R517" t="str">
            <v>94B_coarse_30</v>
          </cell>
          <cell r="S517">
            <v>1</v>
          </cell>
          <cell r="T517">
            <v>1</v>
          </cell>
        </row>
        <row r="518">
          <cell r="R518" t="str">
            <v>94C_coarse_30</v>
          </cell>
          <cell r="S518">
            <v>0.86</v>
          </cell>
          <cell r="T518">
            <v>1</v>
          </cell>
        </row>
        <row r="519">
          <cell r="R519" t="str">
            <v>95A_medium_30</v>
          </cell>
          <cell r="S519">
            <v>0.94</v>
          </cell>
          <cell r="T519">
            <v>1</v>
          </cell>
        </row>
        <row r="520">
          <cell r="R520" t="str">
            <v>95A_coarse_30</v>
          </cell>
          <cell r="S520">
            <v>0.94</v>
          </cell>
          <cell r="T520">
            <v>1</v>
          </cell>
        </row>
        <row r="521">
          <cell r="R521" t="str">
            <v>95B_fine_30</v>
          </cell>
          <cell r="S521">
            <v>0.95</v>
          </cell>
          <cell r="T521">
            <v>1</v>
          </cell>
        </row>
        <row r="522">
          <cell r="R522" t="str">
            <v>95B_medium_30</v>
          </cell>
          <cell r="S522">
            <v>0.95</v>
          </cell>
          <cell r="T522">
            <v>1</v>
          </cell>
        </row>
        <row r="523">
          <cell r="R523" t="str">
            <v>95B_coarse_30</v>
          </cell>
          <cell r="S523">
            <v>0.95</v>
          </cell>
          <cell r="T523">
            <v>1</v>
          </cell>
        </row>
        <row r="524">
          <cell r="R524" t="str">
            <v>96_coarse_30</v>
          </cell>
          <cell r="S524">
            <v>0.8</v>
          </cell>
          <cell r="T524">
            <v>1</v>
          </cell>
        </row>
        <row r="525">
          <cell r="R525" t="str">
            <v>97_medium_30</v>
          </cell>
          <cell r="S525">
            <v>0.94</v>
          </cell>
          <cell r="T525">
            <v>1</v>
          </cell>
        </row>
        <row r="526">
          <cell r="R526" t="str">
            <v>97_coarse_30</v>
          </cell>
          <cell r="S526">
            <v>0.94</v>
          </cell>
          <cell r="T526">
            <v>1</v>
          </cell>
        </row>
        <row r="527">
          <cell r="R527" t="str">
            <v>98_medium_30</v>
          </cell>
          <cell r="S527">
            <v>0.9</v>
          </cell>
          <cell r="T527">
            <v>1</v>
          </cell>
        </row>
        <row r="528">
          <cell r="R528" t="str">
            <v>98_coarse_30</v>
          </cell>
          <cell r="S528">
            <v>0.9</v>
          </cell>
          <cell r="T528">
            <v>1</v>
          </cell>
        </row>
        <row r="529">
          <cell r="R529" t="str">
            <v>99_medium_30</v>
          </cell>
          <cell r="S529">
            <v>0.97</v>
          </cell>
          <cell r="T529">
            <v>1</v>
          </cell>
        </row>
        <row r="530">
          <cell r="R530" t="str">
            <v>99_coarse_30</v>
          </cell>
          <cell r="S530">
            <v>0.97</v>
          </cell>
          <cell r="T530">
            <v>1</v>
          </cell>
        </row>
        <row r="531">
          <cell r="R531" t="str">
            <v>10_fine_10</v>
          </cell>
          <cell r="S531">
            <v>0.74</v>
          </cell>
          <cell r="T531">
            <v>0.96</v>
          </cell>
        </row>
        <row r="532">
          <cell r="R532" t="str">
            <v>10_medium_10</v>
          </cell>
          <cell r="S532">
            <v>0.74</v>
          </cell>
          <cell r="T532">
            <v>0.96</v>
          </cell>
        </row>
        <row r="533">
          <cell r="R533" t="str">
            <v>10_coarse_10</v>
          </cell>
          <cell r="S533">
            <v>0.74</v>
          </cell>
          <cell r="T533">
            <v>0.96</v>
          </cell>
        </row>
        <row r="534">
          <cell r="R534" t="str">
            <v>101_fine_10</v>
          </cell>
          <cell r="S534">
            <v>0.94</v>
          </cell>
          <cell r="T534">
            <v>1</v>
          </cell>
        </row>
        <row r="535">
          <cell r="R535" t="str">
            <v>101_medium_10</v>
          </cell>
          <cell r="S535">
            <v>0.94</v>
          </cell>
          <cell r="T535">
            <v>1</v>
          </cell>
        </row>
        <row r="536">
          <cell r="R536" t="str">
            <v>101_coarse_10</v>
          </cell>
          <cell r="S536">
            <v>0.94</v>
          </cell>
          <cell r="T536">
            <v>1</v>
          </cell>
        </row>
        <row r="537">
          <cell r="R537" t="str">
            <v>102A_fine_10</v>
          </cell>
          <cell r="S537">
            <v>0.92</v>
          </cell>
          <cell r="T537">
            <v>0.95</v>
          </cell>
        </row>
        <row r="538">
          <cell r="R538" t="str">
            <v>102A_medium_10</v>
          </cell>
          <cell r="S538">
            <v>0.92</v>
          </cell>
          <cell r="T538">
            <v>0.95</v>
          </cell>
        </row>
        <row r="539">
          <cell r="R539" t="str">
            <v>102A_coarse_10</v>
          </cell>
          <cell r="S539">
            <v>0.92</v>
          </cell>
          <cell r="T539">
            <v>0.95</v>
          </cell>
        </row>
        <row r="540">
          <cell r="R540" t="str">
            <v>102B_fine_10</v>
          </cell>
          <cell r="S540">
            <v>0.89</v>
          </cell>
          <cell r="T540">
            <v>1</v>
          </cell>
        </row>
        <row r="541">
          <cell r="R541" t="str">
            <v>102B_medium_10</v>
          </cell>
          <cell r="S541">
            <v>0.89</v>
          </cell>
          <cell r="T541">
            <v>1</v>
          </cell>
        </row>
        <row r="542">
          <cell r="R542" t="str">
            <v>102C_fine_10</v>
          </cell>
          <cell r="S542">
            <v>0.87</v>
          </cell>
          <cell r="T542">
            <v>1</v>
          </cell>
        </row>
        <row r="543">
          <cell r="R543" t="str">
            <v>102C_medium_10</v>
          </cell>
          <cell r="S543">
            <v>0.87</v>
          </cell>
          <cell r="T543">
            <v>1</v>
          </cell>
        </row>
        <row r="544">
          <cell r="R544" t="str">
            <v>102C_coarse_10</v>
          </cell>
          <cell r="S544">
            <v>0.87</v>
          </cell>
          <cell r="T544">
            <v>1</v>
          </cell>
        </row>
        <row r="545">
          <cell r="R545" t="str">
            <v>103_fine_10</v>
          </cell>
          <cell r="S545">
            <v>0.97</v>
          </cell>
          <cell r="T545">
            <v>1</v>
          </cell>
        </row>
        <row r="546">
          <cell r="R546" t="str">
            <v>103_medium_10</v>
          </cell>
          <cell r="S546">
            <v>0.97</v>
          </cell>
          <cell r="T546">
            <v>1</v>
          </cell>
        </row>
        <row r="547">
          <cell r="R547" t="str">
            <v>103_coarse_10</v>
          </cell>
          <cell r="S547">
            <v>0.97</v>
          </cell>
          <cell r="T547">
            <v>1</v>
          </cell>
        </row>
        <row r="548">
          <cell r="R548" t="str">
            <v>104_fine_10</v>
          </cell>
          <cell r="S548">
            <v>0.94</v>
          </cell>
          <cell r="T548">
            <v>1</v>
          </cell>
        </row>
        <row r="549">
          <cell r="R549" t="str">
            <v>104_medium_10</v>
          </cell>
          <cell r="S549">
            <v>0.94</v>
          </cell>
          <cell r="T549">
            <v>1</v>
          </cell>
        </row>
        <row r="550">
          <cell r="R550" t="str">
            <v>104_coarse_10</v>
          </cell>
          <cell r="S550">
            <v>0.94</v>
          </cell>
          <cell r="T550">
            <v>1</v>
          </cell>
        </row>
        <row r="551">
          <cell r="R551" t="str">
            <v>105_fine_10</v>
          </cell>
          <cell r="S551">
            <v>0.86</v>
          </cell>
          <cell r="T551">
            <v>1</v>
          </cell>
        </row>
        <row r="552">
          <cell r="R552" t="str">
            <v>105_medium_10</v>
          </cell>
          <cell r="S552">
            <v>0.86</v>
          </cell>
          <cell r="T552">
            <v>1</v>
          </cell>
        </row>
        <row r="553">
          <cell r="R553" t="str">
            <v>105_coarse_10</v>
          </cell>
          <cell r="S553">
            <v>0.86</v>
          </cell>
          <cell r="T553">
            <v>1</v>
          </cell>
        </row>
        <row r="554">
          <cell r="R554" t="str">
            <v>106_fine_10</v>
          </cell>
          <cell r="S554">
            <v>0.96</v>
          </cell>
          <cell r="T554">
            <v>1</v>
          </cell>
        </row>
        <row r="555">
          <cell r="R555" t="str">
            <v>106_medium_10</v>
          </cell>
          <cell r="S555">
            <v>0.96</v>
          </cell>
          <cell r="T555">
            <v>1</v>
          </cell>
        </row>
        <row r="556">
          <cell r="R556" t="str">
            <v>106_coarse_10</v>
          </cell>
          <cell r="S556">
            <v>0.96</v>
          </cell>
          <cell r="T556">
            <v>1</v>
          </cell>
        </row>
        <row r="557">
          <cell r="R557" t="str">
            <v>107A_fine_10</v>
          </cell>
          <cell r="S557">
            <v>0.97</v>
          </cell>
          <cell r="T557">
            <v>1</v>
          </cell>
        </row>
        <row r="558">
          <cell r="R558" t="str">
            <v>107A_medium_10</v>
          </cell>
          <cell r="S558">
            <v>0.97</v>
          </cell>
          <cell r="T558">
            <v>1</v>
          </cell>
        </row>
        <row r="559">
          <cell r="R559" t="str">
            <v>107A_coarse_10</v>
          </cell>
          <cell r="S559">
            <v>0.97</v>
          </cell>
          <cell r="T559">
            <v>1</v>
          </cell>
        </row>
        <row r="560">
          <cell r="R560" t="str">
            <v>107B_fine_10</v>
          </cell>
          <cell r="S560">
            <v>0.93</v>
          </cell>
          <cell r="T560">
            <v>1</v>
          </cell>
        </row>
        <row r="561">
          <cell r="R561" t="str">
            <v>107B_medium_10</v>
          </cell>
          <cell r="S561">
            <v>0.93</v>
          </cell>
          <cell r="T561">
            <v>1</v>
          </cell>
        </row>
        <row r="562">
          <cell r="R562" t="str">
            <v>107B_coarse_10</v>
          </cell>
          <cell r="S562">
            <v>0.93</v>
          </cell>
          <cell r="T562">
            <v>1</v>
          </cell>
        </row>
        <row r="563">
          <cell r="R563" t="str">
            <v>108A_fine_10</v>
          </cell>
          <cell r="S563">
            <v>0.98</v>
          </cell>
          <cell r="T563">
            <v>1</v>
          </cell>
        </row>
        <row r="564">
          <cell r="R564" t="str">
            <v>108A_medium_10</v>
          </cell>
          <cell r="S564">
            <v>0.98</v>
          </cell>
          <cell r="T564">
            <v>1</v>
          </cell>
        </row>
        <row r="565">
          <cell r="R565" t="str">
            <v>108A_coarse_10</v>
          </cell>
          <cell r="S565">
            <v>0.98</v>
          </cell>
          <cell r="T565">
            <v>1</v>
          </cell>
        </row>
        <row r="566">
          <cell r="R566" t="str">
            <v>108B_fine_10</v>
          </cell>
          <cell r="S566">
            <v>0.95</v>
          </cell>
          <cell r="T566">
            <v>1</v>
          </cell>
        </row>
        <row r="567">
          <cell r="R567" t="str">
            <v>108B_medium_10</v>
          </cell>
          <cell r="S567">
            <v>0.95</v>
          </cell>
          <cell r="T567">
            <v>1</v>
          </cell>
        </row>
        <row r="568">
          <cell r="R568" t="str">
            <v>108B_coarse_10</v>
          </cell>
          <cell r="S568">
            <v>0.95</v>
          </cell>
          <cell r="T568">
            <v>1</v>
          </cell>
        </row>
        <row r="569">
          <cell r="R569" t="str">
            <v>108C_fine_10</v>
          </cell>
          <cell r="S569">
            <v>0.91</v>
          </cell>
          <cell r="T569">
            <v>1</v>
          </cell>
        </row>
        <row r="570">
          <cell r="R570" t="str">
            <v>108C_medium_10</v>
          </cell>
          <cell r="S570">
            <v>0.91</v>
          </cell>
          <cell r="T570">
            <v>1</v>
          </cell>
        </row>
        <row r="571">
          <cell r="R571" t="str">
            <v>108C_coarse_10</v>
          </cell>
          <cell r="S571">
            <v>0.91</v>
          </cell>
          <cell r="T571">
            <v>1</v>
          </cell>
        </row>
        <row r="572">
          <cell r="R572" t="str">
            <v>108D_fine_10</v>
          </cell>
          <cell r="S572">
            <v>0.96</v>
          </cell>
          <cell r="T572">
            <v>1</v>
          </cell>
        </row>
        <row r="573">
          <cell r="R573" t="str">
            <v>108D_medium_10</v>
          </cell>
          <cell r="S573">
            <v>0.96</v>
          </cell>
          <cell r="T573">
            <v>1</v>
          </cell>
        </row>
        <row r="574">
          <cell r="R574" t="str">
            <v>109_fine_10</v>
          </cell>
          <cell r="S574">
            <v>0.94</v>
          </cell>
          <cell r="T574">
            <v>1</v>
          </cell>
        </row>
        <row r="575">
          <cell r="R575" t="str">
            <v>109_medium_10</v>
          </cell>
          <cell r="S575">
            <v>0.94</v>
          </cell>
          <cell r="T575">
            <v>1</v>
          </cell>
        </row>
        <row r="576">
          <cell r="R576" t="str">
            <v>109_coarse_10</v>
          </cell>
          <cell r="S576">
            <v>0.94</v>
          </cell>
          <cell r="T576">
            <v>1</v>
          </cell>
        </row>
        <row r="577">
          <cell r="R577" t="str">
            <v>11_fine_10</v>
          </cell>
          <cell r="S577">
            <v>0.5</v>
          </cell>
          <cell r="T577">
            <v>0.93</v>
          </cell>
        </row>
        <row r="578">
          <cell r="R578" t="str">
            <v>11_medium_10</v>
          </cell>
          <cell r="S578">
            <v>0.5</v>
          </cell>
          <cell r="T578">
            <v>0.93</v>
          </cell>
        </row>
        <row r="579">
          <cell r="R579" t="str">
            <v>11_coarse_10</v>
          </cell>
          <cell r="S579">
            <v>0.5</v>
          </cell>
          <cell r="T579">
            <v>0.93</v>
          </cell>
        </row>
        <row r="580">
          <cell r="R580" t="str">
            <v>110_fine_10</v>
          </cell>
          <cell r="S580">
            <v>0.97</v>
          </cell>
          <cell r="T580">
            <v>1</v>
          </cell>
        </row>
        <row r="581">
          <cell r="R581" t="str">
            <v>110_medium_10</v>
          </cell>
          <cell r="S581">
            <v>0.97</v>
          </cell>
          <cell r="T581">
            <v>1</v>
          </cell>
        </row>
        <row r="582">
          <cell r="R582" t="str">
            <v>110_coarse_10</v>
          </cell>
          <cell r="S582">
            <v>0.97</v>
          </cell>
          <cell r="T582">
            <v>1</v>
          </cell>
        </row>
        <row r="583">
          <cell r="R583" t="str">
            <v>111A_fine_10</v>
          </cell>
          <cell r="S583">
            <v>0.98</v>
          </cell>
          <cell r="T583">
            <v>1</v>
          </cell>
        </row>
        <row r="584">
          <cell r="R584" t="str">
            <v>111A_medium_10</v>
          </cell>
          <cell r="S584">
            <v>0.98</v>
          </cell>
          <cell r="T584">
            <v>1</v>
          </cell>
        </row>
        <row r="585">
          <cell r="R585" t="str">
            <v>111A_coarse_10</v>
          </cell>
          <cell r="S585">
            <v>0.98</v>
          </cell>
          <cell r="T585">
            <v>1</v>
          </cell>
        </row>
        <row r="586">
          <cell r="R586" t="str">
            <v>111B_fine_10</v>
          </cell>
          <cell r="S586">
            <v>0.98</v>
          </cell>
          <cell r="T586">
            <v>1</v>
          </cell>
        </row>
        <row r="587">
          <cell r="R587" t="str">
            <v>111B_medium_10</v>
          </cell>
          <cell r="S587">
            <v>0.98</v>
          </cell>
          <cell r="T587">
            <v>1</v>
          </cell>
        </row>
        <row r="588">
          <cell r="R588" t="str">
            <v>111B_coarse_10</v>
          </cell>
          <cell r="S588">
            <v>0.98</v>
          </cell>
          <cell r="T588">
            <v>1</v>
          </cell>
        </row>
        <row r="589">
          <cell r="R589" t="str">
            <v>111C_fine_10</v>
          </cell>
          <cell r="S589">
            <v>1</v>
          </cell>
          <cell r="T589">
            <v>1</v>
          </cell>
        </row>
        <row r="590">
          <cell r="R590" t="str">
            <v>111C_medium_10</v>
          </cell>
          <cell r="S590">
            <v>1</v>
          </cell>
          <cell r="T590">
            <v>1</v>
          </cell>
        </row>
        <row r="591">
          <cell r="R591" t="str">
            <v>111C_coarse_10</v>
          </cell>
          <cell r="S591">
            <v>1</v>
          </cell>
          <cell r="T591">
            <v>1</v>
          </cell>
        </row>
        <row r="592">
          <cell r="R592" t="str">
            <v>111D_fine_10</v>
          </cell>
          <cell r="S592">
            <v>0.98</v>
          </cell>
          <cell r="T592">
            <v>1</v>
          </cell>
        </row>
        <row r="593">
          <cell r="R593" t="str">
            <v>111D_medium_10</v>
          </cell>
          <cell r="S593">
            <v>0.98</v>
          </cell>
          <cell r="T593">
            <v>1</v>
          </cell>
        </row>
        <row r="594">
          <cell r="R594" t="str">
            <v>111D_coarse_10</v>
          </cell>
          <cell r="S594">
            <v>0.98</v>
          </cell>
          <cell r="T594">
            <v>1</v>
          </cell>
        </row>
        <row r="595">
          <cell r="R595" t="str">
            <v>111E_fine_10</v>
          </cell>
          <cell r="S595">
            <v>1</v>
          </cell>
          <cell r="T595">
            <v>1</v>
          </cell>
        </row>
        <row r="596">
          <cell r="R596" t="str">
            <v>111E_medium_10</v>
          </cell>
          <cell r="S596">
            <v>1</v>
          </cell>
          <cell r="T596">
            <v>1</v>
          </cell>
        </row>
        <row r="597">
          <cell r="R597" t="str">
            <v>112_fine_10</v>
          </cell>
          <cell r="S597">
            <v>0.95</v>
          </cell>
          <cell r="T597">
            <v>1</v>
          </cell>
        </row>
        <row r="598">
          <cell r="R598" t="str">
            <v>112_medium_10</v>
          </cell>
          <cell r="S598">
            <v>0.95</v>
          </cell>
          <cell r="T598">
            <v>1</v>
          </cell>
        </row>
        <row r="599">
          <cell r="R599" t="str">
            <v>112_coarse_10</v>
          </cell>
          <cell r="S599">
            <v>0.95</v>
          </cell>
          <cell r="T599">
            <v>1</v>
          </cell>
        </row>
        <row r="600">
          <cell r="R600" t="str">
            <v>113_fine_10</v>
          </cell>
          <cell r="S600">
            <v>0.97</v>
          </cell>
          <cell r="T600">
            <v>1</v>
          </cell>
        </row>
        <row r="601">
          <cell r="R601" t="str">
            <v>113_medium_10</v>
          </cell>
          <cell r="S601">
            <v>0.97</v>
          </cell>
          <cell r="T601">
            <v>1</v>
          </cell>
        </row>
        <row r="602">
          <cell r="R602" t="str">
            <v>113_coarse_10</v>
          </cell>
          <cell r="S602">
            <v>0.97</v>
          </cell>
          <cell r="T602">
            <v>1</v>
          </cell>
        </row>
        <row r="603">
          <cell r="R603" t="str">
            <v>114A_fine_10</v>
          </cell>
          <cell r="S603">
            <v>0.93</v>
          </cell>
          <cell r="T603">
            <v>1</v>
          </cell>
        </row>
        <row r="604">
          <cell r="R604" t="str">
            <v>114A_medium_10</v>
          </cell>
          <cell r="S604">
            <v>0.93</v>
          </cell>
          <cell r="T604">
            <v>1</v>
          </cell>
        </row>
        <row r="605">
          <cell r="R605" t="str">
            <v>114A_coarse_10</v>
          </cell>
          <cell r="S605">
            <v>0.93</v>
          </cell>
          <cell r="T605">
            <v>1</v>
          </cell>
        </row>
        <row r="606">
          <cell r="R606" t="str">
            <v>114B_fine_10</v>
          </cell>
          <cell r="S606">
            <v>0.97</v>
          </cell>
          <cell r="T606">
            <v>1</v>
          </cell>
        </row>
        <row r="607">
          <cell r="R607" t="str">
            <v>114B_medium_10</v>
          </cell>
          <cell r="S607">
            <v>0.97</v>
          </cell>
          <cell r="T607">
            <v>1</v>
          </cell>
        </row>
        <row r="608">
          <cell r="R608" t="str">
            <v>114B_coarse_10</v>
          </cell>
          <cell r="S608">
            <v>0.97</v>
          </cell>
          <cell r="T608">
            <v>1</v>
          </cell>
        </row>
        <row r="609">
          <cell r="R609" t="str">
            <v>115A_fine_10</v>
          </cell>
          <cell r="S609">
            <v>0.9</v>
          </cell>
          <cell r="T609">
            <v>1</v>
          </cell>
        </row>
        <row r="610">
          <cell r="R610" t="str">
            <v>115A_medium_10</v>
          </cell>
          <cell r="S610">
            <v>0.9</v>
          </cell>
          <cell r="T610">
            <v>1</v>
          </cell>
        </row>
        <row r="611">
          <cell r="R611" t="str">
            <v>115A_coarse_10</v>
          </cell>
          <cell r="S611">
            <v>0.9</v>
          </cell>
          <cell r="T611">
            <v>1</v>
          </cell>
        </row>
        <row r="612">
          <cell r="R612" t="str">
            <v>115B_fine_10</v>
          </cell>
          <cell r="S612">
            <v>0.92</v>
          </cell>
          <cell r="T612">
            <v>1</v>
          </cell>
        </row>
        <row r="613">
          <cell r="R613" t="str">
            <v>115B_medium_10</v>
          </cell>
          <cell r="S613">
            <v>0.92</v>
          </cell>
          <cell r="T613">
            <v>1</v>
          </cell>
        </row>
        <row r="614">
          <cell r="R614" t="str">
            <v>115B_coarse_10</v>
          </cell>
          <cell r="S614">
            <v>0.92</v>
          </cell>
          <cell r="T614">
            <v>1</v>
          </cell>
        </row>
        <row r="615">
          <cell r="R615" t="str">
            <v>115C_fine_10</v>
          </cell>
          <cell r="S615">
            <v>0.92</v>
          </cell>
          <cell r="T615">
            <v>1</v>
          </cell>
        </row>
        <row r="616">
          <cell r="R616" t="str">
            <v>115C_medium_10</v>
          </cell>
          <cell r="S616">
            <v>0.92</v>
          </cell>
          <cell r="T616">
            <v>1</v>
          </cell>
        </row>
        <row r="617">
          <cell r="R617" t="str">
            <v>115C_coarse_10</v>
          </cell>
          <cell r="S617">
            <v>0.92</v>
          </cell>
          <cell r="T617">
            <v>1</v>
          </cell>
        </row>
        <row r="618">
          <cell r="R618" t="str">
            <v>116A_medium_10</v>
          </cell>
          <cell r="S618">
            <v>1</v>
          </cell>
          <cell r="T618">
            <v>1</v>
          </cell>
        </row>
        <row r="619">
          <cell r="R619" t="str">
            <v>116B_medium_10</v>
          </cell>
          <cell r="S619">
            <v>0.98</v>
          </cell>
          <cell r="T619">
            <v>1</v>
          </cell>
        </row>
        <row r="620">
          <cell r="R620" t="str">
            <v>118A_fine_10</v>
          </cell>
          <cell r="S620">
            <v>0.97</v>
          </cell>
          <cell r="T620">
            <v>1</v>
          </cell>
        </row>
        <row r="621">
          <cell r="R621" t="str">
            <v>118A_medium_10</v>
          </cell>
          <cell r="S621">
            <v>0.97</v>
          </cell>
          <cell r="T621">
            <v>1</v>
          </cell>
        </row>
        <row r="622">
          <cell r="R622" t="str">
            <v>118A_coarse_10</v>
          </cell>
          <cell r="S622">
            <v>0.97</v>
          </cell>
          <cell r="T622">
            <v>1</v>
          </cell>
        </row>
        <row r="623">
          <cell r="R623" t="str">
            <v>12_medium_10</v>
          </cell>
          <cell r="S623">
            <v>1</v>
          </cell>
          <cell r="T623">
            <v>1</v>
          </cell>
        </row>
        <row r="624">
          <cell r="R624" t="str">
            <v>120A_fine_10</v>
          </cell>
          <cell r="S624">
            <v>0.92</v>
          </cell>
          <cell r="T624">
            <v>1</v>
          </cell>
        </row>
        <row r="625">
          <cell r="R625" t="str">
            <v>120A_medium_10</v>
          </cell>
          <cell r="S625">
            <v>0.92</v>
          </cell>
          <cell r="T625">
            <v>1</v>
          </cell>
        </row>
        <row r="626">
          <cell r="R626" t="str">
            <v>120A_coarse_10</v>
          </cell>
          <cell r="S626">
            <v>0.92</v>
          </cell>
          <cell r="T626">
            <v>1</v>
          </cell>
        </row>
        <row r="627">
          <cell r="R627" t="str">
            <v>120B_medium_10</v>
          </cell>
          <cell r="S627">
            <v>1</v>
          </cell>
          <cell r="T627">
            <v>1</v>
          </cell>
        </row>
        <row r="628">
          <cell r="R628" t="str">
            <v>120C_medium_10</v>
          </cell>
          <cell r="S628">
            <v>1</v>
          </cell>
          <cell r="T628">
            <v>1</v>
          </cell>
        </row>
        <row r="629">
          <cell r="R629" t="str">
            <v>121_fine_10</v>
          </cell>
          <cell r="S629">
            <v>0.95</v>
          </cell>
          <cell r="T629">
            <v>1</v>
          </cell>
        </row>
        <row r="630">
          <cell r="R630" t="str">
            <v>121_medium_10</v>
          </cell>
          <cell r="S630">
            <v>0.95</v>
          </cell>
          <cell r="T630">
            <v>1</v>
          </cell>
        </row>
        <row r="631">
          <cell r="R631" t="str">
            <v>122_fine_10</v>
          </cell>
          <cell r="S631">
            <v>0.95</v>
          </cell>
          <cell r="T631">
            <v>1</v>
          </cell>
        </row>
        <row r="632">
          <cell r="R632" t="str">
            <v>122_medium_10</v>
          </cell>
          <cell r="S632">
            <v>0.95</v>
          </cell>
          <cell r="T632">
            <v>1</v>
          </cell>
        </row>
        <row r="633">
          <cell r="R633" t="str">
            <v>123_fine_10</v>
          </cell>
          <cell r="S633">
            <v>0.91</v>
          </cell>
          <cell r="T633">
            <v>1</v>
          </cell>
        </row>
        <row r="634">
          <cell r="R634" t="str">
            <v>123_medium_10</v>
          </cell>
          <cell r="S634">
            <v>0.91</v>
          </cell>
          <cell r="T634">
            <v>1</v>
          </cell>
        </row>
        <row r="635">
          <cell r="R635" t="str">
            <v>124_fine_10</v>
          </cell>
          <cell r="S635">
            <v>0.9</v>
          </cell>
          <cell r="T635">
            <v>1</v>
          </cell>
        </row>
        <row r="636">
          <cell r="R636" t="str">
            <v>124_medium_10</v>
          </cell>
          <cell r="S636">
            <v>0.9</v>
          </cell>
          <cell r="T636">
            <v>1</v>
          </cell>
        </row>
        <row r="637">
          <cell r="R637" t="str">
            <v>124_coarse_10</v>
          </cell>
          <cell r="S637">
            <v>0.9</v>
          </cell>
          <cell r="T637">
            <v>1</v>
          </cell>
        </row>
        <row r="638">
          <cell r="R638" t="str">
            <v>125_medium_10</v>
          </cell>
          <cell r="S638">
            <v>1</v>
          </cell>
          <cell r="T638">
            <v>1</v>
          </cell>
        </row>
        <row r="639">
          <cell r="R639" t="str">
            <v>125_coarse_10</v>
          </cell>
          <cell r="S639">
            <v>1</v>
          </cell>
          <cell r="T639">
            <v>1</v>
          </cell>
        </row>
        <row r="640">
          <cell r="R640" t="str">
            <v>126_fine_10</v>
          </cell>
          <cell r="S640">
            <v>0.87</v>
          </cell>
          <cell r="T640">
            <v>1</v>
          </cell>
        </row>
        <row r="641">
          <cell r="R641" t="str">
            <v>126_medium_10</v>
          </cell>
          <cell r="S641">
            <v>0.87</v>
          </cell>
          <cell r="T641">
            <v>1</v>
          </cell>
        </row>
        <row r="642">
          <cell r="R642" t="str">
            <v>127_medium_10</v>
          </cell>
          <cell r="S642">
            <v>1</v>
          </cell>
          <cell r="T642">
            <v>1</v>
          </cell>
        </row>
        <row r="643">
          <cell r="R643" t="str">
            <v>127_coarse_10</v>
          </cell>
          <cell r="S643">
            <v>1</v>
          </cell>
          <cell r="T643">
            <v>1</v>
          </cell>
        </row>
        <row r="644">
          <cell r="R644" t="str">
            <v>128_fine_10</v>
          </cell>
          <cell r="S644">
            <v>0.93</v>
          </cell>
          <cell r="T644">
            <v>1</v>
          </cell>
        </row>
        <row r="645">
          <cell r="R645" t="str">
            <v>128_medium_10</v>
          </cell>
          <cell r="S645">
            <v>0.93</v>
          </cell>
          <cell r="T645">
            <v>1</v>
          </cell>
        </row>
        <row r="646">
          <cell r="R646" t="str">
            <v>128_coarse_10</v>
          </cell>
          <cell r="S646">
            <v>0.93</v>
          </cell>
          <cell r="T646">
            <v>1</v>
          </cell>
        </row>
        <row r="647">
          <cell r="R647" t="str">
            <v>129_medium_10</v>
          </cell>
          <cell r="S647">
            <v>1</v>
          </cell>
          <cell r="T647">
            <v>1</v>
          </cell>
        </row>
        <row r="648">
          <cell r="R648" t="str">
            <v>129_coarse_10</v>
          </cell>
          <cell r="S648">
            <v>1</v>
          </cell>
          <cell r="T648">
            <v>1</v>
          </cell>
        </row>
        <row r="649">
          <cell r="R649" t="str">
            <v>13_fine_10</v>
          </cell>
          <cell r="S649">
            <v>0.77</v>
          </cell>
          <cell r="T649">
            <v>0.73</v>
          </cell>
        </row>
        <row r="650">
          <cell r="R650" t="str">
            <v>13_medium_10</v>
          </cell>
          <cell r="S650">
            <v>0.77</v>
          </cell>
          <cell r="T650">
            <v>0.73</v>
          </cell>
        </row>
        <row r="651">
          <cell r="R651" t="str">
            <v>13_coarse_10</v>
          </cell>
          <cell r="S651">
            <v>0.77</v>
          </cell>
          <cell r="T651">
            <v>0.73</v>
          </cell>
        </row>
        <row r="652">
          <cell r="R652" t="str">
            <v>130A_medium_10</v>
          </cell>
          <cell r="S652">
            <v>1</v>
          </cell>
          <cell r="T652">
            <v>1</v>
          </cell>
        </row>
        <row r="653">
          <cell r="R653" t="str">
            <v>130B_medium_10</v>
          </cell>
          <cell r="S653">
            <v>1</v>
          </cell>
          <cell r="T653">
            <v>1</v>
          </cell>
        </row>
        <row r="654">
          <cell r="R654" t="str">
            <v>130B_coarse_10</v>
          </cell>
          <cell r="S654">
            <v>1</v>
          </cell>
          <cell r="T654">
            <v>1</v>
          </cell>
        </row>
        <row r="655">
          <cell r="R655" t="str">
            <v>131A_fine_10</v>
          </cell>
          <cell r="S655">
            <v>0.91</v>
          </cell>
          <cell r="T655">
            <v>1</v>
          </cell>
        </row>
        <row r="656">
          <cell r="R656" t="str">
            <v>131A_medium_10</v>
          </cell>
          <cell r="S656">
            <v>0.91</v>
          </cell>
          <cell r="T656">
            <v>1</v>
          </cell>
        </row>
        <row r="657">
          <cell r="R657" t="str">
            <v>131A_coarse_10</v>
          </cell>
          <cell r="S657">
            <v>0.91</v>
          </cell>
          <cell r="T657">
            <v>1</v>
          </cell>
        </row>
        <row r="658">
          <cell r="R658" t="str">
            <v>131B_fine_10</v>
          </cell>
          <cell r="S658">
            <v>0.99</v>
          </cell>
          <cell r="T658">
            <v>1</v>
          </cell>
        </row>
        <row r="659">
          <cell r="R659" t="str">
            <v>131B_medium_10</v>
          </cell>
          <cell r="S659">
            <v>0.99</v>
          </cell>
          <cell r="T659">
            <v>1</v>
          </cell>
        </row>
        <row r="660">
          <cell r="R660" t="str">
            <v>131C_fine_10</v>
          </cell>
          <cell r="S660">
            <v>0.98</v>
          </cell>
          <cell r="T660">
            <v>1</v>
          </cell>
        </row>
        <row r="661">
          <cell r="R661" t="str">
            <v>131C_medium_10</v>
          </cell>
          <cell r="S661">
            <v>0.98</v>
          </cell>
          <cell r="T661">
            <v>1</v>
          </cell>
        </row>
        <row r="662">
          <cell r="R662" t="str">
            <v>131C_coarse_10</v>
          </cell>
          <cell r="S662">
            <v>0.98</v>
          </cell>
          <cell r="T662">
            <v>1</v>
          </cell>
        </row>
        <row r="663">
          <cell r="R663" t="str">
            <v>131D_fine_10</v>
          </cell>
          <cell r="S663">
            <v>0.98</v>
          </cell>
          <cell r="T663">
            <v>1</v>
          </cell>
        </row>
        <row r="664">
          <cell r="R664" t="str">
            <v>131D_medium_10</v>
          </cell>
          <cell r="S664">
            <v>0.98</v>
          </cell>
          <cell r="T664">
            <v>1</v>
          </cell>
        </row>
        <row r="665">
          <cell r="R665" t="str">
            <v>133A_fine_10</v>
          </cell>
          <cell r="S665">
            <v>0.91</v>
          </cell>
          <cell r="T665">
            <v>1</v>
          </cell>
        </row>
        <row r="666">
          <cell r="R666" t="str">
            <v>133A_medium_10</v>
          </cell>
          <cell r="S666">
            <v>0.91</v>
          </cell>
          <cell r="T666">
            <v>1</v>
          </cell>
        </row>
        <row r="667">
          <cell r="R667" t="str">
            <v>133A_coarse_10</v>
          </cell>
          <cell r="S667">
            <v>0.91</v>
          </cell>
          <cell r="T667">
            <v>1</v>
          </cell>
        </row>
        <row r="668">
          <cell r="R668" t="str">
            <v>133B_fine_10</v>
          </cell>
          <cell r="S668">
            <v>1</v>
          </cell>
          <cell r="T668">
            <v>1</v>
          </cell>
        </row>
        <row r="669">
          <cell r="R669" t="str">
            <v>133B_medium_10</v>
          </cell>
          <cell r="S669">
            <v>1</v>
          </cell>
          <cell r="T669">
            <v>1</v>
          </cell>
        </row>
        <row r="670">
          <cell r="R670" t="str">
            <v>133B_coarse_10</v>
          </cell>
          <cell r="S670">
            <v>1</v>
          </cell>
          <cell r="T670">
            <v>1</v>
          </cell>
        </row>
        <row r="671">
          <cell r="R671" t="str">
            <v>134_fine_10</v>
          </cell>
          <cell r="S671">
            <v>0.88</v>
          </cell>
          <cell r="T671">
            <v>1</v>
          </cell>
        </row>
        <row r="672">
          <cell r="R672" t="str">
            <v>134_medium_10</v>
          </cell>
          <cell r="S672">
            <v>0.88</v>
          </cell>
          <cell r="T672">
            <v>1</v>
          </cell>
        </row>
        <row r="673">
          <cell r="R673" t="str">
            <v>134_coarse_10</v>
          </cell>
          <cell r="S673">
            <v>0.88</v>
          </cell>
          <cell r="T673">
            <v>1</v>
          </cell>
        </row>
        <row r="674">
          <cell r="R674" t="str">
            <v>135A_fine_10</v>
          </cell>
          <cell r="S674">
            <v>0.93</v>
          </cell>
          <cell r="T674">
            <v>0.99</v>
          </cell>
        </row>
        <row r="675">
          <cell r="R675" t="str">
            <v>135A_medium_10</v>
          </cell>
          <cell r="S675">
            <v>0.93</v>
          </cell>
          <cell r="T675">
            <v>0.99</v>
          </cell>
        </row>
        <row r="676">
          <cell r="R676" t="str">
            <v>135A_coarse_10</v>
          </cell>
          <cell r="S676">
            <v>0.93</v>
          </cell>
          <cell r="T676">
            <v>0.99</v>
          </cell>
        </row>
        <row r="677">
          <cell r="R677" t="str">
            <v>136_fine_10</v>
          </cell>
          <cell r="S677">
            <v>0.94</v>
          </cell>
          <cell r="T677">
            <v>1</v>
          </cell>
        </row>
        <row r="678">
          <cell r="R678" t="str">
            <v>136_medium_10</v>
          </cell>
          <cell r="S678">
            <v>0.94</v>
          </cell>
          <cell r="T678">
            <v>1</v>
          </cell>
        </row>
        <row r="679">
          <cell r="R679" t="str">
            <v>136_coarse_10</v>
          </cell>
          <cell r="S679">
            <v>0.94</v>
          </cell>
          <cell r="T679">
            <v>1</v>
          </cell>
        </row>
        <row r="680">
          <cell r="R680" t="str">
            <v>137_coarse_10</v>
          </cell>
          <cell r="S680">
            <v>0.93</v>
          </cell>
          <cell r="T680">
            <v>1</v>
          </cell>
        </row>
        <row r="681">
          <cell r="R681" t="str">
            <v>138_coarse_10</v>
          </cell>
          <cell r="S681">
            <v>0.96</v>
          </cell>
          <cell r="T681">
            <v>1</v>
          </cell>
        </row>
        <row r="682">
          <cell r="R682" t="str">
            <v>139_fine_10</v>
          </cell>
          <cell r="S682">
            <v>0.98</v>
          </cell>
          <cell r="T682">
            <v>1</v>
          </cell>
        </row>
        <row r="683">
          <cell r="R683" t="str">
            <v>139_medium_10</v>
          </cell>
          <cell r="S683">
            <v>0.98</v>
          </cell>
          <cell r="T683">
            <v>1</v>
          </cell>
        </row>
        <row r="684">
          <cell r="R684" t="str">
            <v>139_coarse_10</v>
          </cell>
          <cell r="S684">
            <v>0.98</v>
          </cell>
          <cell r="T684">
            <v>1</v>
          </cell>
        </row>
        <row r="685">
          <cell r="R685" t="str">
            <v>14_fine_10</v>
          </cell>
          <cell r="S685">
            <v>0.78</v>
          </cell>
          <cell r="T685">
            <v>0.99</v>
          </cell>
        </row>
        <row r="686">
          <cell r="R686" t="str">
            <v>14_medium_10</v>
          </cell>
          <cell r="S686">
            <v>0.78</v>
          </cell>
          <cell r="T686">
            <v>0.99</v>
          </cell>
        </row>
        <row r="687">
          <cell r="R687" t="str">
            <v>14_coarse_10</v>
          </cell>
          <cell r="S687">
            <v>0.78</v>
          </cell>
          <cell r="T687">
            <v>0.99</v>
          </cell>
        </row>
        <row r="688">
          <cell r="R688" t="str">
            <v>140_medium_10</v>
          </cell>
          <cell r="S688">
            <v>0.93</v>
          </cell>
          <cell r="T688">
            <v>1</v>
          </cell>
        </row>
        <row r="689">
          <cell r="R689" t="str">
            <v>140_coarse_10</v>
          </cell>
          <cell r="S689">
            <v>0.93</v>
          </cell>
          <cell r="T689">
            <v>1</v>
          </cell>
        </row>
        <row r="690">
          <cell r="R690" t="str">
            <v>141_medium_10</v>
          </cell>
          <cell r="S690">
            <v>0.93</v>
          </cell>
          <cell r="T690">
            <v>1</v>
          </cell>
        </row>
        <row r="691">
          <cell r="R691" t="str">
            <v>141_coarse_10</v>
          </cell>
          <cell r="S691">
            <v>0.93</v>
          </cell>
          <cell r="T691">
            <v>1</v>
          </cell>
        </row>
        <row r="692">
          <cell r="R692" t="str">
            <v>142_fine_10</v>
          </cell>
          <cell r="S692">
            <v>0.88</v>
          </cell>
          <cell r="T692">
            <v>1</v>
          </cell>
        </row>
        <row r="693">
          <cell r="R693" t="str">
            <v>142_medium_10</v>
          </cell>
          <cell r="S693">
            <v>0.88</v>
          </cell>
          <cell r="T693">
            <v>1</v>
          </cell>
        </row>
        <row r="694">
          <cell r="R694" t="str">
            <v>142_coarse_10</v>
          </cell>
          <cell r="S694">
            <v>0.88</v>
          </cell>
          <cell r="T694">
            <v>1</v>
          </cell>
        </row>
        <row r="695">
          <cell r="R695" t="str">
            <v>143_medium_10</v>
          </cell>
          <cell r="S695">
            <v>1</v>
          </cell>
          <cell r="T695">
            <v>1</v>
          </cell>
        </row>
        <row r="696">
          <cell r="R696" t="str">
            <v>143_coarse_10</v>
          </cell>
          <cell r="S696">
            <v>1</v>
          </cell>
          <cell r="T696">
            <v>1</v>
          </cell>
        </row>
        <row r="697">
          <cell r="R697" t="str">
            <v>144A_fine_10</v>
          </cell>
          <cell r="S697">
            <v>0.82</v>
          </cell>
          <cell r="T697">
            <v>1</v>
          </cell>
        </row>
        <row r="698">
          <cell r="R698" t="str">
            <v>144A_medium_10</v>
          </cell>
          <cell r="S698">
            <v>0.82</v>
          </cell>
          <cell r="T698">
            <v>1</v>
          </cell>
        </row>
        <row r="699">
          <cell r="R699" t="str">
            <v>144A_coarse_10</v>
          </cell>
          <cell r="S699">
            <v>0.82</v>
          </cell>
          <cell r="T699">
            <v>1</v>
          </cell>
        </row>
        <row r="700">
          <cell r="R700" t="str">
            <v>144B_medium_10</v>
          </cell>
          <cell r="S700">
            <v>1</v>
          </cell>
          <cell r="T700">
            <v>1</v>
          </cell>
        </row>
        <row r="701">
          <cell r="R701" t="str">
            <v>144B_coarse_10</v>
          </cell>
          <cell r="S701">
            <v>1</v>
          </cell>
          <cell r="T701">
            <v>1</v>
          </cell>
        </row>
        <row r="702">
          <cell r="R702" t="str">
            <v>145_medium_10</v>
          </cell>
          <cell r="S702">
            <v>0.88</v>
          </cell>
          <cell r="T702">
            <v>1</v>
          </cell>
        </row>
        <row r="703">
          <cell r="R703" t="str">
            <v>145_coarse_10</v>
          </cell>
          <cell r="S703">
            <v>0.88</v>
          </cell>
          <cell r="T703">
            <v>1</v>
          </cell>
        </row>
        <row r="704">
          <cell r="R704" t="str">
            <v>146_medium_10</v>
          </cell>
          <cell r="S704">
            <v>0.96</v>
          </cell>
          <cell r="T704">
            <v>1</v>
          </cell>
        </row>
        <row r="705">
          <cell r="R705" t="str">
            <v>147_fine_10</v>
          </cell>
          <cell r="S705">
            <v>0.89</v>
          </cell>
          <cell r="T705">
            <v>1</v>
          </cell>
        </row>
        <row r="706">
          <cell r="R706" t="str">
            <v>147_medium_10</v>
          </cell>
          <cell r="S706">
            <v>0.89</v>
          </cell>
          <cell r="T706">
            <v>1</v>
          </cell>
        </row>
        <row r="707">
          <cell r="R707" t="str">
            <v>147_coarse_10</v>
          </cell>
          <cell r="S707">
            <v>0.89</v>
          </cell>
          <cell r="T707">
            <v>1</v>
          </cell>
        </row>
        <row r="708">
          <cell r="R708" t="str">
            <v>148_fine_10</v>
          </cell>
          <cell r="S708">
            <v>0.93</v>
          </cell>
          <cell r="T708">
            <v>1</v>
          </cell>
        </row>
        <row r="709">
          <cell r="R709" t="str">
            <v>148_medium_10</v>
          </cell>
          <cell r="S709">
            <v>0.93</v>
          </cell>
          <cell r="T709">
            <v>1</v>
          </cell>
        </row>
        <row r="710">
          <cell r="R710" t="str">
            <v>148_coarse_10</v>
          </cell>
          <cell r="S710">
            <v>0.93</v>
          </cell>
          <cell r="T710">
            <v>1</v>
          </cell>
        </row>
        <row r="711">
          <cell r="R711" t="str">
            <v>149A_medium_10</v>
          </cell>
          <cell r="S711">
            <v>0.85</v>
          </cell>
          <cell r="T711">
            <v>1</v>
          </cell>
        </row>
        <row r="712">
          <cell r="R712" t="str">
            <v>149A_coarse_10</v>
          </cell>
          <cell r="S712">
            <v>0.85</v>
          </cell>
          <cell r="T712">
            <v>1</v>
          </cell>
        </row>
        <row r="713">
          <cell r="R713" t="str">
            <v>15_fine_10</v>
          </cell>
          <cell r="S713">
            <v>0.61</v>
          </cell>
          <cell r="T713">
            <v>0.94</v>
          </cell>
        </row>
        <row r="714">
          <cell r="R714" t="str">
            <v>15_medium_10</v>
          </cell>
          <cell r="S714">
            <v>0.61</v>
          </cell>
          <cell r="T714">
            <v>0.94</v>
          </cell>
        </row>
        <row r="715">
          <cell r="R715" t="str">
            <v>15_coarse_10</v>
          </cell>
          <cell r="S715">
            <v>0.61</v>
          </cell>
          <cell r="T715">
            <v>0.94</v>
          </cell>
        </row>
        <row r="716">
          <cell r="R716" t="str">
            <v>150A_fine_10</v>
          </cell>
          <cell r="S716">
            <v>0.98</v>
          </cell>
          <cell r="T716">
            <v>1</v>
          </cell>
        </row>
        <row r="717">
          <cell r="R717" t="str">
            <v>150A_medium_10</v>
          </cell>
          <cell r="S717">
            <v>0.98</v>
          </cell>
          <cell r="T717">
            <v>1</v>
          </cell>
        </row>
        <row r="718">
          <cell r="R718" t="str">
            <v>150A_coarse_10</v>
          </cell>
          <cell r="S718">
            <v>0.98</v>
          </cell>
          <cell r="T718">
            <v>1</v>
          </cell>
        </row>
        <row r="719">
          <cell r="R719" t="str">
            <v>150B_fine_10</v>
          </cell>
          <cell r="S719">
            <v>0.66</v>
          </cell>
          <cell r="T719">
            <v>0.99</v>
          </cell>
        </row>
        <row r="720">
          <cell r="R720" t="str">
            <v>150B_medium_10</v>
          </cell>
          <cell r="S720">
            <v>0.66</v>
          </cell>
          <cell r="T720">
            <v>0.99</v>
          </cell>
        </row>
        <row r="721">
          <cell r="R721" t="str">
            <v>152B_medium_10</v>
          </cell>
          <cell r="S721">
            <v>1</v>
          </cell>
          <cell r="T721">
            <v>1</v>
          </cell>
        </row>
        <row r="722">
          <cell r="R722" t="str">
            <v>153A_medium_10</v>
          </cell>
          <cell r="S722">
            <v>0.84</v>
          </cell>
          <cell r="T722">
            <v>1</v>
          </cell>
        </row>
        <row r="723">
          <cell r="R723" t="str">
            <v>153A_coarse_10</v>
          </cell>
          <cell r="S723">
            <v>0.84</v>
          </cell>
          <cell r="T723">
            <v>1</v>
          </cell>
        </row>
        <row r="724">
          <cell r="R724" t="str">
            <v>153B_medium_10</v>
          </cell>
          <cell r="S724">
            <v>0.94</v>
          </cell>
          <cell r="T724">
            <v>1</v>
          </cell>
        </row>
        <row r="725">
          <cell r="R725" t="str">
            <v>153B_coarse_10</v>
          </cell>
          <cell r="S725">
            <v>0.94</v>
          </cell>
          <cell r="T725">
            <v>1</v>
          </cell>
        </row>
        <row r="726">
          <cell r="R726" t="str">
            <v>153C_medium_10</v>
          </cell>
          <cell r="S726">
            <v>0.92</v>
          </cell>
          <cell r="T726">
            <v>1</v>
          </cell>
        </row>
        <row r="727">
          <cell r="R727" t="str">
            <v>153C_coarse_10</v>
          </cell>
          <cell r="S727">
            <v>0.92</v>
          </cell>
          <cell r="T727">
            <v>1</v>
          </cell>
        </row>
        <row r="728">
          <cell r="R728" t="str">
            <v>153D_medium_10</v>
          </cell>
          <cell r="S728">
            <v>0.9</v>
          </cell>
          <cell r="T728">
            <v>1</v>
          </cell>
        </row>
        <row r="729">
          <cell r="R729" t="str">
            <v>153D_coarse_10</v>
          </cell>
          <cell r="S729">
            <v>0.9</v>
          </cell>
          <cell r="T729">
            <v>1</v>
          </cell>
        </row>
        <row r="730">
          <cell r="R730" t="str">
            <v>154_coarse_10</v>
          </cell>
          <cell r="S730">
            <v>0.74</v>
          </cell>
          <cell r="T730">
            <v>1</v>
          </cell>
        </row>
        <row r="731">
          <cell r="R731" t="str">
            <v>155_coarse_10</v>
          </cell>
          <cell r="S731">
            <v>0.78</v>
          </cell>
          <cell r="T731">
            <v>1</v>
          </cell>
        </row>
        <row r="732">
          <cell r="R732" t="str">
            <v>156A_medium_10</v>
          </cell>
          <cell r="S732">
            <v>0.77</v>
          </cell>
          <cell r="T732">
            <v>1</v>
          </cell>
        </row>
        <row r="733">
          <cell r="R733" t="str">
            <v>156A_coarse_10</v>
          </cell>
          <cell r="S733">
            <v>0.77</v>
          </cell>
          <cell r="T733">
            <v>1</v>
          </cell>
        </row>
        <row r="734">
          <cell r="R734" t="str">
            <v>16_fine_10</v>
          </cell>
          <cell r="S734">
            <v>0.94</v>
          </cell>
          <cell r="T734">
            <v>1</v>
          </cell>
        </row>
        <row r="735">
          <cell r="R735" t="str">
            <v>16_medium_10</v>
          </cell>
          <cell r="S735">
            <v>0.94</v>
          </cell>
          <cell r="T735">
            <v>1</v>
          </cell>
        </row>
        <row r="736">
          <cell r="R736" t="str">
            <v>17_fine_10</v>
          </cell>
          <cell r="S736">
            <v>0.6</v>
          </cell>
          <cell r="T736">
            <v>0.97</v>
          </cell>
        </row>
        <row r="737">
          <cell r="R737" t="str">
            <v>17_medium_10</v>
          </cell>
          <cell r="S737">
            <v>0.6</v>
          </cell>
          <cell r="T737">
            <v>0.97</v>
          </cell>
        </row>
        <row r="738">
          <cell r="R738" t="str">
            <v>17_coarse_10</v>
          </cell>
          <cell r="S738">
            <v>0.6</v>
          </cell>
          <cell r="T738">
            <v>0.97</v>
          </cell>
        </row>
        <row r="739">
          <cell r="R739" t="str">
            <v>19_coarse_10</v>
          </cell>
          <cell r="S739">
            <v>1</v>
          </cell>
          <cell r="T739">
            <v>1</v>
          </cell>
        </row>
        <row r="740">
          <cell r="R740" t="str">
            <v>2_fine_10</v>
          </cell>
          <cell r="S740">
            <v>0.94</v>
          </cell>
          <cell r="T740">
            <v>1</v>
          </cell>
        </row>
        <row r="741">
          <cell r="R741" t="str">
            <v>2_medium_10</v>
          </cell>
          <cell r="S741">
            <v>0.94</v>
          </cell>
          <cell r="T741">
            <v>1</v>
          </cell>
        </row>
        <row r="742">
          <cell r="R742" t="str">
            <v>2_coarse_10</v>
          </cell>
          <cell r="S742">
            <v>0.94</v>
          </cell>
          <cell r="T742">
            <v>1</v>
          </cell>
        </row>
        <row r="743">
          <cell r="R743" t="str">
            <v>21_fine_10</v>
          </cell>
          <cell r="S743">
            <v>0.57999999999999996</v>
          </cell>
          <cell r="T743">
            <v>0.94</v>
          </cell>
        </row>
        <row r="744">
          <cell r="R744" t="str">
            <v>21_medium_10</v>
          </cell>
          <cell r="S744">
            <v>0.57999999999999996</v>
          </cell>
          <cell r="T744">
            <v>0.94</v>
          </cell>
        </row>
        <row r="745">
          <cell r="R745" t="str">
            <v>21_coarse_10</v>
          </cell>
          <cell r="S745">
            <v>0.57999999999999996</v>
          </cell>
          <cell r="T745">
            <v>0.94</v>
          </cell>
        </row>
        <row r="746">
          <cell r="R746" t="str">
            <v>23_fine_10</v>
          </cell>
          <cell r="S746">
            <v>1</v>
          </cell>
          <cell r="T746">
            <v>1</v>
          </cell>
        </row>
        <row r="747">
          <cell r="R747" t="str">
            <v>23_medium_10</v>
          </cell>
          <cell r="S747">
            <v>1</v>
          </cell>
          <cell r="T747">
            <v>1</v>
          </cell>
        </row>
        <row r="748">
          <cell r="R748" t="str">
            <v>23_coarse_10</v>
          </cell>
          <cell r="S748">
            <v>1</v>
          </cell>
          <cell r="T748">
            <v>1</v>
          </cell>
        </row>
        <row r="749">
          <cell r="R749" t="str">
            <v>24_fine_10</v>
          </cell>
          <cell r="S749">
            <v>1</v>
          </cell>
          <cell r="T749">
            <v>1</v>
          </cell>
        </row>
        <row r="750">
          <cell r="R750" t="str">
            <v>24_medium_10</v>
          </cell>
          <cell r="S750">
            <v>1</v>
          </cell>
          <cell r="T750">
            <v>1</v>
          </cell>
        </row>
        <row r="751">
          <cell r="R751" t="str">
            <v>24_coarse_10</v>
          </cell>
          <cell r="S751">
            <v>1</v>
          </cell>
          <cell r="T751">
            <v>1</v>
          </cell>
        </row>
        <row r="752">
          <cell r="R752" t="str">
            <v>25_medium_10</v>
          </cell>
          <cell r="S752">
            <v>1</v>
          </cell>
          <cell r="T752">
            <v>1</v>
          </cell>
        </row>
        <row r="753">
          <cell r="R753" t="str">
            <v>26_fine_10</v>
          </cell>
          <cell r="S753">
            <v>1</v>
          </cell>
          <cell r="T753">
            <v>1</v>
          </cell>
        </row>
        <row r="754">
          <cell r="R754" t="str">
            <v>26_coarse_10</v>
          </cell>
          <cell r="S754">
            <v>1</v>
          </cell>
          <cell r="T754">
            <v>1</v>
          </cell>
        </row>
        <row r="755">
          <cell r="R755" t="str">
            <v>27_fine_10</v>
          </cell>
          <cell r="S755">
            <v>1</v>
          </cell>
          <cell r="T755">
            <v>1</v>
          </cell>
        </row>
        <row r="756">
          <cell r="R756" t="str">
            <v>27_medium_10</v>
          </cell>
          <cell r="S756">
            <v>1</v>
          </cell>
          <cell r="T756">
            <v>1</v>
          </cell>
        </row>
        <row r="757">
          <cell r="R757" t="str">
            <v>27_coarse_10</v>
          </cell>
          <cell r="S757">
            <v>1</v>
          </cell>
          <cell r="T757">
            <v>1</v>
          </cell>
        </row>
        <row r="758">
          <cell r="R758" t="str">
            <v>28A_fine_10</v>
          </cell>
          <cell r="S758">
            <v>0.5</v>
          </cell>
          <cell r="T758">
            <v>0.97</v>
          </cell>
        </row>
        <row r="759">
          <cell r="R759" t="str">
            <v>28A_medium_10</v>
          </cell>
          <cell r="S759">
            <v>0.5</v>
          </cell>
          <cell r="T759">
            <v>0.97</v>
          </cell>
        </row>
        <row r="760">
          <cell r="R760" t="str">
            <v>28A_coarse_10</v>
          </cell>
          <cell r="S760">
            <v>0.5</v>
          </cell>
          <cell r="T760">
            <v>0.97</v>
          </cell>
        </row>
        <row r="761">
          <cell r="R761" t="str">
            <v>28B_medium_10</v>
          </cell>
          <cell r="S761">
            <v>1</v>
          </cell>
          <cell r="T761">
            <v>1</v>
          </cell>
        </row>
        <row r="762">
          <cell r="R762" t="str">
            <v>28B_coarse_10</v>
          </cell>
          <cell r="S762">
            <v>1</v>
          </cell>
          <cell r="T762">
            <v>1</v>
          </cell>
        </row>
        <row r="763">
          <cell r="R763" t="str">
            <v>29_medium_10</v>
          </cell>
          <cell r="S763">
            <v>1</v>
          </cell>
          <cell r="T763">
            <v>1</v>
          </cell>
        </row>
        <row r="764">
          <cell r="R764" t="str">
            <v>29_coarse_10</v>
          </cell>
          <cell r="S764">
            <v>1</v>
          </cell>
          <cell r="T764">
            <v>1</v>
          </cell>
        </row>
        <row r="765">
          <cell r="R765" t="str">
            <v>30_fine_10</v>
          </cell>
          <cell r="S765">
            <v>1</v>
          </cell>
          <cell r="T765">
            <v>1</v>
          </cell>
        </row>
        <row r="766">
          <cell r="R766" t="str">
            <v>30_medium_10</v>
          </cell>
          <cell r="S766">
            <v>1</v>
          </cell>
          <cell r="T766">
            <v>1</v>
          </cell>
        </row>
        <row r="767">
          <cell r="R767" t="str">
            <v>30_coarse_10</v>
          </cell>
          <cell r="S767">
            <v>1</v>
          </cell>
          <cell r="T767">
            <v>1</v>
          </cell>
        </row>
        <row r="768">
          <cell r="R768" t="str">
            <v>31_fine_10</v>
          </cell>
          <cell r="S768">
            <v>1</v>
          </cell>
          <cell r="T768">
            <v>1</v>
          </cell>
        </row>
        <row r="769">
          <cell r="R769" t="str">
            <v>31_medium_10</v>
          </cell>
          <cell r="S769">
            <v>1</v>
          </cell>
          <cell r="T769">
            <v>1</v>
          </cell>
        </row>
        <row r="770">
          <cell r="R770" t="str">
            <v>31_coarse_10</v>
          </cell>
          <cell r="S770">
            <v>1</v>
          </cell>
          <cell r="T770">
            <v>1</v>
          </cell>
        </row>
        <row r="771">
          <cell r="R771" t="str">
            <v>32_fine_10</v>
          </cell>
          <cell r="S771">
            <v>0.5</v>
          </cell>
          <cell r="T771">
            <v>0.87</v>
          </cell>
        </row>
        <row r="772">
          <cell r="R772" t="str">
            <v>32_medium_10</v>
          </cell>
          <cell r="S772">
            <v>0.5</v>
          </cell>
          <cell r="T772">
            <v>0.87</v>
          </cell>
        </row>
        <row r="773">
          <cell r="R773" t="str">
            <v>32_coarse_10</v>
          </cell>
          <cell r="S773">
            <v>0.5</v>
          </cell>
          <cell r="T773">
            <v>0.87</v>
          </cell>
        </row>
        <row r="774">
          <cell r="R774" t="str">
            <v>34A_fine_10</v>
          </cell>
          <cell r="S774">
            <v>1</v>
          </cell>
          <cell r="T774">
            <v>1</v>
          </cell>
        </row>
        <row r="775">
          <cell r="R775" t="str">
            <v>34A_medium_10</v>
          </cell>
          <cell r="S775">
            <v>1</v>
          </cell>
          <cell r="T775">
            <v>1</v>
          </cell>
        </row>
        <row r="776">
          <cell r="R776" t="str">
            <v>34A_coarse_10</v>
          </cell>
          <cell r="S776">
            <v>1</v>
          </cell>
          <cell r="T776">
            <v>1</v>
          </cell>
        </row>
        <row r="777">
          <cell r="R777" t="str">
            <v>34B_fine_10</v>
          </cell>
          <cell r="S777">
            <v>0.5</v>
          </cell>
          <cell r="T777">
            <v>0.93</v>
          </cell>
        </row>
        <row r="778">
          <cell r="R778" t="str">
            <v>34B_medium_10</v>
          </cell>
          <cell r="S778">
            <v>0.5</v>
          </cell>
          <cell r="T778">
            <v>0.93</v>
          </cell>
        </row>
        <row r="779">
          <cell r="R779" t="str">
            <v>34B_coarse_10</v>
          </cell>
          <cell r="S779">
            <v>0.5</v>
          </cell>
          <cell r="T779">
            <v>0.93</v>
          </cell>
        </row>
        <row r="780">
          <cell r="R780" t="str">
            <v>35_fine_10</v>
          </cell>
          <cell r="S780">
            <v>1</v>
          </cell>
          <cell r="T780">
            <v>1</v>
          </cell>
        </row>
        <row r="781">
          <cell r="R781" t="str">
            <v>35_medium_10</v>
          </cell>
          <cell r="S781">
            <v>1</v>
          </cell>
          <cell r="T781">
            <v>1</v>
          </cell>
        </row>
        <row r="782">
          <cell r="R782" t="str">
            <v>35_coarse_10</v>
          </cell>
          <cell r="S782">
            <v>1</v>
          </cell>
          <cell r="T782">
            <v>1</v>
          </cell>
        </row>
        <row r="783">
          <cell r="R783" t="str">
            <v>36_fine_10</v>
          </cell>
          <cell r="S783">
            <v>0.76</v>
          </cell>
          <cell r="T783">
            <v>0.98</v>
          </cell>
        </row>
        <row r="784">
          <cell r="R784" t="str">
            <v>36_medium_10</v>
          </cell>
          <cell r="S784">
            <v>0.76</v>
          </cell>
          <cell r="T784">
            <v>0.98</v>
          </cell>
        </row>
        <row r="785">
          <cell r="R785" t="str">
            <v>36_coarse_10</v>
          </cell>
          <cell r="S785">
            <v>0.76</v>
          </cell>
          <cell r="T785">
            <v>0.98</v>
          </cell>
        </row>
        <row r="786">
          <cell r="R786" t="str">
            <v>40_fine_10</v>
          </cell>
          <cell r="S786">
            <v>1</v>
          </cell>
          <cell r="T786">
            <v>1</v>
          </cell>
        </row>
        <row r="787">
          <cell r="R787" t="str">
            <v>40_medium_10</v>
          </cell>
          <cell r="S787">
            <v>1</v>
          </cell>
          <cell r="T787">
            <v>1</v>
          </cell>
        </row>
        <row r="788">
          <cell r="R788" t="str">
            <v>40_coarse_10</v>
          </cell>
          <cell r="S788">
            <v>1</v>
          </cell>
          <cell r="T788">
            <v>1</v>
          </cell>
        </row>
        <row r="789">
          <cell r="R789" t="str">
            <v>41_fine_10</v>
          </cell>
          <cell r="S789">
            <v>1</v>
          </cell>
          <cell r="T789">
            <v>1</v>
          </cell>
        </row>
        <row r="790">
          <cell r="R790" t="str">
            <v>41_medium_10</v>
          </cell>
          <cell r="S790">
            <v>1</v>
          </cell>
          <cell r="T790">
            <v>1</v>
          </cell>
        </row>
        <row r="791">
          <cell r="R791" t="str">
            <v>41_coarse_10</v>
          </cell>
          <cell r="S791">
            <v>1</v>
          </cell>
          <cell r="T791">
            <v>1</v>
          </cell>
        </row>
        <row r="792">
          <cell r="R792" t="str">
            <v>42_fine_10</v>
          </cell>
          <cell r="S792">
            <v>0.5</v>
          </cell>
          <cell r="T792">
            <v>0.99</v>
          </cell>
        </row>
        <row r="793">
          <cell r="R793" t="str">
            <v>42_medium_10</v>
          </cell>
          <cell r="S793">
            <v>0.5</v>
          </cell>
          <cell r="T793">
            <v>0.99</v>
          </cell>
        </row>
        <row r="794">
          <cell r="R794" t="str">
            <v>42_coarse_10</v>
          </cell>
          <cell r="S794">
            <v>0.5</v>
          </cell>
          <cell r="T794">
            <v>0.99</v>
          </cell>
        </row>
        <row r="795">
          <cell r="R795" t="str">
            <v>43A_medium_10</v>
          </cell>
          <cell r="S795">
            <v>1</v>
          </cell>
          <cell r="T795">
            <v>1</v>
          </cell>
        </row>
        <row r="796">
          <cell r="R796" t="str">
            <v>43B_fine_10</v>
          </cell>
          <cell r="S796">
            <v>1</v>
          </cell>
          <cell r="T796">
            <v>1</v>
          </cell>
        </row>
        <row r="797">
          <cell r="R797" t="str">
            <v>43B_medium_10</v>
          </cell>
          <cell r="S797">
            <v>1</v>
          </cell>
          <cell r="T797">
            <v>1</v>
          </cell>
        </row>
        <row r="798">
          <cell r="R798" t="str">
            <v>43B_coarse_10</v>
          </cell>
          <cell r="S798">
            <v>1</v>
          </cell>
          <cell r="T798">
            <v>1</v>
          </cell>
        </row>
        <row r="799">
          <cell r="R799" t="str">
            <v>44_fine_10</v>
          </cell>
          <cell r="S799">
            <v>0.83</v>
          </cell>
          <cell r="T799">
            <v>0.95</v>
          </cell>
        </row>
        <row r="800">
          <cell r="R800" t="str">
            <v>44_medium_10</v>
          </cell>
          <cell r="S800">
            <v>0.83</v>
          </cell>
          <cell r="T800">
            <v>0.95</v>
          </cell>
        </row>
        <row r="801">
          <cell r="R801" t="str">
            <v>44_coarse_10</v>
          </cell>
          <cell r="S801">
            <v>0.83</v>
          </cell>
          <cell r="T801">
            <v>0.95</v>
          </cell>
        </row>
        <row r="802">
          <cell r="R802" t="str">
            <v>46_fine_10</v>
          </cell>
          <cell r="S802">
            <v>0.78</v>
          </cell>
          <cell r="T802">
            <v>0.97</v>
          </cell>
        </row>
        <row r="803">
          <cell r="R803" t="str">
            <v>46_medium_10</v>
          </cell>
          <cell r="S803">
            <v>0.78</v>
          </cell>
          <cell r="T803">
            <v>0.97</v>
          </cell>
        </row>
        <row r="804">
          <cell r="R804" t="str">
            <v>47_fine_10</v>
          </cell>
          <cell r="S804">
            <v>1</v>
          </cell>
          <cell r="T804">
            <v>1</v>
          </cell>
        </row>
        <row r="805">
          <cell r="R805" t="str">
            <v>47_medium_10</v>
          </cell>
          <cell r="S805">
            <v>1</v>
          </cell>
          <cell r="T805">
            <v>1</v>
          </cell>
        </row>
        <row r="806">
          <cell r="R806" t="str">
            <v>47_coarse_10</v>
          </cell>
          <cell r="S806">
            <v>1</v>
          </cell>
          <cell r="T806">
            <v>1</v>
          </cell>
        </row>
        <row r="807">
          <cell r="R807" t="str">
            <v>48A_fine_10</v>
          </cell>
          <cell r="S807">
            <v>1</v>
          </cell>
          <cell r="T807">
            <v>1</v>
          </cell>
        </row>
        <row r="808">
          <cell r="R808" t="str">
            <v>48A_medium_10</v>
          </cell>
          <cell r="S808">
            <v>1</v>
          </cell>
          <cell r="T808">
            <v>1</v>
          </cell>
        </row>
        <row r="809">
          <cell r="R809" t="str">
            <v>48A_coarse_10</v>
          </cell>
          <cell r="S809">
            <v>1</v>
          </cell>
          <cell r="T809">
            <v>1</v>
          </cell>
        </row>
        <row r="810">
          <cell r="R810" t="str">
            <v>48B_fine_10</v>
          </cell>
          <cell r="S810">
            <v>1</v>
          </cell>
          <cell r="T810">
            <v>1</v>
          </cell>
        </row>
        <row r="811">
          <cell r="R811" t="str">
            <v>48B_medium_10</v>
          </cell>
          <cell r="S811">
            <v>1</v>
          </cell>
          <cell r="T811">
            <v>1</v>
          </cell>
        </row>
        <row r="812">
          <cell r="R812" t="str">
            <v>48B_coarse_10</v>
          </cell>
          <cell r="S812">
            <v>1</v>
          </cell>
          <cell r="T812">
            <v>1</v>
          </cell>
        </row>
        <row r="813">
          <cell r="R813" t="str">
            <v>49_fine_10</v>
          </cell>
          <cell r="S813">
            <v>1</v>
          </cell>
          <cell r="T813">
            <v>1</v>
          </cell>
        </row>
        <row r="814">
          <cell r="R814" t="str">
            <v>49_medium_10</v>
          </cell>
          <cell r="S814">
            <v>1</v>
          </cell>
          <cell r="T814">
            <v>1</v>
          </cell>
        </row>
        <row r="815">
          <cell r="R815" t="str">
            <v>49_coarse_10</v>
          </cell>
          <cell r="S815">
            <v>1</v>
          </cell>
          <cell r="T815">
            <v>1</v>
          </cell>
        </row>
        <row r="816">
          <cell r="R816" t="str">
            <v>5_fine_10</v>
          </cell>
          <cell r="S816">
            <v>1</v>
          </cell>
          <cell r="T816">
            <v>1</v>
          </cell>
        </row>
        <row r="817">
          <cell r="R817" t="str">
            <v>5_medium_10</v>
          </cell>
          <cell r="S817">
            <v>1</v>
          </cell>
          <cell r="T817">
            <v>1</v>
          </cell>
        </row>
        <row r="818">
          <cell r="R818" t="str">
            <v>51_fine_10</v>
          </cell>
          <cell r="S818">
            <v>1</v>
          </cell>
          <cell r="T818">
            <v>0.87</v>
          </cell>
        </row>
        <row r="819">
          <cell r="R819" t="str">
            <v>51_medium_10</v>
          </cell>
          <cell r="S819">
            <v>1</v>
          </cell>
          <cell r="T819">
            <v>0.87</v>
          </cell>
        </row>
        <row r="820">
          <cell r="R820" t="str">
            <v>51_coarse_10</v>
          </cell>
          <cell r="S820">
            <v>1</v>
          </cell>
          <cell r="T820">
            <v>0.87</v>
          </cell>
        </row>
        <row r="821">
          <cell r="R821" t="str">
            <v>52_fine_10</v>
          </cell>
          <cell r="S821">
            <v>0.91</v>
          </cell>
          <cell r="T821">
            <v>0.97</v>
          </cell>
        </row>
        <row r="822">
          <cell r="R822" t="str">
            <v>52_medium_10</v>
          </cell>
          <cell r="S822">
            <v>0.91</v>
          </cell>
          <cell r="T822">
            <v>0.97</v>
          </cell>
        </row>
        <row r="823">
          <cell r="R823" t="str">
            <v>52_coarse_10</v>
          </cell>
          <cell r="S823">
            <v>0.91</v>
          </cell>
          <cell r="T823">
            <v>0.97</v>
          </cell>
        </row>
        <row r="824">
          <cell r="R824" t="str">
            <v>53A_fine_10</v>
          </cell>
          <cell r="S824">
            <v>0.9</v>
          </cell>
          <cell r="T824">
            <v>1</v>
          </cell>
        </row>
        <row r="825">
          <cell r="R825" t="str">
            <v>53A_medium_10</v>
          </cell>
          <cell r="S825">
            <v>0.9</v>
          </cell>
          <cell r="T825">
            <v>1</v>
          </cell>
        </row>
        <row r="826">
          <cell r="R826" t="str">
            <v>53A_coarse_10</v>
          </cell>
          <cell r="S826">
            <v>0.9</v>
          </cell>
          <cell r="T826">
            <v>1</v>
          </cell>
        </row>
        <row r="827">
          <cell r="R827" t="str">
            <v>53B_fine_10</v>
          </cell>
          <cell r="S827">
            <v>0.86</v>
          </cell>
          <cell r="T827">
            <v>1</v>
          </cell>
        </row>
        <row r="828">
          <cell r="R828" t="str">
            <v>53B_medium_10</v>
          </cell>
          <cell r="S828">
            <v>0.86</v>
          </cell>
          <cell r="T828">
            <v>1</v>
          </cell>
        </row>
        <row r="829">
          <cell r="R829" t="str">
            <v>53B_coarse_10</v>
          </cell>
          <cell r="S829">
            <v>0.86</v>
          </cell>
          <cell r="T829">
            <v>1</v>
          </cell>
        </row>
        <row r="830">
          <cell r="R830" t="str">
            <v>53C_medium_10</v>
          </cell>
          <cell r="S830">
            <v>0.93</v>
          </cell>
          <cell r="T830">
            <v>1</v>
          </cell>
        </row>
        <row r="831">
          <cell r="R831" t="str">
            <v>54_fine_10</v>
          </cell>
          <cell r="S831">
            <v>0.86</v>
          </cell>
          <cell r="T831">
            <v>1</v>
          </cell>
        </row>
        <row r="832">
          <cell r="R832" t="str">
            <v>54_medium_10</v>
          </cell>
          <cell r="S832">
            <v>0.86</v>
          </cell>
          <cell r="T832">
            <v>1</v>
          </cell>
        </row>
        <row r="833">
          <cell r="R833" t="str">
            <v>54_coarse_10</v>
          </cell>
          <cell r="S833">
            <v>0.86</v>
          </cell>
          <cell r="T833">
            <v>1</v>
          </cell>
        </row>
        <row r="834">
          <cell r="R834" t="str">
            <v>55A_fine_10</v>
          </cell>
          <cell r="S834">
            <v>0.93</v>
          </cell>
          <cell r="T834">
            <v>1</v>
          </cell>
        </row>
        <row r="835">
          <cell r="R835" t="str">
            <v>55A_medium_10</v>
          </cell>
          <cell r="S835">
            <v>0.93</v>
          </cell>
          <cell r="T835">
            <v>1</v>
          </cell>
        </row>
        <row r="836">
          <cell r="R836" t="str">
            <v>55A_coarse_10</v>
          </cell>
          <cell r="S836">
            <v>0.93</v>
          </cell>
          <cell r="T836">
            <v>1</v>
          </cell>
        </row>
        <row r="837">
          <cell r="R837" t="str">
            <v>55B_fine_10</v>
          </cell>
          <cell r="S837">
            <v>0.92</v>
          </cell>
          <cell r="T837">
            <v>1</v>
          </cell>
        </row>
        <row r="838">
          <cell r="R838" t="str">
            <v>55B_medium_10</v>
          </cell>
          <cell r="S838">
            <v>0.92</v>
          </cell>
          <cell r="T838">
            <v>1</v>
          </cell>
        </row>
        <row r="839">
          <cell r="R839" t="str">
            <v>55B_coarse_10</v>
          </cell>
          <cell r="S839">
            <v>0.92</v>
          </cell>
          <cell r="T839">
            <v>1</v>
          </cell>
        </row>
        <row r="840">
          <cell r="R840" t="str">
            <v>55C_fine_10</v>
          </cell>
          <cell r="S840">
            <v>0.94</v>
          </cell>
          <cell r="T840">
            <v>1</v>
          </cell>
        </row>
        <row r="841">
          <cell r="R841" t="str">
            <v>55C_medium_10</v>
          </cell>
          <cell r="S841">
            <v>0.94</v>
          </cell>
          <cell r="T841">
            <v>1</v>
          </cell>
        </row>
        <row r="842">
          <cell r="R842" t="str">
            <v>55C_coarse_10</v>
          </cell>
          <cell r="S842">
            <v>0.94</v>
          </cell>
          <cell r="T842">
            <v>1</v>
          </cell>
        </row>
        <row r="843">
          <cell r="R843" t="str">
            <v>56_fine_10</v>
          </cell>
          <cell r="S843">
            <v>0.93</v>
          </cell>
          <cell r="T843">
            <v>1</v>
          </cell>
        </row>
        <row r="844">
          <cell r="R844" t="str">
            <v>56_medium_10</v>
          </cell>
          <cell r="S844">
            <v>0.93</v>
          </cell>
          <cell r="T844">
            <v>1</v>
          </cell>
        </row>
        <row r="845">
          <cell r="R845" t="str">
            <v>56_coarse_10</v>
          </cell>
          <cell r="S845">
            <v>0.93</v>
          </cell>
          <cell r="T845">
            <v>1</v>
          </cell>
        </row>
        <row r="846">
          <cell r="R846" t="str">
            <v>57_medium_10</v>
          </cell>
          <cell r="S846">
            <v>0.91</v>
          </cell>
          <cell r="T846">
            <v>1</v>
          </cell>
        </row>
        <row r="847">
          <cell r="R847" t="str">
            <v>57_coarse_10</v>
          </cell>
          <cell r="S847">
            <v>0.91</v>
          </cell>
          <cell r="T847">
            <v>1</v>
          </cell>
        </row>
        <row r="848">
          <cell r="R848" t="str">
            <v>58A_fine_10</v>
          </cell>
          <cell r="S848">
            <v>0.8</v>
          </cell>
          <cell r="T848">
            <v>0.95</v>
          </cell>
        </row>
        <row r="849">
          <cell r="R849" t="str">
            <v>58A_medium_10</v>
          </cell>
          <cell r="S849">
            <v>0.8</v>
          </cell>
          <cell r="T849">
            <v>0.95</v>
          </cell>
        </row>
        <row r="850">
          <cell r="R850" t="str">
            <v>58A_coarse_10</v>
          </cell>
          <cell r="S850">
            <v>0.8</v>
          </cell>
          <cell r="T850">
            <v>0.95</v>
          </cell>
        </row>
        <row r="851">
          <cell r="R851" t="str">
            <v>58B_fine_10</v>
          </cell>
          <cell r="S851">
            <v>1</v>
          </cell>
          <cell r="T851">
            <v>1</v>
          </cell>
        </row>
        <row r="852">
          <cell r="R852" t="str">
            <v>58B_medium_10</v>
          </cell>
          <cell r="S852">
            <v>1</v>
          </cell>
          <cell r="T852">
            <v>1</v>
          </cell>
        </row>
        <row r="853">
          <cell r="R853" t="str">
            <v>58B_coarse_10</v>
          </cell>
          <cell r="S853">
            <v>1</v>
          </cell>
          <cell r="T853">
            <v>1</v>
          </cell>
        </row>
        <row r="854">
          <cell r="R854" t="str">
            <v>58C_medium_10</v>
          </cell>
          <cell r="S854">
            <v>1</v>
          </cell>
          <cell r="T854">
            <v>1</v>
          </cell>
        </row>
        <row r="855">
          <cell r="R855" t="str">
            <v>58D_medium_10</v>
          </cell>
          <cell r="S855">
            <v>1</v>
          </cell>
          <cell r="T855">
            <v>1</v>
          </cell>
        </row>
        <row r="856">
          <cell r="R856" t="str">
            <v>58D_coarse_10</v>
          </cell>
          <cell r="S856">
            <v>1</v>
          </cell>
          <cell r="T856">
            <v>1</v>
          </cell>
        </row>
        <row r="857">
          <cell r="R857" t="str">
            <v>6_medium_10</v>
          </cell>
          <cell r="S857">
            <v>1</v>
          </cell>
          <cell r="T857">
            <v>1</v>
          </cell>
        </row>
        <row r="858">
          <cell r="R858" t="str">
            <v>60A_fine_10</v>
          </cell>
          <cell r="S858">
            <v>0.83</v>
          </cell>
          <cell r="T858">
            <v>0.97</v>
          </cell>
        </row>
        <row r="859">
          <cell r="R859" t="str">
            <v>60A_medium_10</v>
          </cell>
          <cell r="S859">
            <v>0.83</v>
          </cell>
          <cell r="T859">
            <v>0.97</v>
          </cell>
        </row>
        <row r="860">
          <cell r="R860" t="str">
            <v>61_medium_10</v>
          </cell>
          <cell r="S860">
            <v>0.75</v>
          </cell>
          <cell r="T860">
            <v>0.94</v>
          </cell>
        </row>
        <row r="861">
          <cell r="R861" t="str">
            <v>62_medium_10</v>
          </cell>
          <cell r="S861">
            <v>1</v>
          </cell>
          <cell r="T861">
            <v>1</v>
          </cell>
        </row>
        <row r="862">
          <cell r="R862" t="str">
            <v>63A_fine_10</v>
          </cell>
          <cell r="S862">
            <v>0.84</v>
          </cell>
          <cell r="T862">
            <v>0.97</v>
          </cell>
        </row>
        <row r="863">
          <cell r="R863" t="str">
            <v>63A_medium_10</v>
          </cell>
          <cell r="S863">
            <v>0.84</v>
          </cell>
          <cell r="T863">
            <v>0.97</v>
          </cell>
        </row>
        <row r="864">
          <cell r="R864" t="str">
            <v>63B_fine_10</v>
          </cell>
          <cell r="S864">
            <v>0.9</v>
          </cell>
          <cell r="T864">
            <v>0.97</v>
          </cell>
        </row>
        <row r="865">
          <cell r="R865" t="str">
            <v>63B_medium_10</v>
          </cell>
          <cell r="S865">
            <v>0.9</v>
          </cell>
          <cell r="T865">
            <v>0.97</v>
          </cell>
        </row>
        <row r="866">
          <cell r="R866" t="str">
            <v>63B_coarse_10</v>
          </cell>
          <cell r="S866">
            <v>0.9</v>
          </cell>
          <cell r="T866">
            <v>0.97</v>
          </cell>
        </row>
        <row r="867">
          <cell r="R867" t="str">
            <v>64_medium_10</v>
          </cell>
          <cell r="S867">
            <v>0.85</v>
          </cell>
          <cell r="T867">
            <v>0.99</v>
          </cell>
        </row>
        <row r="868">
          <cell r="R868" t="str">
            <v>64_coarse_10</v>
          </cell>
          <cell r="S868">
            <v>0.85</v>
          </cell>
          <cell r="T868">
            <v>0.99</v>
          </cell>
        </row>
        <row r="869">
          <cell r="R869" t="str">
            <v>65_medium_10</v>
          </cell>
          <cell r="S869">
            <v>0.5</v>
          </cell>
          <cell r="T869">
            <v>1</v>
          </cell>
        </row>
        <row r="870">
          <cell r="R870" t="str">
            <v>65_coarse_10</v>
          </cell>
          <cell r="S870">
            <v>0.5</v>
          </cell>
          <cell r="T870">
            <v>1</v>
          </cell>
        </row>
        <row r="871">
          <cell r="R871" t="str">
            <v>66_fine_10</v>
          </cell>
          <cell r="S871">
            <v>0.82</v>
          </cell>
          <cell r="T871">
            <v>1</v>
          </cell>
        </row>
        <row r="872">
          <cell r="R872" t="str">
            <v>66_medium_10</v>
          </cell>
          <cell r="S872">
            <v>0.82</v>
          </cell>
          <cell r="T872">
            <v>1</v>
          </cell>
        </row>
        <row r="873">
          <cell r="R873" t="str">
            <v>66_coarse_10</v>
          </cell>
          <cell r="S873">
            <v>0.82</v>
          </cell>
          <cell r="T873">
            <v>1</v>
          </cell>
        </row>
        <row r="874">
          <cell r="R874" t="str">
            <v>67A_fine_10</v>
          </cell>
          <cell r="S874">
            <v>0.84</v>
          </cell>
          <cell r="T874">
            <v>0.96</v>
          </cell>
        </row>
        <row r="875">
          <cell r="R875" t="str">
            <v>67A_medium_10</v>
          </cell>
          <cell r="S875">
            <v>0.84</v>
          </cell>
          <cell r="T875">
            <v>0.96</v>
          </cell>
        </row>
        <row r="876">
          <cell r="R876" t="str">
            <v>67A_coarse_10</v>
          </cell>
          <cell r="S876">
            <v>0.84</v>
          </cell>
          <cell r="T876">
            <v>0.96</v>
          </cell>
        </row>
        <row r="877">
          <cell r="R877" t="str">
            <v>67B_fine_10</v>
          </cell>
          <cell r="S877">
            <v>0.84</v>
          </cell>
          <cell r="T877">
            <v>0.97</v>
          </cell>
        </row>
        <row r="878">
          <cell r="R878" t="str">
            <v>67B_medium_10</v>
          </cell>
          <cell r="S878">
            <v>0.84</v>
          </cell>
          <cell r="T878">
            <v>0.97</v>
          </cell>
        </row>
        <row r="879">
          <cell r="R879" t="str">
            <v>67B_coarse_10</v>
          </cell>
          <cell r="S879">
            <v>0.84</v>
          </cell>
          <cell r="T879">
            <v>0.97</v>
          </cell>
        </row>
        <row r="880">
          <cell r="R880" t="str">
            <v>69_fine_10</v>
          </cell>
          <cell r="S880">
            <v>0.67</v>
          </cell>
          <cell r="T880">
            <v>1</v>
          </cell>
        </row>
        <row r="881">
          <cell r="R881" t="str">
            <v>69_medium_10</v>
          </cell>
          <cell r="S881">
            <v>0.67</v>
          </cell>
          <cell r="T881">
            <v>1</v>
          </cell>
        </row>
        <row r="882">
          <cell r="R882" t="str">
            <v>69_coarse_10</v>
          </cell>
          <cell r="S882">
            <v>0.67</v>
          </cell>
          <cell r="T882">
            <v>1</v>
          </cell>
        </row>
        <row r="883">
          <cell r="R883" t="str">
            <v>7_medium_10</v>
          </cell>
          <cell r="S883">
            <v>0.5</v>
          </cell>
          <cell r="T883">
            <v>0.88</v>
          </cell>
        </row>
        <row r="884">
          <cell r="R884" t="str">
            <v>7_coarse_10</v>
          </cell>
          <cell r="S884">
            <v>0.5</v>
          </cell>
          <cell r="T884">
            <v>0.88</v>
          </cell>
        </row>
        <row r="885">
          <cell r="R885" t="str">
            <v>70A_medium_10</v>
          </cell>
          <cell r="S885">
            <v>1</v>
          </cell>
          <cell r="T885">
            <v>1</v>
          </cell>
        </row>
        <row r="886">
          <cell r="R886" t="str">
            <v>70B_medium_10</v>
          </cell>
          <cell r="S886">
            <v>1</v>
          </cell>
          <cell r="T886">
            <v>1</v>
          </cell>
        </row>
        <row r="887">
          <cell r="R887" t="str">
            <v>70B_coarse_10</v>
          </cell>
          <cell r="S887">
            <v>1</v>
          </cell>
          <cell r="T887">
            <v>1</v>
          </cell>
        </row>
        <row r="888">
          <cell r="R888" t="str">
            <v>70C_medium_10</v>
          </cell>
          <cell r="S888">
            <v>1</v>
          </cell>
          <cell r="T888">
            <v>1</v>
          </cell>
        </row>
        <row r="889">
          <cell r="R889" t="str">
            <v>71_fine_10</v>
          </cell>
          <cell r="S889">
            <v>0.67</v>
          </cell>
          <cell r="T889">
            <v>1</v>
          </cell>
        </row>
        <row r="890">
          <cell r="R890" t="str">
            <v>71_medium_10</v>
          </cell>
          <cell r="S890">
            <v>0.67</v>
          </cell>
          <cell r="T890">
            <v>1</v>
          </cell>
        </row>
        <row r="891">
          <cell r="R891" t="str">
            <v>71_coarse_10</v>
          </cell>
          <cell r="S891">
            <v>0.67</v>
          </cell>
          <cell r="T891">
            <v>1</v>
          </cell>
        </row>
        <row r="892">
          <cell r="R892" t="str">
            <v>72_fine_10</v>
          </cell>
          <cell r="S892">
            <v>0.93</v>
          </cell>
          <cell r="T892">
            <v>0.97</v>
          </cell>
        </row>
        <row r="893">
          <cell r="R893" t="str">
            <v>72_medium_10</v>
          </cell>
          <cell r="S893">
            <v>0.93</v>
          </cell>
          <cell r="T893">
            <v>0.97</v>
          </cell>
        </row>
        <row r="894">
          <cell r="R894" t="str">
            <v>72_coarse_10</v>
          </cell>
          <cell r="S894">
            <v>0.93</v>
          </cell>
          <cell r="T894">
            <v>0.97</v>
          </cell>
        </row>
        <row r="895">
          <cell r="R895" t="str">
            <v>73_fine_10</v>
          </cell>
          <cell r="S895">
            <v>0.9</v>
          </cell>
          <cell r="T895">
            <v>1</v>
          </cell>
        </row>
        <row r="896">
          <cell r="R896" t="str">
            <v>73_medium_10</v>
          </cell>
          <cell r="S896">
            <v>0.9</v>
          </cell>
          <cell r="T896">
            <v>1</v>
          </cell>
        </row>
        <row r="897">
          <cell r="R897" t="str">
            <v>73_coarse_10</v>
          </cell>
          <cell r="S897">
            <v>0.9</v>
          </cell>
          <cell r="T897">
            <v>1</v>
          </cell>
        </row>
        <row r="898">
          <cell r="R898" t="str">
            <v>74_fine_10</v>
          </cell>
          <cell r="S898">
            <v>0.97</v>
          </cell>
          <cell r="T898">
            <v>1</v>
          </cell>
        </row>
        <row r="899">
          <cell r="R899" t="str">
            <v>74_medium_10</v>
          </cell>
          <cell r="S899">
            <v>0.97</v>
          </cell>
          <cell r="T899">
            <v>1</v>
          </cell>
        </row>
        <row r="900">
          <cell r="R900" t="str">
            <v>74_coarse_10</v>
          </cell>
          <cell r="S900">
            <v>0.97</v>
          </cell>
          <cell r="T900">
            <v>1</v>
          </cell>
        </row>
        <row r="901">
          <cell r="R901" t="str">
            <v>75_fine_10</v>
          </cell>
          <cell r="S901">
            <v>0.83</v>
          </cell>
          <cell r="T901">
            <v>1</v>
          </cell>
        </row>
        <row r="902">
          <cell r="R902" t="str">
            <v>75_medium_10</v>
          </cell>
          <cell r="S902">
            <v>0.83</v>
          </cell>
          <cell r="T902">
            <v>1</v>
          </cell>
        </row>
        <row r="903">
          <cell r="R903" t="str">
            <v>75_coarse_10</v>
          </cell>
          <cell r="S903">
            <v>0.83</v>
          </cell>
          <cell r="T903">
            <v>1</v>
          </cell>
        </row>
        <row r="904">
          <cell r="R904" t="str">
            <v>76_fine_10</v>
          </cell>
          <cell r="S904">
            <v>0.92</v>
          </cell>
          <cell r="T904">
            <v>1</v>
          </cell>
        </row>
        <row r="905">
          <cell r="R905" t="str">
            <v>76_medium_10</v>
          </cell>
          <cell r="S905">
            <v>0.92</v>
          </cell>
          <cell r="T905">
            <v>1</v>
          </cell>
        </row>
        <row r="906">
          <cell r="R906" t="str">
            <v>77A_fine_10</v>
          </cell>
          <cell r="S906">
            <v>0.97</v>
          </cell>
          <cell r="T906">
            <v>0.98</v>
          </cell>
        </row>
        <row r="907">
          <cell r="R907" t="str">
            <v>77A_medium_10</v>
          </cell>
          <cell r="S907">
            <v>0.97</v>
          </cell>
          <cell r="T907">
            <v>0.98</v>
          </cell>
        </row>
        <row r="908">
          <cell r="R908" t="str">
            <v>77A_coarse_10</v>
          </cell>
          <cell r="S908">
            <v>0.97</v>
          </cell>
          <cell r="T908">
            <v>0.98</v>
          </cell>
        </row>
        <row r="909">
          <cell r="R909" t="str">
            <v>77B_medium_10</v>
          </cell>
          <cell r="S909">
            <v>0.85</v>
          </cell>
          <cell r="T909">
            <v>0.92</v>
          </cell>
        </row>
        <row r="910">
          <cell r="R910" t="str">
            <v>77B_coarse_10</v>
          </cell>
          <cell r="S910">
            <v>0.85</v>
          </cell>
          <cell r="T910">
            <v>0.92</v>
          </cell>
        </row>
        <row r="911">
          <cell r="R911" t="str">
            <v>77C_fine_10</v>
          </cell>
          <cell r="S911">
            <v>0.92</v>
          </cell>
          <cell r="T911">
            <v>1</v>
          </cell>
        </row>
        <row r="912">
          <cell r="R912" t="str">
            <v>77C_medium_10</v>
          </cell>
          <cell r="S912">
            <v>0.92</v>
          </cell>
          <cell r="T912">
            <v>1</v>
          </cell>
        </row>
        <row r="913">
          <cell r="R913" t="str">
            <v>77C_coarse_10</v>
          </cell>
          <cell r="S913">
            <v>0.92</v>
          </cell>
          <cell r="T913">
            <v>1</v>
          </cell>
        </row>
        <row r="914">
          <cell r="R914" t="str">
            <v>77D_medium_10</v>
          </cell>
          <cell r="S914">
            <v>0.63</v>
          </cell>
          <cell r="T914">
            <v>0.96</v>
          </cell>
        </row>
        <row r="915">
          <cell r="R915" t="str">
            <v>77D_coarse_10</v>
          </cell>
          <cell r="S915">
            <v>0.63</v>
          </cell>
          <cell r="T915">
            <v>0.96</v>
          </cell>
        </row>
        <row r="916">
          <cell r="R916" t="str">
            <v>77E_fine_10</v>
          </cell>
          <cell r="S916">
            <v>0.84</v>
          </cell>
          <cell r="T916">
            <v>0.96</v>
          </cell>
        </row>
        <row r="917">
          <cell r="R917" t="str">
            <v>77E_medium_10</v>
          </cell>
          <cell r="S917">
            <v>0.84</v>
          </cell>
          <cell r="T917">
            <v>0.96</v>
          </cell>
        </row>
        <row r="918">
          <cell r="R918" t="str">
            <v>77E_coarse_10</v>
          </cell>
          <cell r="S918">
            <v>0.84</v>
          </cell>
          <cell r="T918">
            <v>0.96</v>
          </cell>
        </row>
        <row r="919">
          <cell r="R919" t="str">
            <v>78A_fine_10</v>
          </cell>
          <cell r="S919">
            <v>0.87</v>
          </cell>
          <cell r="T919">
            <v>1</v>
          </cell>
        </row>
        <row r="920">
          <cell r="R920" t="str">
            <v>78A_medium_10</v>
          </cell>
          <cell r="S920">
            <v>0.87</v>
          </cell>
          <cell r="T920">
            <v>1</v>
          </cell>
        </row>
        <row r="921">
          <cell r="R921" t="str">
            <v>78A_coarse_10</v>
          </cell>
          <cell r="S921">
            <v>0.87</v>
          </cell>
          <cell r="T921">
            <v>1</v>
          </cell>
        </row>
        <row r="922">
          <cell r="R922" t="str">
            <v>78B_fine_10</v>
          </cell>
          <cell r="S922">
            <v>0.93</v>
          </cell>
          <cell r="T922">
            <v>0.99</v>
          </cell>
        </row>
        <row r="923">
          <cell r="R923" t="str">
            <v>78B_medium_10</v>
          </cell>
          <cell r="S923">
            <v>0.93</v>
          </cell>
          <cell r="T923">
            <v>0.99</v>
          </cell>
        </row>
        <row r="924">
          <cell r="R924" t="str">
            <v>78B_coarse_10</v>
          </cell>
          <cell r="S924">
            <v>0.93</v>
          </cell>
          <cell r="T924">
            <v>0.99</v>
          </cell>
        </row>
        <row r="925">
          <cell r="R925" t="str">
            <v>78C_fine_10</v>
          </cell>
          <cell r="S925">
            <v>0.89</v>
          </cell>
          <cell r="T925">
            <v>1</v>
          </cell>
        </row>
        <row r="926">
          <cell r="R926" t="str">
            <v>78C_medium_10</v>
          </cell>
          <cell r="S926">
            <v>0.89</v>
          </cell>
          <cell r="T926">
            <v>1</v>
          </cell>
        </row>
        <row r="927">
          <cell r="R927" t="str">
            <v>78C_coarse_10</v>
          </cell>
          <cell r="S927">
            <v>0.89</v>
          </cell>
          <cell r="T927">
            <v>1</v>
          </cell>
        </row>
        <row r="928">
          <cell r="R928" t="str">
            <v>79_fine_10</v>
          </cell>
          <cell r="S928">
            <v>0.97</v>
          </cell>
          <cell r="T928">
            <v>1</v>
          </cell>
        </row>
        <row r="929">
          <cell r="R929" t="str">
            <v>79_medium_10</v>
          </cell>
          <cell r="S929">
            <v>0.97</v>
          </cell>
          <cell r="T929">
            <v>1</v>
          </cell>
        </row>
        <row r="930">
          <cell r="R930" t="str">
            <v>79_coarse_10</v>
          </cell>
          <cell r="S930">
            <v>0.97</v>
          </cell>
          <cell r="T930">
            <v>1</v>
          </cell>
        </row>
        <row r="931">
          <cell r="R931" t="str">
            <v>8_medium_10</v>
          </cell>
          <cell r="S931">
            <v>0.75</v>
          </cell>
          <cell r="T931">
            <v>0.78</v>
          </cell>
        </row>
        <row r="932">
          <cell r="R932" t="str">
            <v>8_coarse_10</v>
          </cell>
          <cell r="S932">
            <v>0.75</v>
          </cell>
          <cell r="T932">
            <v>0.78</v>
          </cell>
        </row>
        <row r="933">
          <cell r="R933" t="str">
            <v>80A_fine_10</v>
          </cell>
          <cell r="S933">
            <v>0.9</v>
          </cell>
          <cell r="T933">
            <v>1</v>
          </cell>
        </row>
        <row r="934">
          <cell r="R934" t="str">
            <v>80A_medium_10</v>
          </cell>
          <cell r="S934">
            <v>0.9</v>
          </cell>
          <cell r="T934">
            <v>1</v>
          </cell>
        </row>
        <row r="935">
          <cell r="R935" t="str">
            <v>80A_coarse_10</v>
          </cell>
          <cell r="S935">
            <v>0.9</v>
          </cell>
          <cell r="T935">
            <v>1</v>
          </cell>
        </row>
        <row r="936">
          <cell r="R936" t="str">
            <v>80B_fine_10</v>
          </cell>
          <cell r="S936">
            <v>0.89</v>
          </cell>
          <cell r="T936">
            <v>0.99</v>
          </cell>
        </row>
        <row r="937">
          <cell r="R937" t="str">
            <v>80B_medium_10</v>
          </cell>
          <cell r="S937">
            <v>0.89</v>
          </cell>
          <cell r="T937">
            <v>0.99</v>
          </cell>
        </row>
        <row r="938">
          <cell r="R938" t="str">
            <v>80B_coarse_10</v>
          </cell>
          <cell r="S938">
            <v>0.89</v>
          </cell>
          <cell r="T938">
            <v>0.99</v>
          </cell>
        </row>
        <row r="939">
          <cell r="R939" t="str">
            <v>81A_fine_10</v>
          </cell>
          <cell r="S939">
            <v>0.52</v>
          </cell>
          <cell r="T939">
            <v>0.99</v>
          </cell>
        </row>
        <row r="940">
          <cell r="R940" t="str">
            <v>81A_medium_10</v>
          </cell>
          <cell r="S940">
            <v>0.52</v>
          </cell>
          <cell r="T940">
            <v>0.99</v>
          </cell>
        </row>
        <row r="941">
          <cell r="R941" t="str">
            <v>81B_fine_10</v>
          </cell>
          <cell r="S941">
            <v>1</v>
          </cell>
          <cell r="T941">
            <v>1</v>
          </cell>
        </row>
        <row r="942">
          <cell r="R942" t="str">
            <v>81C_fine_10</v>
          </cell>
          <cell r="S942">
            <v>1</v>
          </cell>
          <cell r="T942">
            <v>1</v>
          </cell>
        </row>
        <row r="943">
          <cell r="R943" t="str">
            <v>82B_fine_10</v>
          </cell>
          <cell r="S943">
            <v>0.85</v>
          </cell>
          <cell r="T943">
            <v>1</v>
          </cell>
        </row>
        <row r="944">
          <cell r="R944" t="str">
            <v>82B_medium_10</v>
          </cell>
          <cell r="S944">
            <v>0.85</v>
          </cell>
          <cell r="T944">
            <v>1</v>
          </cell>
        </row>
        <row r="945">
          <cell r="R945" t="str">
            <v>83A_fine_10</v>
          </cell>
          <cell r="S945">
            <v>0.96</v>
          </cell>
          <cell r="T945">
            <v>0.99</v>
          </cell>
        </row>
        <row r="946">
          <cell r="R946" t="str">
            <v>83A_coarse_10</v>
          </cell>
          <cell r="S946">
            <v>0.96</v>
          </cell>
          <cell r="T946">
            <v>0.99</v>
          </cell>
        </row>
        <row r="947">
          <cell r="R947" t="str">
            <v>83C_coarse_10</v>
          </cell>
          <cell r="S947">
            <v>1</v>
          </cell>
          <cell r="T947">
            <v>1</v>
          </cell>
        </row>
        <row r="948">
          <cell r="R948" t="str">
            <v>83D_fine_10</v>
          </cell>
          <cell r="S948">
            <v>0.91</v>
          </cell>
          <cell r="T948">
            <v>1</v>
          </cell>
        </row>
        <row r="949">
          <cell r="R949" t="str">
            <v>83D_medium_10</v>
          </cell>
          <cell r="S949">
            <v>0.91</v>
          </cell>
          <cell r="T949">
            <v>1</v>
          </cell>
        </row>
        <row r="950">
          <cell r="R950" t="str">
            <v>83D_coarse_10</v>
          </cell>
          <cell r="S950">
            <v>0.91</v>
          </cell>
          <cell r="T950">
            <v>1</v>
          </cell>
        </row>
        <row r="951">
          <cell r="R951" t="str">
            <v>83E_coarse_10</v>
          </cell>
          <cell r="S951">
            <v>0.78</v>
          </cell>
          <cell r="T951">
            <v>1</v>
          </cell>
        </row>
        <row r="952">
          <cell r="R952" t="str">
            <v>84A_fine_10</v>
          </cell>
          <cell r="S952">
            <v>0.85</v>
          </cell>
          <cell r="T952">
            <v>1</v>
          </cell>
        </row>
        <row r="953">
          <cell r="R953" t="str">
            <v>84A_medium_10</v>
          </cell>
          <cell r="S953">
            <v>0.85</v>
          </cell>
          <cell r="T953">
            <v>1</v>
          </cell>
        </row>
        <row r="954">
          <cell r="R954" t="str">
            <v>84A_coarse_10</v>
          </cell>
          <cell r="S954">
            <v>0.85</v>
          </cell>
          <cell r="T954">
            <v>1</v>
          </cell>
        </row>
        <row r="955">
          <cell r="R955" t="str">
            <v>84B_fine_10</v>
          </cell>
          <cell r="S955">
            <v>0.91</v>
          </cell>
          <cell r="T955">
            <v>1</v>
          </cell>
        </row>
        <row r="956">
          <cell r="R956" t="str">
            <v>84B_medium_10</v>
          </cell>
          <cell r="S956">
            <v>0.91</v>
          </cell>
          <cell r="T956">
            <v>1</v>
          </cell>
        </row>
        <row r="957">
          <cell r="R957" t="str">
            <v>84B_coarse_10</v>
          </cell>
          <cell r="S957">
            <v>0.91</v>
          </cell>
          <cell r="T957">
            <v>1</v>
          </cell>
        </row>
        <row r="958">
          <cell r="R958" t="str">
            <v>85_fine_10</v>
          </cell>
          <cell r="S958">
            <v>0.9</v>
          </cell>
          <cell r="T958">
            <v>1</v>
          </cell>
        </row>
        <row r="959">
          <cell r="R959" t="str">
            <v>85_medium_10</v>
          </cell>
          <cell r="S959">
            <v>0.9</v>
          </cell>
          <cell r="T959">
            <v>1</v>
          </cell>
        </row>
        <row r="960">
          <cell r="R960" t="str">
            <v>85_coarse_10</v>
          </cell>
          <cell r="S960">
            <v>0.9</v>
          </cell>
          <cell r="T960">
            <v>1</v>
          </cell>
        </row>
        <row r="961">
          <cell r="R961" t="str">
            <v>86A_fine_10</v>
          </cell>
          <cell r="S961">
            <v>0.92</v>
          </cell>
          <cell r="T961">
            <v>0.99</v>
          </cell>
        </row>
        <row r="962">
          <cell r="R962" t="str">
            <v>86A_medium_10</v>
          </cell>
          <cell r="S962">
            <v>0.92</v>
          </cell>
          <cell r="T962">
            <v>0.99</v>
          </cell>
        </row>
        <row r="963">
          <cell r="R963" t="str">
            <v>86B_fine_10</v>
          </cell>
          <cell r="S963">
            <v>1</v>
          </cell>
          <cell r="T963">
            <v>1</v>
          </cell>
        </row>
        <row r="964">
          <cell r="R964" t="str">
            <v>87A_fine_10</v>
          </cell>
          <cell r="S964">
            <v>0.86</v>
          </cell>
          <cell r="T964">
            <v>1</v>
          </cell>
        </row>
        <row r="965">
          <cell r="R965" t="str">
            <v>87A_medium_10</v>
          </cell>
          <cell r="S965">
            <v>0.86</v>
          </cell>
          <cell r="T965">
            <v>1</v>
          </cell>
        </row>
        <row r="966">
          <cell r="R966" t="str">
            <v>87A_coarse_10</v>
          </cell>
          <cell r="S966">
            <v>0.86</v>
          </cell>
          <cell r="T966">
            <v>1</v>
          </cell>
        </row>
        <row r="967">
          <cell r="R967" t="str">
            <v>87B_fine_10</v>
          </cell>
          <cell r="S967">
            <v>1</v>
          </cell>
          <cell r="T967">
            <v>1</v>
          </cell>
        </row>
        <row r="968">
          <cell r="R968" t="str">
            <v>87B_medium_10</v>
          </cell>
          <cell r="S968">
            <v>1</v>
          </cell>
          <cell r="T968">
            <v>1</v>
          </cell>
        </row>
        <row r="969">
          <cell r="R969" t="str">
            <v>88_coarse_10</v>
          </cell>
          <cell r="S969">
            <v>1</v>
          </cell>
          <cell r="T969">
            <v>1</v>
          </cell>
        </row>
        <row r="970">
          <cell r="R970" t="str">
            <v>89_medium_10</v>
          </cell>
          <cell r="S970">
            <v>0.7</v>
          </cell>
          <cell r="T970">
            <v>1</v>
          </cell>
        </row>
        <row r="971">
          <cell r="R971" t="str">
            <v>89_coarse_10</v>
          </cell>
          <cell r="S971">
            <v>0.7</v>
          </cell>
          <cell r="T971">
            <v>1</v>
          </cell>
        </row>
        <row r="972">
          <cell r="R972" t="str">
            <v>9_fine_10</v>
          </cell>
          <cell r="S972">
            <v>0.85</v>
          </cell>
          <cell r="T972">
            <v>0.75</v>
          </cell>
        </row>
        <row r="973">
          <cell r="R973" t="str">
            <v>9_medium_10</v>
          </cell>
          <cell r="S973">
            <v>0.85</v>
          </cell>
          <cell r="T973">
            <v>0.75</v>
          </cell>
        </row>
        <row r="974">
          <cell r="R974" t="str">
            <v>9_coarse_10</v>
          </cell>
          <cell r="S974">
            <v>0.85</v>
          </cell>
          <cell r="T974">
            <v>0.75</v>
          </cell>
        </row>
        <row r="975">
          <cell r="R975" t="str">
            <v>90A_medium_10</v>
          </cell>
          <cell r="S975">
            <v>0.87</v>
          </cell>
          <cell r="T975">
            <v>1</v>
          </cell>
        </row>
        <row r="976">
          <cell r="R976" t="str">
            <v>90A_coarse_10</v>
          </cell>
          <cell r="S976">
            <v>0.87</v>
          </cell>
          <cell r="T976">
            <v>1</v>
          </cell>
        </row>
        <row r="977">
          <cell r="R977" t="str">
            <v>90B_medium_10</v>
          </cell>
          <cell r="S977">
            <v>0.92</v>
          </cell>
          <cell r="T977">
            <v>1</v>
          </cell>
        </row>
        <row r="978">
          <cell r="R978" t="str">
            <v>90B_coarse_10</v>
          </cell>
          <cell r="S978">
            <v>0.92</v>
          </cell>
          <cell r="T978">
            <v>1</v>
          </cell>
        </row>
        <row r="979">
          <cell r="R979" t="str">
            <v>91A_medium_10</v>
          </cell>
          <cell r="S979">
            <v>0.92</v>
          </cell>
          <cell r="T979">
            <v>0.95</v>
          </cell>
        </row>
        <row r="980">
          <cell r="R980" t="str">
            <v>91A_coarse_10</v>
          </cell>
          <cell r="S980">
            <v>0.92</v>
          </cell>
          <cell r="T980">
            <v>0.95</v>
          </cell>
        </row>
        <row r="981">
          <cell r="R981" t="str">
            <v>91B_coarse_10</v>
          </cell>
          <cell r="S981">
            <v>0.73</v>
          </cell>
          <cell r="T981">
            <v>0.98</v>
          </cell>
        </row>
        <row r="982">
          <cell r="R982" t="str">
            <v>92_fine_10</v>
          </cell>
          <cell r="S982">
            <v>1</v>
          </cell>
          <cell r="T982">
            <v>1</v>
          </cell>
        </row>
        <row r="983">
          <cell r="R983" t="str">
            <v>92_medium_10</v>
          </cell>
          <cell r="S983">
            <v>1</v>
          </cell>
          <cell r="T983">
            <v>1</v>
          </cell>
        </row>
        <row r="984">
          <cell r="R984" t="str">
            <v>94A_medium_10</v>
          </cell>
          <cell r="S984">
            <v>0.89</v>
          </cell>
          <cell r="T984">
            <v>1</v>
          </cell>
        </row>
        <row r="985">
          <cell r="R985" t="str">
            <v>94A_coarse_10</v>
          </cell>
          <cell r="S985">
            <v>0.89</v>
          </cell>
          <cell r="T985">
            <v>1</v>
          </cell>
        </row>
        <row r="986">
          <cell r="R986" t="str">
            <v>94B_medium_10</v>
          </cell>
          <cell r="S986">
            <v>1</v>
          </cell>
          <cell r="T986">
            <v>1</v>
          </cell>
        </row>
        <row r="987">
          <cell r="R987" t="str">
            <v>94B_coarse_10</v>
          </cell>
          <cell r="S987">
            <v>1</v>
          </cell>
          <cell r="T987">
            <v>1</v>
          </cell>
        </row>
        <row r="988">
          <cell r="R988" t="str">
            <v>94C_coarse_10</v>
          </cell>
          <cell r="S988">
            <v>0.86</v>
          </cell>
          <cell r="T988">
            <v>1</v>
          </cell>
        </row>
        <row r="989">
          <cell r="R989" t="str">
            <v>95A_fine_10</v>
          </cell>
          <cell r="S989">
            <v>0.94</v>
          </cell>
          <cell r="T989">
            <v>1</v>
          </cell>
        </row>
        <row r="990">
          <cell r="R990" t="str">
            <v>95A_medium_10</v>
          </cell>
          <cell r="S990">
            <v>0.94</v>
          </cell>
          <cell r="T990">
            <v>1</v>
          </cell>
        </row>
        <row r="991">
          <cell r="R991" t="str">
            <v>95A_coarse_10</v>
          </cell>
          <cell r="S991">
            <v>0.94</v>
          </cell>
          <cell r="T991">
            <v>1</v>
          </cell>
        </row>
        <row r="992">
          <cell r="R992" t="str">
            <v>95B_fine_10</v>
          </cell>
          <cell r="S992">
            <v>0.95</v>
          </cell>
          <cell r="T992">
            <v>1</v>
          </cell>
        </row>
        <row r="993">
          <cell r="R993" t="str">
            <v>95B_medium_10</v>
          </cell>
          <cell r="S993">
            <v>0.95</v>
          </cell>
          <cell r="T993">
            <v>1</v>
          </cell>
        </row>
        <row r="994">
          <cell r="R994" t="str">
            <v>95B_coarse_10</v>
          </cell>
          <cell r="S994">
            <v>0.95</v>
          </cell>
          <cell r="T994">
            <v>1</v>
          </cell>
        </row>
        <row r="995">
          <cell r="R995" t="str">
            <v>96_coarse_10</v>
          </cell>
          <cell r="S995">
            <v>0.8</v>
          </cell>
          <cell r="T995">
            <v>1</v>
          </cell>
        </row>
        <row r="996">
          <cell r="R996" t="str">
            <v>97_fine_10</v>
          </cell>
          <cell r="S996">
            <v>0.94</v>
          </cell>
          <cell r="T996">
            <v>1</v>
          </cell>
        </row>
        <row r="997">
          <cell r="R997" t="str">
            <v>97_medium_10</v>
          </cell>
          <cell r="S997">
            <v>0.94</v>
          </cell>
          <cell r="T997">
            <v>1</v>
          </cell>
        </row>
        <row r="998">
          <cell r="R998" t="str">
            <v>97_coarse_10</v>
          </cell>
          <cell r="S998">
            <v>0.94</v>
          </cell>
          <cell r="T998">
            <v>1</v>
          </cell>
        </row>
        <row r="999">
          <cell r="R999" t="str">
            <v>98_fine_10</v>
          </cell>
          <cell r="S999">
            <v>0.9</v>
          </cell>
          <cell r="T999">
            <v>1</v>
          </cell>
        </row>
        <row r="1000">
          <cell r="R1000" t="str">
            <v>98_medium_10</v>
          </cell>
          <cell r="S1000">
            <v>0.9</v>
          </cell>
          <cell r="T1000">
            <v>1</v>
          </cell>
        </row>
        <row r="1001">
          <cell r="R1001" t="str">
            <v>98_coarse_10</v>
          </cell>
          <cell r="S1001">
            <v>0.9</v>
          </cell>
          <cell r="T1001">
            <v>1</v>
          </cell>
        </row>
        <row r="1002">
          <cell r="R1002" t="str">
            <v>99_fine_10</v>
          </cell>
          <cell r="S1002">
            <v>0.97</v>
          </cell>
          <cell r="T1002">
            <v>1</v>
          </cell>
        </row>
        <row r="1003">
          <cell r="R1003" t="str">
            <v>99_medium_10</v>
          </cell>
          <cell r="S1003">
            <v>0.97</v>
          </cell>
          <cell r="T1003">
            <v>1</v>
          </cell>
        </row>
        <row r="1004">
          <cell r="R1004" t="str">
            <v>99_coarse_10</v>
          </cell>
          <cell r="S1004">
            <v>0.97</v>
          </cell>
          <cell r="T1004">
            <v>1</v>
          </cell>
        </row>
      </sheetData>
      <sheetData sheetId="9" refreshError="1"/>
      <sheetData sheetId="10">
        <row r="3">
          <cell r="E3" t="str">
            <v>Alabama</v>
          </cell>
        </row>
        <row r="4">
          <cell r="A4">
            <v>-40</v>
          </cell>
          <cell r="E4" t="str">
            <v>Arizona</v>
          </cell>
        </row>
        <row r="5">
          <cell r="A5">
            <v>-30</v>
          </cell>
          <cell r="E5" t="str">
            <v>Arkansas</v>
          </cell>
        </row>
        <row r="6">
          <cell r="A6">
            <v>-20</v>
          </cell>
          <cell r="E6" t="str">
            <v>California</v>
          </cell>
        </row>
        <row r="7">
          <cell r="A7">
            <v>-10</v>
          </cell>
          <cell r="E7" t="str">
            <v>Colorado</v>
          </cell>
        </row>
        <row r="8">
          <cell r="A8">
            <v>0</v>
          </cell>
          <cell r="E8" t="str">
            <v>Connecticut</v>
          </cell>
        </row>
        <row r="9">
          <cell r="A9">
            <v>10</v>
          </cell>
          <cell r="E9" t="str">
            <v>Delaware</v>
          </cell>
        </row>
        <row r="10">
          <cell r="A10">
            <v>20</v>
          </cell>
          <cell r="E10" t="str">
            <v>Florida</v>
          </cell>
        </row>
        <row r="11">
          <cell r="A11">
            <v>30</v>
          </cell>
          <cell r="E11" t="str">
            <v>Georgia</v>
          </cell>
        </row>
        <row r="12">
          <cell r="A12">
            <v>40</v>
          </cell>
          <cell r="E12" t="str">
            <v>Idaho</v>
          </cell>
        </row>
        <row r="13">
          <cell r="A13">
            <v>50</v>
          </cell>
          <cell r="E13" t="str">
            <v>Illinois</v>
          </cell>
        </row>
        <row r="14">
          <cell r="A14">
            <v>60</v>
          </cell>
          <cell r="E14" t="str">
            <v>Indiana</v>
          </cell>
        </row>
        <row r="15">
          <cell r="A15">
            <v>70</v>
          </cell>
          <cell r="E15" t="str">
            <v>Iowa</v>
          </cell>
        </row>
        <row r="16">
          <cell r="A16">
            <v>80</v>
          </cell>
          <cell r="E16" t="str">
            <v>Kansas</v>
          </cell>
        </row>
        <row r="17">
          <cell r="E17" t="str">
            <v>Kentucky</v>
          </cell>
        </row>
        <row r="18">
          <cell r="E18" t="str">
            <v>Louisiana</v>
          </cell>
        </row>
        <row r="19">
          <cell r="A19" t="str">
            <v>Dairy Cows</v>
          </cell>
          <cell r="E19" t="str">
            <v>Maine</v>
          </cell>
        </row>
        <row r="20">
          <cell r="A20" t="str">
            <v>Dairy Heifers</v>
          </cell>
          <cell r="E20" t="str">
            <v>Maryland</v>
          </cell>
        </row>
        <row r="21">
          <cell r="A21" t="str">
            <v>Bulls</v>
          </cell>
          <cell r="E21" t="str">
            <v>Massachusetts</v>
          </cell>
        </row>
        <row r="22">
          <cell r="A22" t="str">
            <v>Calves</v>
          </cell>
          <cell r="E22" t="str">
            <v>Michigan</v>
          </cell>
        </row>
        <row r="23">
          <cell r="A23" t="str">
            <v>Beef Cows</v>
          </cell>
          <cell r="E23" t="str">
            <v>Minnesota</v>
          </cell>
        </row>
        <row r="24">
          <cell r="A24" t="str">
            <v>Beef Heifers</v>
          </cell>
          <cell r="E24" t="str">
            <v>Mississippi</v>
          </cell>
        </row>
        <row r="25">
          <cell r="A25" t="str">
            <v>Steers</v>
          </cell>
          <cell r="E25" t="str">
            <v>Missouri</v>
          </cell>
        </row>
        <row r="26">
          <cell r="A26" t="str">
            <v>Bison</v>
          </cell>
          <cell r="E26" t="str">
            <v>Montana</v>
          </cell>
        </row>
        <row r="27">
          <cell r="A27" t="str">
            <v>Goats</v>
          </cell>
          <cell r="E27" t="str">
            <v>Nebraska</v>
          </cell>
        </row>
        <row r="28">
          <cell r="A28" t="str">
            <v>Sheep</v>
          </cell>
          <cell r="E28" t="str">
            <v>Nevada</v>
          </cell>
        </row>
        <row r="29">
          <cell r="A29" t="str">
            <v>Horses</v>
          </cell>
          <cell r="E29" t="str">
            <v>New Hampshire</v>
          </cell>
        </row>
        <row r="30">
          <cell r="A30" t="str">
            <v>Mules and Asses</v>
          </cell>
          <cell r="E30" t="str">
            <v>New Jersey</v>
          </cell>
        </row>
        <row r="31">
          <cell r="A31" t="str">
            <v>Swine</v>
          </cell>
          <cell r="E31" t="str">
            <v>New Mexico</v>
          </cell>
        </row>
        <row r="32">
          <cell r="A32" t="str">
            <v>Poultry</v>
          </cell>
          <cell r="E32" t="str">
            <v>New York</v>
          </cell>
        </row>
        <row r="33">
          <cell r="E33" t="str">
            <v>North Carolina</v>
          </cell>
        </row>
        <row r="34">
          <cell r="E34" t="str">
            <v>North Dakota</v>
          </cell>
        </row>
        <row r="35">
          <cell r="E35" t="str">
            <v>Ohio</v>
          </cell>
        </row>
        <row r="36">
          <cell r="E36" t="str">
            <v>Oklahoma</v>
          </cell>
        </row>
        <row r="37">
          <cell r="E37" t="str">
            <v>Oregon</v>
          </cell>
        </row>
        <row r="38">
          <cell r="E38" t="str">
            <v>Pennsylvania</v>
          </cell>
        </row>
        <row r="39">
          <cell r="E39" t="str">
            <v>Rhode Island</v>
          </cell>
        </row>
        <row r="40">
          <cell r="E40" t="str">
            <v>South Carolina</v>
          </cell>
        </row>
        <row r="41">
          <cell r="E41" t="str">
            <v>South Dakota</v>
          </cell>
        </row>
        <row r="42">
          <cell r="E42" t="str">
            <v>Tennessee</v>
          </cell>
        </row>
        <row r="43">
          <cell r="E43" t="str">
            <v>Texas</v>
          </cell>
        </row>
        <row r="44">
          <cell r="E44" t="str">
            <v>Utah</v>
          </cell>
        </row>
        <row r="45">
          <cell r="E45" t="str">
            <v>Vermont</v>
          </cell>
        </row>
        <row r="46">
          <cell r="E46" t="str">
            <v>Virginia</v>
          </cell>
        </row>
        <row r="47">
          <cell r="E47" t="str">
            <v>Washington</v>
          </cell>
        </row>
        <row r="48">
          <cell r="E48" t="str">
            <v>West Virginia</v>
          </cell>
        </row>
        <row r="49">
          <cell r="E49" t="str">
            <v>Wisconsin</v>
          </cell>
        </row>
        <row r="50">
          <cell r="E50" t="str">
            <v>Wyoming</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Hoja De Calculo"/>
      <sheetName val="Sheet2"/>
      <sheetName val="Sheet3"/>
      <sheetName val="Fondo de Aseguramiento"/>
      <sheetName val="FA Dividendos"/>
    </sheetNames>
    <sheetDataSet>
      <sheetData sheetId="0"/>
      <sheetData sheetId="1">
        <row r="51">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DE8F6-44A7-4160-B69E-0CD4A7879DE3}">
  <sheetPr>
    <tabColor theme="6"/>
  </sheetPr>
  <dimension ref="A1:Q14"/>
  <sheetViews>
    <sheetView showGridLines="0" tabSelected="1" zoomScaleNormal="100" workbookViewId="0">
      <selection activeCell="B2" sqref="B2"/>
    </sheetView>
  </sheetViews>
  <sheetFormatPr baseColWidth="10" defaultColWidth="8.81640625" defaultRowHeight="14.5" x14ac:dyDescent="0.35"/>
  <cols>
    <col min="1" max="1" width="3.54296875" customWidth="1"/>
    <col min="2" max="2" width="1.54296875" customWidth="1"/>
    <col min="5" max="5" width="11.453125" customWidth="1"/>
    <col min="17" max="17" width="17.453125" customWidth="1"/>
  </cols>
  <sheetData>
    <row r="1" spans="1:17" ht="55" customHeight="1" x14ac:dyDescent="0.35"/>
    <row r="2" spans="1:17" ht="22.5" x14ac:dyDescent="0.45">
      <c r="B2" s="150" t="s">
        <v>261</v>
      </c>
      <c r="C2" s="151"/>
    </row>
    <row r="3" spans="1:17" ht="35.25" customHeight="1" x14ac:dyDescent="0.35">
      <c r="A3" s="152"/>
      <c r="B3" s="152" t="s">
        <v>267</v>
      </c>
    </row>
    <row r="4" spans="1:17" ht="15.5" x14ac:dyDescent="0.35">
      <c r="B4" s="249" t="s">
        <v>0</v>
      </c>
      <c r="C4" s="249"/>
      <c r="D4" s="249"/>
      <c r="E4" s="249"/>
      <c r="F4" s="249"/>
      <c r="G4" s="249"/>
      <c r="H4" s="249"/>
      <c r="I4" s="249"/>
      <c r="J4" s="249"/>
      <c r="K4" s="249"/>
      <c r="L4" s="249"/>
      <c r="M4" s="249"/>
      <c r="N4" s="249"/>
      <c r="O4" s="249"/>
      <c r="P4" s="249"/>
      <c r="Q4" s="249"/>
    </row>
    <row r="5" spans="1:17" ht="30" customHeight="1" x14ac:dyDescent="0.35">
      <c r="B5" s="250" t="s">
        <v>262</v>
      </c>
      <c r="C5" s="251"/>
      <c r="D5" s="251"/>
      <c r="E5" s="251"/>
      <c r="F5" s="251"/>
      <c r="G5" s="251"/>
      <c r="H5" s="251"/>
      <c r="I5" s="251"/>
      <c r="J5" s="251"/>
      <c r="K5" s="251"/>
      <c r="L5" s="251"/>
      <c r="M5" s="251"/>
      <c r="N5" s="251"/>
      <c r="O5" s="251"/>
      <c r="P5" s="251"/>
      <c r="Q5" s="252"/>
    </row>
    <row r="6" spans="1:17" ht="30" customHeight="1" x14ac:dyDescent="0.35">
      <c r="B6" s="253"/>
      <c r="C6" s="254"/>
      <c r="D6" s="254"/>
      <c r="E6" s="254"/>
      <c r="F6" s="254"/>
      <c r="G6" s="254"/>
      <c r="H6" s="254"/>
      <c r="I6" s="254"/>
      <c r="J6" s="254"/>
      <c r="K6" s="254"/>
      <c r="L6" s="254"/>
      <c r="M6" s="254"/>
      <c r="N6" s="254"/>
      <c r="O6" s="254"/>
      <c r="P6" s="254"/>
      <c r="Q6" s="255"/>
    </row>
    <row r="7" spans="1:17" ht="30" customHeight="1" x14ac:dyDescent="0.35">
      <c r="B7" s="256"/>
      <c r="C7" s="257"/>
      <c r="D7" s="257"/>
      <c r="E7" s="257"/>
      <c r="F7" s="257"/>
      <c r="G7" s="257"/>
      <c r="H7" s="257"/>
      <c r="I7" s="257"/>
      <c r="J7" s="257"/>
      <c r="K7" s="257"/>
      <c r="L7" s="257"/>
      <c r="M7" s="257"/>
      <c r="N7" s="257"/>
      <c r="O7" s="257"/>
      <c r="P7" s="257"/>
      <c r="Q7" s="258"/>
    </row>
    <row r="9" spans="1:17" ht="15.5" x14ac:dyDescent="0.35">
      <c r="B9" s="249" t="s">
        <v>1</v>
      </c>
      <c r="C9" s="249"/>
      <c r="D9" s="249"/>
      <c r="E9" s="249"/>
      <c r="F9" s="249"/>
      <c r="G9" s="249"/>
      <c r="H9" s="249"/>
      <c r="I9" s="249"/>
      <c r="J9" s="249"/>
      <c r="K9" s="249"/>
      <c r="L9" s="249"/>
      <c r="M9" s="249"/>
      <c r="N9" s="249"/>
      <c r="O9" s="249"/>
      <c r="P9" s="249"/>
      <c r="Q9" s="249"/>
    </row>
    <row r="10" spans="1:17" x14ac:dyDescent="0.35">
      <c r="B10" s="153"/>
      <c r="C10" s="154"/>
      <c r="Q10" s="155"/>
    </row>
    <row r="11" spans="1:17" x14ac:dyDescent="0.35">
      <c r="B11" s="153"/>
      <c r="C11" s="259" t="s">
        <v>2</v>
      </c>
      <c r="D11" s="259"/>
      <c r="E11" s="259"/>
      <c r="F11" t="s">
        <v>263</v>
      </c>
      <c r="Q11" s="155"/>
    </row>
    <row r="12" spans="1:17" x14ac:dyDescent="0.35">
      <c r="B12" s="153"/>
      <c r="C12" s="260" t="s">
        <v>264</v>
      </c>
      <c r="D12" s="260"/>
      <c r="E12" s="260"/>
      <c r="F12" t="s">
        <v>265</v>
      </c>
      <c r="Q12" s="155"/>
    </row>
    <row r="13" spans="1:17" ht="30" customHeight="1" x14ac:dyDescent="0.35">
      <c r="B13" s="153"/>
      <c r="C13" s="261" t="s">
        <v>3</v>
      </c>
      <c r="D13" s="261"/>
      <c r="E13" s="261"/>
      <c r="F13" s="262" t="s">
        <v>266</v>
      </c>
      <c r="G13" s="262"/>
      <c r="H13" s="262"/>
      <c r="I13" s="262"/>
      <c r="J13" s="262"/>
      <c r="K13" s="262"/>
      <c r="L13" s="262"/>
      <c r="M13" s="262"/>
      <c r="N13" s="262"/>
      <c r="O13" s="262"/>
      <c r="P13" s="262"/>
      <c r="Q13" s="263"/>
    </row>
    <row r="14" spans="1:17" x14ac:dyDescent="0.35">
      <c r="B14" s="156"/>
      <c r="C14" s="157"/>
      <c r="D14" s="157"/>
      <c r="E14" s="157"/>
      <c r="F14" s="157"/>
      <c r="G14" s="157"/>
      <c r="H14" s="157"/>
      <c r="I14" s="157"/>
      <c r="J14" s="157"/>
      <c r="K14" s="157"/>
      <c r="L14" s="157"/>
      <c r="M14" s="157"/>
      <c r="N14" s="157"/>
      <c r="O14" s="157"/>
      <c r="P14" s="157"/>
      <c r="Q14" s="158"/>
    </row>
  </sheetData>
  <sheetProtection algorithmName="SHA-512" hashValue="pVNQG9xzY2JnXdtoOVnqvHMR0JYqdfJDVJsyxntm43fUyLbFKvCHlO7d415I5tSxt/R5DsTwmLCeuR6Qaj7g9A==" saltValue="hEXIDFmIIvZxiRCAMGASnw==" spinCount="100000" sheet="1" objects="1" scenarios="1"/>
  <mergeCells count="7">
    <mergeCell ref="B4:Q4"/>
    <mergeCell ref="B5:Q7"/>
    <mergeCell ref="B9:Q9"/>
    <mergeCell ref="C11:E11"/>
    <mergeCell ref="C12:E12"/>
    <mergeCell ref="C13:E13"/>
    <mergeCell ref="F13:Q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39997558519241921"/>
    <pageSetUpPr fitToPage="1"/>
  </sheetPr>
  <dimension ref="A1:HW158"/>
  <sheetViews>
    <sheetView zoomScale="80" zoomScaleNormal="80" workbookViewId="0">
      <selection sqref="A1:A2"/>
    </sheetView>
  </sheetViews>
  <sheetFormatPr baseColWidth="10" defaultColWidth="8.81640625" defaultRowHeight="17.5" x14ac:dyDescent="0.35"/>
  <cols>
    <col min="1" max="1" width="72.54296875" style="126" customWidth="1"/>
    <col min="2" max="2" width="21.54296875" style="123" customWidth="1"/>
    <col min="3" max="3" width="21.81640625" style="123" customWidth="1"/>
    <col min="4" max="4" width="22.453125" style="123" customWidth="1"/>
    <col min="5" max="5" width="22.81640625" style="123" customWidth="1"/>
    <col min="6" max="6" width="23.81640625" style="123" customWidth="1"/>
    <col min="7" max="7" width="21.54296875" style="123" customWidth="1"/>
    <col min="8" max="8" width="24.1796875" style="123" customWidth="1"/>
    <col min="9" max="9" width="21.54296875" style="123" customWidth="1"/>
    <col min="10" max="10" width="19" style="123" customWidth="1"/>
    <col min="11" max="11" width="21.54296875" style="123" customWidth="1"/>
    <col min="12" max="12" width="21.453125" style="123" customWidth="1"/>
    <col min="13" max="13" width="20.453125" style="123" customWidth="1"/>
    <col min="14" max="14" width="14.453125" style="123" customWidth="1"/>
    <col min="15" max="15" width="13.81640625" style="123" customWidth="1"/>
    <col min="16" max="18" width="14.453125" style="123" customWidth="1"/>
    <col min="19" max="19" width="13.453125" style="123" customWidth="1"/>
    <col min="20" max="26" width="14.453125" style="123" customWidth="1"/>
    <col min="27" max="27" width="15.54296875" style="123" customWidth="1"/>
    <col min="28" max="28" width="16.1796875" style="123" customWidth="1"/>
    <col min="29" max="29" width="16.453125" style="123" customWidth="1"/>
    <col min="30" max="53" width="14.453125" style="123" customWidth="1"/>
    <col min="54" max="54" width="18" style="123" customWidth="1"/>
    <col min="55" max="55" width="17.1796875" style="123" customWidth="1"/>
    <col min="56" max="64" width="14.453125" style="123" customWidth="1"/>
    <col min="65" max="65" width="13.1796875" style="123" customWidth="1"/>
    <col min="66" max="68" width="14.453125" style="123" customWidth="1"/>
    <col min="69" max="69" width="12.54296875" style="123" customWidth="1"/>
    <col min="70" max="102" width="14.453125" style="123" customWidth="1"/>
    <col min="103" max="103" width="11.453125" style="123" customWidth="1"/>
    <col min="104" max="104" width="142.81640625" style="120" customWidth="1"/>
    <col min="105" max="105" width="15.81640625" style="121" customWidth="1"/>
    <col min="106" max="106" width="32" style="121" customWidth="1"/>
    <col min="107" max="107" width="14.81640625" style="122" customWidth="1"/>
    <col min="108" max="108" width="12.453125" style="122" customWidth="1"/>
    <col min="109" max="109" width="13.1796875" style="122" customWidth="1"/>
    <col min="110" max="110" width="9.453125" style="122" customWidth="1"/>
    <col min="111" max="193" width="8.81640625" style="122"/>
    <col min="194" max="16384" width="8.81640625" style="121"/>
  </cols>
  <sheetData>
    <row r="1" spans="1:231" s="5" customFormat="1" ht="21" customHeight="1" x14ac:dyDescent="0.35">
      <c r="A1" s="273" t="s">
        <v>4</v>
      </c>
      <c r="B1" s="143"/>
      <c r="C1" s="144"/>
      <c r="D1" s="1"/>
      <c r="E1" s="267" t="s">
        <v>5</v>
      </c>
      <c r="F1" s="268"/>
      <c r="G1" s="268"/>
      <c r="H1" s="268"/>
      <c r="I1" s="268"/>
      <c r="J1" s="268"/>
      <c r="K1" s="269"/>
      <c r="L1" s="2"/>
      <c r="M1" s="143"/>
      <c r="N1" s="143"/>
      <c r="O1" s="14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1"/>
      <c r="BC1" s="267" t="s">
        <v>6</v>
      </c>
      <c r="BD1" s="268"/>
      <c r="BE1" s="268"/>
      <c r="BF1" s="268"/>
      <c r="BG1" s="268"/>
      <c r="BH1" s="268"/>
      <c r="BI1" s="269"/>
      <c r="BJ1" s="2"/>
      <c r="BK1" s="143"/>
      <c r="BL1" s="143"/>
      <c r="BM1" s="14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4"/>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row>
    <row r="2" spans="1:231" s="5" customFormat="1" ht="20.25" customHeight="1" thickBot="1" x14ac:dyDescent="0.4">
      <c r="A2" s="274"/>
      <c r="B2" s="145"/>
      <c r="C2" s="144"/>
      <c r="D2" s="6"/>
      <c r="E2" s="267" t="s">
        <v>7</v>
      </c>
      <c r="F2" s="268"/>
      <c r="G2" s="268"/>
      <c r="H2" s="268"/>
      <c r="I2" s="268"/>
      <c r="J2" s="268"/>
      <c r="K2" s="269"/>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2"/>
      <c r="AU2" s="146"/>
      <c r="AV2" s="143"/>
      <c r="AW2" s="143"/>
      <c r="AX2" s="3"/>
      <c r="AY2" s="3"/>
      <c r="AZ2" s="3"/>
      <c r="BA2" s="3"/>
      <c r="BB2" s="6"/>
      <c r="BC2" s="267" t="s">
        <v>7</v>
      </c>
      <c r="BD2" s="268"/>
      <c r="BE2" s="268"/>
      <c r="BF2" s="268"/>
      <c r="BG2" s="268"/>
      <c r="BH2" s="268"/>
      <c r="BI2" s="269"/>
      <c r="BJ2" s="3"/>
      <c r="BK2" s="3"/>
      <c r="BL2" s="3"/>
      <c r="BM2" s="3"/>
      <c r="BN2" s="3"/>
      <c r="BO2" s="3"/>
      <c r="BP2" s="3"/>
      <c r="BQ2" s="3"/>
      <c r="BR2" s="3"/>
      <c r="BS2" s="3"/>
      <c r="BT2" s="3"/>
      <c r="BU2" s="3"/>
      <c r="BV2" s="3"/>
      <c r="BW2" s="3"/>
      <c r="BX2" s="3"/>
      <c r="BY2" s="3"/>
      <c r="BZ2" s="3"/>
      <c r="CA2" s="3"/>
      <c r="CB2" s="3"/>
      <c r="CC2" s="3"/>
      <c r="CD2" s="3"/>
      <c r="CE2" s="3"/>
      <c r="CF2" s="3"/>
      <c r="CG2" s="3"/>
      <c r="CH2" s="3"/>
      <c r="CI2" s="3"/>
      <c r="CJ2" s="4"/>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row>
    <row r="3" spans="1:231" s="3" customFormat="1" ht="6" customHeight="1" x14ac:dyDescent="0.35">
      <c r="A3" s="7"/>
      <c r="B3" s="143"/>
      <c r="C3" s="143"/>
      <c r="D3" s="143"/>
      <c r="E3" s="143"/>
      <c r="F3" s="143"/>
      <c r="G3" s="143"/>
      <c r="H3" s="143"/>
      <c r="I3" s="143"/>
      <c r="J3" s="143"/>
      <c r="K3" s="143"/>
      <c r="L3" s="143"/>
      <c r="M3" s="143"/>
      <c r="N3" s="143"/>
      <c r="O3" s="143"/>
      <c r="BB3" s="143"/>
      <c r="BC3" s="143"/>
      <c r="BD3" s="143"/>
      <c r="BE3" s="143"/>
      <c r="BF3" s="143"/>
      <c r="BG3" s="143"/>
      <c r="BH3" s="143"/>
      <c r="BI3" s="143"/>
      <c r="BJ3" s="143"/>
      <c r="BK3" s="143"/>
      <c r="BL3" s="143"/>
      <c r="BM3" s="143"/>
      <c r="CZ3" s="4"/>
    </row>
    <row r="4" spans="1:231" s="3" customFormat="1" ht="37" customHeight="1" x14ac:dyDescent="0.35">
      <c r="A4" s="7"/>
      <c r="B4" s="143"/>
      <c r="C4" s="143"/>
      <c r="D4" s="143"/>
      <c r="E4" s="143"/>
      <c r="F4" s="143"/>
      <c r="G4" s="143"/>
      <c r="H4" s="143"/>
      <c r="I4" s="143"/>
      <c r="J4" s="143"/>
      <c r="K4" s="143"/>
      <c r="L4" s="143"/>
      <c r="M4" s="143"/>
      <c r="N4" s="143"/>
      <c r="O4" s="143"/>
      <c r="BB4" s="143"/>
      <c r="BC4" s="143"/>
      <c r="BD4" s="143"/>
      <c r="BE4" s="143"/>
      <c r="BF4" s="143"/>
      <c r="BG4" s="143"/>
      <c r="BH4" s="143"/>
      <c r="BI4" s="143"/>
      <c r="BJ4" s="143"/>
      <c r="BK4" s="143"/>
      <c r="BL4" s="143"/>
      <c r="BM4" s="143"/>
      <c r="CZ4" s="4"/>
    </row>
    <row r="5" spans="1:231" s="3" customFormat="1" ht="31.5" customHeight="1" x14ac:dyDescent="0.35">
      <c r="A5" s="244" t="s">
        <v>8</v>
      </c>
      <c r="B5" s="245">
        <v>1</v>
      </c>
      <c r="C5" s="143"/>
      <c r="D5" s="143"/>
      <c r="E5" s="143"/>
      <c r="F5" s="143"/>
      <c r="G5" s="143"/>
      <c r="H5" s="143"/>
      <c r="I5" s="143"/>
      <c r="J5" s="143"/>
      <c r="K5" s="143"/>
      <c r="L5" s="143"/>
      <c r="M5" s="143"/>
      <c r="N5" s="143"/>
      <c r="O5" s="143"/>
      <c r="BB5" s="143"/>
      <c r="BC5" s="143"/>
      <c r="BD5" s="143"/>
      <c r="BE5" s="143"/>
      <c r="BF5" s="143"/>
      <c r="BG5" s="143"/>
      <c r="BH5" s="143"/>
      <c r="BI5" s="143"/>
      <c r="BJ5" s="143"/>
      <c r="BK5" s="143"/>
      <c r="BL5" s="143"/>
      <c r="BM5" s="143"/>
      <c r="CZ5" s="4"/>
    </row>
    <row r="6" spans="1:231" s="3" customFormat="1" ht="25.5" customHeight="1" x14ac:dyDescent="0.35">
      <c r="A6" s="246" t="s">
        <v>9</v>
      </c>
      <c r="B6" s="143"/>
      <c r="C6" s="143"/>
      <c r="D6" s="143"/>
      <c r="E6" s="143"/>
      <c r="F6" s="143"/>
      <c r="G6" s="143"/>
      <c r="H6" s="143"/>
      <c r="I6" s="143"/>
      <c r="J6" s="143"/>
      <c r="K6" s="143"/>
      <c r="L6" s="143"/>
      <c r="M6" s="143"/>
      <c r="N6" s="143"/>
      <c r="O6" s="143"/>
      <c r="BB6" s="143"/>
      <c r="BC6" s="143"/>
      <c r="BD6" s="143"/>
      <c r="BE6" s="143"/>
      <c r="BF6" s="143"/>
      <c r="BG6" s="143"/>
      <c r="BH6" s="143"/>
      <c r="BI6" s="143"/>
      <c r="BJ6" s="143"/>
      <c r="BK6" s="143"/>
      <c r="BL6" s="143"/>
      <c r="BM6" s="143"/>
      <c r="CZ6" s="4"/>
    </row>
    <row r="7" spans="1:231" s="5" customFormat="1" ht="42" customHeight="1" x14ac:dyDescent="0.3">
      <c r="A7" s="8"/>
      <c r="B7" s="9" t="s">
        <v>10</v>
      </c>
      <c r="C7" s="10">
        <v>1</v>
      </c>
      <c r="D7" s="11">
        <f>C7+1</f>
        <v>2</v>
      </c>
      <c r="E7" s="11">
        <f t="shared" ref="E7:BP7" si="0">D7+1</f>
        <v>3</v>
      </c>
      <c r="F7" s="11">
        <f t="shared" si="0"/>
        <v>4</v>
      </c>
      <c r="G7" s="11">
        <f t="shared" si="0"/>
        <v>5</v>
      </c>
      <c r="H7" s="11">
        <f t="shared" si="0"/>
        <v>6</v>
      </c>
      <c r="I7" s="11">
        <f t="shared" si="0"/>
        <v>7</v>
      </c>
      <c r="J7" s="11">
        <f t="shared" si="0"/>
        <v>8</v>
      </c>
      <c r="K7" s="11">
        <f t="shared" si="0"/>
        <v>9</v>
      </c>
      <c r="L7" s="11">
        <f t="shared" si="0"/>
        <v>10</v>
      </c>
      <c r="M7" s="11">
        <f t="shared" si="0"/>
        <v>11</v>
      </c>
      <c r="N7" s="11">
        <f t="shared" si="0"/>
        <v>12</v>
      </c>
      <c r="O7" s="11">
        <f t="shared" si="0"/>
        <v>13</v>
      </c>
      <c r="P7" s="11">
        <f t="shared" si="0"/>
        <v>14</v>
      </c>
      <c r="Q7" s="11">
        <f t="shared" si="0"/>
        <v>15</v>
      </c>
      <c r="R7" s="11">
        <f t="shared" si="0"/>
        <v>16</v>
      </c>
      <c r="S7" s="11">
        <f t="shared" si="0"/>
        <v>17</v>
      </c>
      <c r="T7" s="11">
        <f t="shared" si="0"/>
        <v>18</v>
      </c>
      <c r="U7" s="11">
        <f t="shared" si="0"/>
        <v>19</v>
      </c>
      <c r="V7" s="11">
        <f t="shared" si="0"/>
        <v>20</v>
      </c>
      <c r="W7" s="11">
        <f t="shared" si="0"/>
        <v>21</v>
      </c>
      <c r="X7" s="11">
        <f t="shared" si="0"/>
        <v>22</v>
      </c>
      <c r="Y7" s="11">
        <f t="shared" si="0"/>
        <v>23</v>
      </c>
      <c r="Z7" s="11">
        <f t="shared" si="0"/>
        <v>24</v>
      </c>
      <c r="AA7" s="11">
        <f t="shared" si="0"/>
        <v>25</v>
      </c>
      <c r="AB7" s="11">
        <f t="shared" si="0"/>
        <v>26</v>
      </c>
      <c r="AC7" s="11">
        <f t="shared" si="0"/>
        <v>27</v>
      </c>
      <c r="AD7" s="11">
        <f t="shared" si="0"/>
        <v>28</v>
      </c>
      <c r="AE7" s="11">
        <f t="shared" si="0"/>
        <v>29</v>
      </c>
      <c r="AF7" s="11">
        <f t="shared" si="0"/>
        <v>30</v>
      </c>
      <c r="AG7" s="11">
        <f t="shared" si="0"/>
        <v>31</v>
      </c>
      <c r="AH7" s="11">
        <f t="shared" si="0"/>
        <v>32</v>
      </c>
      <c r="AI7" s="11">
        <f t="shared" si="0"/>
        <v>33</v>
      </c>
      <c r="AJ7" s="11">
        <f t="shared" si="0"/>
        <v>34</v>
      </c>
      <c r="AK7" s="11">
        <f t="shared" si="0"/>
        <v>35</v>
      </c>
      <c r="AL7" s="11">
        <f t="shared" si="0"/>
        <v>36</v>
      </c>
      <c r="AM7" s="11">
        <f t="shared" si="0"/>
        <v>37</v>
      </c>
      <c r="AN7" s="11">
        <f t="shared" si="0"/>
        <v>38</v>
      </c>
      <c r="AO7" s="11">
        <f t="shared" si="0"/>
        <v>39</v>
      </c>
      <c r="AP7" s="11">
        <f t="shared" si="0"/>
        <v>40</v>
      </c>
      <c r="AQ7" s="11">
        <f t="shared" si="0"/>
        <v>41</v>
      </c>
      <c r="AR7" s="11">
        <f t="shared" si="0"/>
        <v>42</v>
      </c>
      <c r="AS7" s="11">
        <f t="shared" si="0"/>
        <v>43</v>
      </c>
      <c r="AT7" s="11">
        <f t="shared" si="0"/>
        <v>44</v>
      </c>
      <c r="AU7" s="11">
        <f t="shared" si="0"/>
        <v>45</v>
      </c>
      <c r="AV7" s="11">
        <f t="shared" si="0"/>
        <v>46</v>
      </c>
      <c r="AW7" s="11">
        <f t="shared" si="0"/>
        <v>47</v>
      </c>
      <c r="AX7" s="11">
        <f t="shared" si="0"/>
        <v>48</v>
      </c>
      <c r="AY7" s="11">
        <f t="shared" si="0"/>
        <v>49</v>
      </c>
      <c r="AZ7" s="11">
        <f t="shared" si="0"/>
        <v>50</v>
      </c>
      <c r="BA7" s="11">
        <f t="shared" si="0"/>
        <v>51</v>
      </c>
      <c r="BB7" s="11">
        <f t="shared" si="0"/>
        <v>52</v>
      </c>
      <c r="BC7" s="11">
        <f t="shared" si="0"/>
        <v>53</v>
      </c>
      <c r="BD7" s="11">
        <f t="shared" si="0"/>
        <v>54</v>
      </c>
      <c r="BE7" s="11">
        <f t="shared" si="0"/>
        <v>55</v>
      </c>
      <c r="BF7" s="11">
        <f t="shared" si="0"/>
        <v>56</v>
      </c>
      <c r="BG7" s="11">
        <f t="shared" si="0"/>
        <v>57</v>
      </c>
      <c r="BH7" s="11">
        <f t="shared" si="0"/>
        <v>58</v>
      </c>
      <c r="BI7" s="11">
        <f t="shared" si="0"/>
        <v>59</v>
      </c>
      <c r="BJ7" s="11">
        <f t="shared" si="0"/>
        <v>60</v>
      </c>
      <c r="BK7" s="11">
        <f t="shared" si="0"/>
        <v>61</v>
      </c>
      <c r="BL7" s="11">
        <f t="shared" si="0"/>
        <v>62</v>
      </c>
      <c r="BM7" s="11">
        <f t="shared" si="0"/>
        <v>63</v>
      </c>
      <c r="BN7" s="11">
        <f t="shared" si="0"/>
        <v>64</v>
      </c>
      <c r="BO7" s="11">
        <f t="shared" si="0"/>
        <v>65</v>
      </c>
      <c r="BP7" s="11">
        <f t="shared" si="0"/>
        <v>66</v>
      </c>
      <c r="BQ7" s="11">
        <f t="shared" ref="BQ7:CX7" si="1">BP7+1</f>
        <v>67</v>
      </c>
      <c r="BR7" s="11">
        <f t="shared" si="1"/>
        <v>68</v>
      </c>
      <c r="BS7" s="11">
        <f t="shared" si="1"/>
        <v>69</v>
      </c>
      <c r="BT7" s="11">
        <f t="shared" si="1"/>
        <v>70</v>
      </c>
      <c r="BU7" s="11">
        <f t="shared" si="1"/>
        <v>71</v>
      </c>
      <c r="BV7" s="11">
        <f t="shared" si="1"/>
        <v>72</v>
      </c>
      <c r="BW7" s="11">
        <f t="shared" si="1"/>
        <v>73</v>
      </c>
      <c r="BX7" s="11">
        <f t="shared" si="1"/>
        <v>74</v>
      </c>
      <c r="BY7" s="11">
        <f t="shared" si="1"/>
        <v>75</v>
      </c>
      <c r="BZ7" s="11">
        <f t="shared" si="1"/>
        <v>76</v>
      </c>
      <c r="CA7" s="11">
        <f t="shared" si="1"/>
        <v>77</v>
      </c>
      <c r="CB7" s="11">
        <f t="shared" si="1"/>
        <v>78</v>
      </c>
      <c r="CC7" s="11">
        <f t="shared" si="1"/>
        <v>79</v>
      </c>
      <c r="CD7" s="11">
        <f t="shared" si="1"/>
        <v>80</v>
      </c>
      <c r="CE7" s="11">
        <f t="shared" si="1"/>
        <v>81</v>
      </c>
      <c r="CF7" s="11">
        <f t="shared" si="1"/>
        <v>82</v>
      </c>
      <c r="CG7" s="11">
        <f t="shared" si="1"/>
        <v>83</v>
      </c>
      <c r="CH7" s="11">
        <f t="shared" si="1"/>
        <v>84</v>
      </c>
      <c r="CI7" s="11">
        <f t="shared" si="1"/>
        <v>85</v>
      </c>
      <c r="CJ7" s="11">
        <f t="shared" si="1"/>
        <v>86</v>
      </c>
      <c r="CK7" s="11">
        <f t="shared" si="1"/>
        <v>87</v>
      </c>
      <c r="CL7" s="11">
        <f t="shared" si="1"/>
        <v>88</v>
      </c>
      <c r="CM7" s="11">
        <f t="shared" si="1"/>
        <v>89</v>
      </c>
      <c r="CN7" s="11">
        <f t="shared" si="1"/>
        <v>90</v>
      </c>
      <c r="CO7" s="11">
        <f t="shared" si="1"/>
        <v>91</v>
      </c>
      <c r="CP7" s="11">
        <f t="shared" si="1"/>
        <v>92</v>
      </c>
      <c r="CQ7" s="11">
        <f t="shared" si="1"/>
        <v>93</v>
      </c>
      <c r="CR7" s="11">
        <f t="shared" si="1"/>
        <v>94</v>
      </c>
      <c r="CS7" s="11">
        <f t="shared" si="1"/>
        <v>95</v>
      </c>
      <c r="CT7" s="11">
        <f t="shared" si="1"/>
        <v>96</v>
      </c>
      <c r="CU7" s="11">
        <f t="shared" si="1"/>
        <v>97</v>
      </c>
      <c r="CV7" s="11">
        <f t="shared" si="1"/>
        <v>98</v>
      </c>
      <c r="CW7" s="11">
        <f t="shared" si="1"/>
        <v>99</v>
      </c>
      <c r="CX7" s="11">
        <f t="shared" si="1"/>
        <v>100</v>
      </c>
      <c r="CY7" s="11"/>
      <c r="CZ7" s="12" t="s">
        <v>11</v>
      </c>
      <c r="DA7" s="9" t="s">
        <v>12</v>
      </c>
      <c r="DB7" s="9" t="s">
        <v>13</v>
      </c>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row>
    <row r="8" spans="1:231" s="5" customFormat="1" ht="60" customHeight="1" x14ac:dyDescent="0.3">
      <c r="A8" s="8" t="s">
        <v>14</v>
      </c>
      <c r="B8" s="13"/>
      <c r="C8" s="270" t="s">
        <v>15</v>
      </c>
      <c r="D8" s="271"/>
      <c r="E8" s="271"/>
      <c r="F8" s="271"/>
      <c r="G8" s="271"/>
      <c r="H8" s="271"/>
      <c r="I8" s="271"/>
      <c r="J8" s="271"/>
      <c r="K8" s="271"/>
      <c r="L8" s="272"/>
      <c r="M8" s="14"/>
      <c r="N8" s="15"/>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14"/>
      <c r="BL8" s="15"/>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128" t="s">
        <v>16</v>
      </c>
      <c r="DA8" s="9">
        <v>3.12</v>
      </c>
      <c r="DB8" s="9"/>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row>
    <row r="9" spans="1:231" s="5" customFormat="1" ht="28.5" customHeight="1" x14ac:dyDescent="0.3">
      <c r="A9" s="16" t="s">
        <v>17</v>
      </c>
      <c r="B9" s="17"/>
      <c r="C9" s="18">
        <f>B8</f>
        <v>0</v>
      </c>
      <c r="D9" s="18">
        <f t="shared" ref="D9:BO9" si="2">C10+DATEDIF(DATE(YEAR(C10),MONTH(C10),DAY(C10)),DATE(YEAR(C10),MONTH(C10),DAY(C10)),"d")+1</f>
        <v>1</v>
      </c>
      <c r="E9" s="18">
        <f t="shared" si="2"/>
        <v>367</v>
      </c>
      <c r="F9" s="18">
        <f t="shared" si="2"/>
        <v>732</v>
      </c>
      <c r="G9" s="18">
        <f t="shared" si="2"/>
        <v>1097</v>
      </c>
      <c r="H9" s="18">
        <f t="shared" si="2"/>
        <v>1462</v>
      </c>
      <c r="I9" s="18">
        <f t="shared" si="2"/>
        <v>1828</v>
      </c>
      <c r="J9" s="18">
        <f t="shared" si="2"/>
        <v>2193</v>
      </c>
      <c r="K9" s="18">
        <f t="shared" si="2"/>
        <v>2558</v>
      </c>
      <c r="L9" s="18">
        <f t="shared" si="2"/>
        <v>2923</v>
      </c>
      <c r="M9" s="18">
        <f t="shared" si="2"/>
        <v>3289</v>
      </c>
      <c r="N9" s="18">
        <f t="shared" si="2"/>
        <v>3654</v>
      </c>
      <c r="O9" s="18">
        <f t="shared" si="2"/>
        <v>4019</v>
      </c>
      <c r="P9" s="18">
        <f t="shared" si="2"/>
        <v>4384</v>
      </c>
      <c r="Q9" s="18">
        <f t="shared" si="2"/>
        <v>4750</v>
      </c>
      <c r="R9" s="18">
        <f t="shared" si="2"/>
        <v>5115</v>
      </c>
      <c r="S9" s="18">
        <f t="shared" si="2"/>
        <v>5480</v>
      </c>
      <c r="T9" s="18">
        <f t="shared" si="2"/>
        <v>5845</v>
      </c>
      <c r="U9" s="18">
        <f t="shared" si="2"/>
        <v>6211</v>
      </c>
      <c r="V9" s="18">
        <f t="shared" si="2"/>
        <v>6576</v>
      </c>
      <c r="W9" s="18">
        <f t="shared" si="2"/>
        <v>6941</v>
      </c>
      <c r="X9" s="18">
        <f t="shared" si="2"/>
        <v>7306</v>
      </c>
      <c r="Y9" s="18">
        <f t="shared" si="2"/>
        <v>7672</v>
      </c>
      <c r="Z9" s="18">
        <f t="shared" si="2"/>
        <v>8037</v>
      </c>
      <c r="AA9" s="18">
        <f t="shared" si="2"/>
        <v>8402</v>
      </c>
      <c r="AB9" s="18">
        <f t="shared" si="2"/>
        <v>8767</v>
      </c>
      <c r="AC9" s="18">
        <f t="shared" si="2"/>
        <v>9133</v>
      </c>
      <c r="AD9" s="18">
        <f t="shared" si="2"/>
        <v>9498</v>
      </c>
      <c r="AE9" s="18">
        <f t="shared" si="2"/>
        <v>9863</v>
      </c>
      <c r="AF9" s="18">
        <f t="shared" si="2"/>
        <v>10228</v>
      </c>
      <c r="AG9" s="18">
        <f t="shared" si="2"/>
        <v>10594</v>
      </c>
      <c r="AH9" s="18">
        <f t="shared" si="2"/>
        <v>10959</v>
      </c>
      <c r="AI9" s="18">
        <f t="shared" si="2"/>
        <v>11324</v>
      </c>
      <c r="AJ9" s="18">
        <f t="shared" si="2"/>
        <v>11689</v>
      </c>
      <c r="AK9" s="18">
        <f t="shared" si="2"/>
        <v>12055</v>
      </c>
      <c r="AL9" s="18">
        <f t="shared" si="2"/>
        <v>12420</v>
      </c>
      <c r="AM9" s="18">
        <f t="shared" si="2"/>
        <v>12785</v>
      </c>
      <c r="AN9" s="18">
        <f t="shared" si="2"/>
        <v>13150</v>
      </c>
      <c r="AO9" s="18">
        <f t="shared" si="2"/>
        <v>13516</v>
      </c>
      <c r="AP9" s="18">
        <f t="shared" si="2"/>
        <v>13881</v>
      </c>
      <c r="AQ9" s="18">
        <f t="shared" si="2"/>
        <v>14246</v>
      </c>
      <c r="AR9" s="18">
        <f t="shared" si="2"/>
        <v>14611</v>
      </c>
      <c r="AS9" s="18">
        <f t="shared" si="2"/>
        <v>14977</v>
      </c>
      <c r="AT9" s="18">
        <f t="shared" si="2"/>
        <v>15342</v>
      </c>
      <c r="AU9" s="18">
        <f t="shared" si="2"/>
        <v>15707</v>
      </c>
      <c r="AV9" s="18">
        <f t="shared" si="2"/>
        <v>16072</v>
      </c>
      <c r="AW9" s="18">
        <f t="shared" si="2"/>
        <v>16438</v>
      </c>
      <c r="AX9" s="18">
        <f t="shared" si="2"/>
        <v>16803</v>
      </c>
      <c r="AY9" s="18">
        <f t="shared" si="2"/>
        <v>17168</v>
      </c>
      <c r="AZ9" s="18">
        <f t="shared" si="2"/>
        <v>17533</v>
      </c>
      <c r="BA9" s="18">
        <f t="shared" si="2"/>
        <v>17899</v>
      </c>
      <c r="BB9" s="18">
        <f t="shared" si="2"/>
        <v>18264</v>
      </c>
      <c r="BC9" s="18">
        <f t="shared" si="2"/>
        <v>18629</v>
      </c>
      <c r="BD9" s="18">
        <f t="shared" si="2"/>
        <v>18994</v>
      </c>
      <c r="BE9" s="18">
        <f t="shared" si="2"/>
        <v>19360</v>
      </c>
      <c r="BF9" s="18">
        <f t="shared" si="2"/>
        <v>19725</v>
      </c>
      <c r="BG9" s="18">
        <f t="shared" si="2"/>
        <v>20090</v>
      </c>
      <c r="BH9" s="18">
        <f t="shared" si="2"/>
        <v>20455</v>
      </c>
      <c r="BI9" s="18">
        <f t="shared" si="2"/>
        <v>20821</v>
      </c>
      <c r="BJ9" s="18">
        <f t="shared" si="2"/>
        <v>21186</v>
      </c>
      <c r="BK9" s="18">
        <f t="shared" si="2"/>
        <v>21551</v>
      </c>
      <c r="BL9" s="18">
        <f t="shared" si="2"/>
        <v>21916</v>
      </c>
      <c r="BM9" s="18">
        <f t="shared" si="2"/>
        <v>22282</v>
      </c>
      <c r="BN9" s="18">
        <f t="shared" si="2"/>
        <v>22647</v>
      </c>
      <c r="BO9" s="18">
        <f t="shared" si="2"/>
        <v>23012</v>
      </c>
      <c r="BP9" s="18">
        <f t="shared" ref="BP9:CX9" si="3">BO10+DATEDIF(DATE(YEAR(BO10),MONTH(BO10),DAY(BO10)),DATE(YEAR(BO10),MONTH(BO10),DAY(BO10)),"d")+1</f>
        <v>23377</v>
      </c>
      <c r="BQ9" s="18">
        <f t="shared" si="3"/>
        <v>23743</v>
      </c>
      <c r="BR9" s="18">
        <f t="shared" si="3"/>
        <v>24108</v>
      </c>
      <c r="BS9" s="18">
        <f t="shared" si="3"/>
        <v>24473</v>
      </c>
      <c r="BT9" s="18">
        <f t="shared" si="3"/>
        <v>24838</v>
      </c>
      <c r="BU9" s="18">
        <f t="shared" si="3"/>
        <v>25204</v>
      </c>
      <c r="BV9" s="18">
        <f t="shared" si="3"/>
        <v>25569</v>
      </c>
      <c r="BW9" s="18">
        <f t="shared" si="3"/>
        <v>25934</v>
      </c>
      <c r="BX9" s="18">
        <f t="shared" si="3"/>
        <v>26299</v>
      </c>
      <c r="BY9" s="18">
        <f t="shared" si="3"/>
        <v>26665</v>
      </c>
      <c r="BZ9" s="18">
        <f t="shared" si="3"/>
        <v>27030</v>
      </c>
      <c r="CA9" s="18">
        <f t="shared" si="3"/>
        <v>27395</v>
      </c>
      <c r="CB9" s="18">
        <f t="shared" si="3"/>
        <v>27760</v>
      </c>
      <c r="CC9" s="18">
        <f t="shared" si="3"/>
        <v>28126</v>
      </c>
      <c r="CD9" s="18">
        <f t="shared" si="3"/>
        <v>28491</v>
      </c>
      <c r="CE9" s="18">
        <f t="shared" si="3"/>
        <v>28856</v>
      </c>
      <c r="CF9" s="18">
        <f t="shared" si="3"/>
        <v>29221</v>
      </c>
      <c r="CG9" s="18">
        <f t="shared" si="3"/>
        <v>29587</v>
      </c>
      <c r="CH9" s="18">
        <f t="shared" si="3"/>
        <v>29952</v>
      </c>
      <c r="CI9" s="18">
        <f t="shared" si="3"/>
        <v>30317</v>
      </c>
      <c r="CJ9" s="18">
        <f t="shared" si="3"/>
        <v>30682</v>
      </c>
      <c r="CK9" s="18">
        <f t="shared" si="3"/>
        <v>31048</v>
      </c>
      <c r="CL9" s="18">
        <f t="shared" si="3"/>
        <v>31413</v>
      </c>
      <c r="CM9" s="18">
        <f t="shared" si="3"/>
        <v>31778</v>
      </c>
      <c r="CN9" s="18">
        <f t="shared" si="3"/>
        <v>32143</v>
      </c>
      <c r="CO9" s="18">
        <f t="shared" si="3"/>
        <v>32509</v>
      </c>
      <c r="CP9" s="18">
        <f t="shared" si="3"/>
        <v>32874</v>
      </c>
      <c r="CQ9" s="18">
        <f t="shared" si="3"/>
        <v>33239</v>
      </c>
      <c r="CR9" s="18">
        <f t="shared" si="3"/>
        <v>33604</v>
      </c>
      <c r="CS9" s="18">
        <f t="shared" si="3"/>
        <v>33970</v>
      </c>
      <c r="CT9" s="18">
        <f t="shared" si="3"/>
        <v>34335</v>
      </c>
      <c r="CU9" s="18">
        <f t="shared" si="3"/>
        <v>34700</v>
      </c>
      <c r="CV9" s="18">
        <f t="shared" si="3"/>
        <v>35065</v>
      </c>
      <c r="CW9" s="18">
        <f t="shared" si="3"/>
        <v>35431</v>
      </c>
      <c r="CX9" s="18">
        <f t="shared" si="3"/>
        <v>35796</v>
      </c>
      <c r="CY9" s="19"/>
      <c r="CZ9" s="19"/>
      <c r="DA9" s="9"/>
      <c r="DB9" s="9"/>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row>
    <row r="10" spans="1:231" s="5" customFormat="1" ht="31.5" customHeight="1" x14ac:dyDescent="0.3">
      <c r="A10" s="16" t="s">
        <v>18</v>
      </c>
      <c r="B10" s="17"/>
      <c r="C10" s="13"/>
      <c r="D10" s="18">
        <f t="shared" ref="D10:AU10" si="4">D9+DATEDIF(DATE(YEAR(D9),MONTH(D9),DAY(D9)),DATE(YEAR(D9)+1,MONTH(D9),DAY(D9)),"d")-1</f>
        <v>366</v>
      </c>
      <c r="E10" s="18">
        <f t="shared" si="4"/>
        <v>731</v>
      </c>
      <c r="F10" s="18">
        <f t="shared" si="4"/>
        <v>1096</v>
      </c>
      <c r="G10" s="18">
        <f t="shared" si="4"/>
        <v>1461</v>
      </c>
      <c r="H10" s="18">
        <f t="shared" si="4"/>
        <v>1827</v>
      </c>
      <c r="I10" s="18">
        <f t="shared" si="4"/>
        <v>2192</v>
      </c>
      <c r="J10" s="18">
        <f t="shared" si="4"/>
        <v>2557</v>
      </c>
      <c r="K10" s="18">
        <f t="shared" si="4"/>
        <v>2922</v>
      </c>
      <c r="L10" s="18">
        <f t="shared" si="4"/>
        <v>3288</v>
      </c>
      <c r="M10" s="18">
        <f t="shared" si="4"/>
        <v>3653</v>
      </c>
      <c r="N10" s="18">
        <f t="shared" si="4"/>
        <v>4018</v>
      </c>
      <c r="O10" s="18">
        <f t="shared" si="4"/>
        <v>4383</v>
      </c>
      <c r="P10" s="18">
        <f t="shared" si="4"/>
        <v>4749</v>
      </c>
      <c r="Q10" s="18">
        <f t="shared" si="4"/>
        <v>5114</v>
      </c>
      <c r="R10" s="18">
        <f t="shared" si="4"/>
        <v>5479</v>
      </c>
      <c r="S10" s="18">
        <f t="shared" si="4"/>
        <v>5844</v>
      </c>
      <c r="T10" s="18">
        <f t="shared" si="4"/>
        <v>6210</v>
      </c>
      <c r="U10" s="18">
        <f t="shared" si="4"/>
        <v>6575</v>
      </c>
      <c r="V10" s="18">
        <f t="shared" si="4"/>
        <v>6940</v>
      </c>
      <c r="W10" s="18">
        <f t="shared" si="4"/>
        <v>7305</v>
      </c>
      <c r="X10" s="18">
        <f t="shared" si="4"/>
        <v>7671</v>
      </c>
      <c r="Y10" s="18">
        <f t="shared" si="4"/>
        <v>8036</v>
      </c>
      <c r="Z10" s="18">
        <f t="shared" si="4"/>
        <v>8401</v>
      </c>
      <c r="AA10" s="18">
        <f t="shared" si="4"/>
        <v>8766</v>
      </c>
      <c r="AB10" s="18">
        <f t="shared" si="4"/>
        <v>9132</v>
      </c>
      <c r="AC10" s="18">
        <f t="shared" si="4"/>
        <v>9497</v>
      </c>
      <c r="AD10" s="18">
        <f t="shared" si="4"/>
        <v>9862</v>
      </c>
      <c r="AE10" s="18">
        <f t="shared" si="4"/>
        <v>10227</v>
      </c>
      <c r="AF10" s="18">
        <f t="shared" si="4"/>
        <v>10593</v>
      </c>
      <c r="AG10" s="18">
        <f t="shared" si="4"/>
        <v>10958</v>
      </c>
      <c r="AH10" s="18">
        <f t="shared" si="4"/>
        <v>11323</v>
      </c>
      <c r="AI10" s="18">
        <f t="shared" si="4"/>
        <v>11688</v>
      </c>
      <c r="AJ10" s="18">
        <f t="shared" si="4"/>
        <v>12054</v>
      </c>
      <c r="AK10" s="18">
        <f t="shared" si="4"/>
        <v>12419</v>
      </c>
      <c r="AL10" s="18">
        <f t="shared" si="4"/>
        <v>12784</v>
      </c>
      <c r="AM10" s="18">
        <f t="shared" si="4"/>
        <v>13149</v>
      </c>
      <c r="AN10" s="18">
        <f t="shared" si="4"/>
        <v>13515</v>
      </c>
      <c r="AO10" s="18">
        <f t="shared" si="4"/>
        <v>13880</v>
      </c>
      <c r="AP10" s="18">
        <f t="shared" si="4"/>
        <v>14245</v>
      </c>
      <c r="AQ10" s="18">
        <f t="shared" si="4"/>
        <v>14610</v>
      </c>
      <c r="AR10" s="18">
        <f t="shared" si="4"/>
        <v>14976</v>
      </c>
      <c r="AS10" s="18">
        <f t="shared" si="4"/>
        <v>15341</v>
      </c>
      <c r="AT10" s="18">
        <f t="shared" si="4"/>
        <v>15706</v>
      </c>
      <c r="AU10" s="18">
        <f t="shared" si="4"/>
        <v>16071</v>
      </c>
      <c r="AV10" s="18">
        <f>AV9+DATEDIF(DATE(YEAR(AV9),MONTH(AV9),DAY(AV9)),DATE(YEAR(AV9)+1,MONTH(AV9),DAY(AV9)),"d")-1</f>
        <v>16437</v>
      </c>
      <c r="AW10" s="18">
        <f>AW9+DATEDIF(DATE(YEAR(AW9),MONTH(AW9),DAY(AW9)),DATE(YEAR(AW9)+1,MONTH(AW9),DAY(AW9)),"d")-1</f>
        <v>16802</v>
      </c>
      <c r="AX10" s="18">
        <f>AX9+DATEDIF(DATE(YEAR(AX9),MONTH(AX9),DAY(AX9)),DATE(YEAR(AX9)+1,MONTH(AX9),DAY(AX9)),"d")-1</f>
        <v>17167</v>
      </c>
      <c r="AY10" s="18">
        <f>AY9+DATEDIF(DATE(YEAR(AY9),MONTH(AY9),DAY(AY9)),DATE(YEAR(AY9)+1,MONTH(AY9),DAY(AY9)),"d")-1</f>
        <v>17532</v>
      </c>
      <c r="AZ10" s="18">
        <f>AZ9+DATEDIF(DATE(YEAR(AZ9),MONTH(AZ9),DAY(AZ9)),DATE(YEAR(AZ9)+1,MONTH(AZ9),DAY(AZ9)),"d")-1</f>
        <v>17898</v>
      </c>
      <c r="BA10" s="18">
        <f t="shared" ref="BA10:CX10" si="5">BA9+DATEDIF(DATE(YEAR(BA9),MONTH(BA9),DAY(BA9)),DATE(YEAR(BA9)+1,MONTH(BA9),DAY(BA9)),"d")-1</f>
        <v>18263</v>
      </c>
      <c r="BB10" s="18">
        <f t="shared" si="5"/>
        <v>18628</v>
      </c>
      <c r="BC10" s="18">
        <f t="shared" si="5"/>
        <v>18993</v>
      </c>
      <c r="BD10" s="18">
        <f t="shared" si="5"/>
        <v>19359</v>
      </c>
      <c r="BE10" s="18">
        <f t="shared" si="5"/>
        <v>19724</v>
      </c>
      <c r="BF10" s="18">
        <f t="shared" si="5"/>
        <v>20089</v>
      </c>
      <c r="BG10" s="18">
        <f t="shared" si="5"/>
        <v>20454</v>
      </c>
      <c r="BH10" s="18">
        <f t="shared" si="5"/>
        <v>20820</v>
      </c>
      <c r="BI10" s="18">
        <f t="shared" si="5"/>
        <v>21185</v>
      </c>
      <c r="BJ10" s="18">
        <f t="shared" si="5"/>
        <v>21550</v>
      </c>
      <c r="BK10" s="18">
        <f t="shared" si="5"/>
        <v>21915</v>
      </c>
      <c r="BL10" s="18">
        <f t="shared" si="5"/>
        <v>22281</v>
      </c>
      <c r="BM10" s="18">
        <f t="shared" si="5"/>
        <v>22646</v>
      </c>
      <c r="BN10" s="18">
        <f t="shared" si="5"/>
        <v>23011</v>
      </c>
      <c r="BO10" s="18">
        <f t="shared" si="5"/>
        <v>23376</v>
      </c>
      <c r="BP10" s="18">
        <f t="shared" si="5"/>
        <v>23742</v>
      </c>
      <c r="BQ10" s="18">
        <f t="shared" si="5"/>
        <v>24107</v>
      </c>
      <c r="BR10" s="18">
        <f t="shared" si="5"/>
        <v>24472</v>
      </c>
      <c r="BS10" s="18">
        <f t="shared" si="5"/>
        <v>24837</v>
      </c>
      <c r="BT10" s="18">
        <f t="shared" si="5"/>
        <v>25203</v>
      </c>
      <c r="BU10" s="18">
        <f t="shared" si="5"/>
        <v>25568</v>
      </c>
      <c r="BV10" s="18">
        <f t="shared" si="5"/>
        <v>25933</v>
      </c>
      <c r="BW10" s="18">
        <f t="shared" si="5"/>
        <v>26298</v>
      </c>
      <c r="BX10" s="18">
        <f t="shared" si="5"/>
        <v>26664</v>
      </c>
      <c r="BY10" s="18">
        <f t="shared" si="5"/>
        <v>27029</v>
      </c>
      <c r="BZ10" s="18">
        <f t="shared" si="5"/>
        <v>27394</v>
      </c>
      <c r="CA10" s="18">
        <f t="shared" si="5"/>
        <v>27759</v>
      </c>
      <c r="CB10" s="18">
        <f t="shared" si="5"/>
        <v>28125</v>
      </c>
      <c r="CC10" s="18">
        <f t="shared" si="5"/>
        <v>28490</v>
      </c>
      <c r="CD10" s="18">
        <f t="shared" si="5"/>
        <v>28855</v>
      </c>
      <c r="CE10" s="18">
        <f t="shared" si="5"/>
        <v>29220</v>
      </c>
      <c r="CF10" s="18">
        <f t="shared" si="5"/>
        <v>29586</v>
      </c>
      <c r="CG10" s="18">
        <f t="shared" si="5"/>
        <v>29951</v>
      </c>
      <c r="CH10" s="18">
        <f t="shared" si="5"/>
        <v>30316</v>
      </c>
      <c r="CI10" s="18">
        <f t="shared" si="5"/>
        <v>30681</v>
      </c>
      <c r="CJ10" s="18">
        <f t="shared" si="5"/>
        <v>31047</v>
      </c>
      <c r="CK10" s="18">
        <f t="shared" si="5"/>
        <v>31412</v>
      </c>
      <c r="CL10" s="18">
        <f t="shared" si="5"/>
        <v>31777</v>
      </c>
      <c r="CM10" s="18">
        <f t="shared" si="5"/>
        <v>32142</v>
      </c>
      <c r="CN10" s="18">
        <f t="shared" si="5"/>
        <v>32508</v>
      </c>
      <c r="CO10" s="18">
        <f t="shared" si="5"/>
        <v>32873</v>
      </c>
      <c r="CP10" s="18">
        <f t="shared" si="5"/>
        <v>33238</v>
      </c>
      <c r="CQ10" s="18">
        <f t="shared" si="5"/>
        <v>33603</v>
      </c>
      <c r="CR10" s="18">
        <f t="shared" si="5"/>
        <v>33969</v>
      </c>
      <c r="CS10" s="18">
        <f t="shared" si="5"/>
        <v>34334</v>
      </c>
      <c r="CT10" s="18">
        <f t="shared" si="5"/>
        <v>34699</v>
      </c>
      <c r="CU10" s="18">
        <f t="shared" si="5"/>
        <v>35064</v>
      </c>
      <c r="CV10" s="18">
        <f t="shared" si="5"/>
        <v>35430</v>
      </c>
      <c r="CW10" s="18">
        <f t="shared" si="5"/>
        <v>35795</v>
      </c>
      <c r="CX10" s="18">
        <f t="shared" si="5"/>
        <v>36160</v>
      </c>
      <c r="CY10" s="20"/>
      <c r="CZ10" s="129" t="s">
        <v>19</v>
      </c>
      <c r="DA10" s="9"/>
      <c r="DB10" s="9"/>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row>
    <row r="11" spans="1:231" s="5" customFormat="1" ht="31.5" customHeight="1" x14ac:dyDescent="0.3">
      <c r="A11" s="16" t="s">
        <v>20</v>
      </c>
      <c r="B11" s="21"/>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22"/>
      <c r="CZ11" s="127" t="s">
        <v>21</v>
      </c>
      <c r="DA11" s="9"/>
      <c r="DB11" s="9"/>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row>
    <row r="12" spans="1:231" s="5" customFormat="1" ht="49.5" customHeight="1" x14ac:dyDescent="0.3">
      <c r="A12" s="135" t="s">
        <v>22</v>
      </c>
      <c r="B12" s="136"/>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25"/>
      <c r="CZ12" s="26" t="s">
        <v>23</v>
      </c>
      <c r="DA12" s="27" t="s">
        <v>24</v>
      </c>
      <c r="DB12" s="24"/>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row>
    <row r="13" spans="1:231" s="34" customFormat="1" ht="51.75" customHeight="1" x14ac:dyDescent="0.3">
      <c r="A13" s="28" t="s">
        <v>25</v>
      </c>
      <c r="B13" s="29"/>
      <c r="C13" s="167"/>
      <c r="D13" s="167"/>
      <c r="E13" s="167"/>
      <c r="F13" s="167"/>
      <c r="G13" s="167"/>
      <c r="H13" s="167"/>
      <c r="I13" s="167"/>
      <c r="J13" s="167"/>
      <c r="K13" s="167"/>
      <c r="L13" s="167"/>
      <c r="M13" s="167"/>
      <c r="N13" s="167"/>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26" t="s">
        <v>26</v>
      </c>
      <c r="DA13" s="31">
        <v>5.0999999999999996</v>
      </c>
      <c r="DB13" s="32" t="s">
        <v>27</v>
      </c>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row>
    <row r="14" spans="1:231" s="5" customFormat="1" ht="31.5" customHeight="1" x14ac:dyDescent="0.3">
      <c r="A14" s="23" t="s">
        <v>28</v>
      </c>
      <c r="B14" s="35">
        <v>4.3799999999999999E-2</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7"/>
      <c r="CZ14" s="26" t="s">
        <v>29</v>
      </c>
      <c r="DA14" s="31" t="s">
        <v>30</v>
      </c>
      <c r="DB14" s="32" t="s">
        <v>31</v>
      </c>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row>
    <row r="15" spans="1:231" s="41" customFormat="1" ht="32.25" customHeight="1" x14ac:dyDescent="0.3">
      <c r="A15" s="38" t="s">
        <v>32</v>
      </c>
      <c r="B15" s="35"/>
      <c r="C15" s="161">
        <f>IF(C14&lt;=(VLOOKUP('Hoja De Calculo'!$B$5,TSE!$A$1:$B$17,2,TRUE)),0,IF(AND(20%&gt;=C14,C14&gt;(VLOOKUP('Hoja De Calculo'!$B$5,TSE!$A$1:$B$17,2,TRUE))),(C14-(VLOOKUP('Hoja De Calculo'!$B$5,TSE!$A$1:$B$17,2,TRUE))),IF(C14&gt;20%,100%,0)))</f>
        <v>0</v>
      </c>
      <c r="D15" s="161">
        <f>IF(D14&lt;=(VLOOKUP('Hoja De Calculo'!$B$5,TSE!$A$1:$B$17,2,TRUE)),0,IF(AND(20%&gt;=D14,D14&gt;(VLOOKUP('Hoja De Calculo'!$B$5,TSE!$A$1:$B$17,2,TRUE))),(D14-(VLOOKUP('Hoja De Calculo'!$B$5,TSE!$A$1:$B$17,2,TRUE))),IF(D14&gt;20%,100%,0)))</f>
        <v>0</v>
      </c>
      <c r="E15" s="161">
        <f>IF(E14&lt;=(VLOOKUP('Hoja De Calculo'!$B$5,TSE!$A$1:$B$17,2,TRUE)),0,IF(AND(20%&gt;=E14,E14&gt;(VLOOKUP('Hoja De Calculo'!$B$5,TSE!$A$1:$B$17,2,TRUE))),(E14-(VLOOKUP('Hoja De Calculo'!$B$5,TSE!$A$1:$B$17,2,TRUE))),IF(E14&gt;20%,100%,0)))</f>
        <v>0</v>
      </c>
      <c r="F15" s="161">
        <f>IF(F14&lt;=(VLOOKUP('Hoja De Calculo'!$B$5,TSE!$A$1:$B$17,2,TRUE)),0,IF(AND(20%&gt;=F14,F14&gt;(VLOOKUP('Hoja De Calculo'!$B$5,TSE!$A$1:$B$17,2,TRUE))),(F14-(VLOOKUP('Hoja De Calculo'!$B$5,TSE!$A$1:$B$17,2,TRUE))),IF(F14&gt;20%,100%,0)))</f>
        <v>0</v>
      </c>
      <c r="G15" s="161">
        <f>IF(G14&lt;=(VLOOKUP('Hoja De Calculo'!$B$5,TSE!$A$1:$B$17,2,TRUE)),0,IF(AND(20%&gt;=G14,G14&gt;(VLOOKUP('Hoja De Calculo'!$B$5,TSE!$A$1:$B$17,2,TRUE))),(G14-(VLOOKUP('Hoja De Calculo'!$B$5,TSE!$A$1:$B$17,2,TRUE))),IF(G14&gt;20%,100%,0)))</f>
        <v>0</v>
      </c>
      <c r="H15" s="161">
        <f>IF(H14&lt;=(VLOOKUP('Hoja De Calculo'!$B$5,TSE!$A$1:$B$17,2,TRUE)),0,IF(AND(20%&gt;=H14,H14&gt;(VLOOKUP('Hoja De Calculo'!$B$5,TSE!$A$1:$B$17,2,TRUE))),(H14-(VLOOKUP('Hoja De Calculo'!$B$5,TSE!$A$1:$B$17,2,TRUE))),IF(H14&gt;20%,100%,0)))</f>
        <v>0</v>
      </c>
      <c r="I15" s="161">
        <f>IF(I14&lt;=(VLOOKUP('Hoja De Calculo'!$B$5,TSE!$A$1:$B$17,2,TRUE)),0,IF(AND(20%&gt;=I14,I14&gt;(VLOOKUP('Hoja De Calculo'!$B$5,TSE!$A$1:$B$17,2,TRUE))),(I14-(VLOOKUP('Hoja De Calculo'!$B$5,TSE!$A$1:$B$17,2,TRUE))),IF(I14&gt;20%,100%,0)))</f>
        <v>0</v>
      </c>
      <c r="J15" s="161">
        <f>IF(J14&lt;=(VLOOKUP('Hoja De Calculo'!$B$5,TSE!$A$1:$B$17,2,TRUE)),0,IF(AND(20%&gt;=J14,J14&gt;(VLOOKUP('Hoja De Calculo'!$B$5,TSE!$A$1:$B$17,2,TRUE))),(J14-(VLOOKUP('Hoja De Calculo'!$B$5,TSE!$A$1:$B$17,2,TRUE))),IF(J14&gt;20%,100%,0)))</f>
        <v>0</v>
      </c>
      <c r="K15" s="161">
        <f>IF(K14&lt;=(VLOOKUP('Hoja De Calculo'!$B$5,TSE!$A$1:$B$17,2,TRUE)),0,IF(AND(20%&gt;=K14,K14&gt;(VLOOKUP('Hoja De Calculo'!$B$5,TSE!$A$1:$B$17,2,TRUE))),(K14-(VLOOKUP('Hoja De Calculo'!$B$5,TSE!$A$1:$B$17,2,TRUE))),IF(K14&gt;20%,100%,0)))</f>
        <v>0</v>
      </c>
      <c r="L15" s="161">
        <f>IF(L14&lt;=(VLOOKUP('Hoja De Calculo'!$B$5,TSE!$A$1:$B$17,2,TRUE)),0,IF(AND(20%&gt;=L14,L14&gt;(VLOOKUP('Hoja De Calculo'!$B$5,TSE!$A$1:$B$17,2,TRUE))),(L14-(VLOOKUP('Hoja De Calculo'!$B$5,TSE!$A$1:$B$17,2,TRUE))),IF(L14&gt;20%,100%,0)))</f>
        <v>0</v>
      </c>
      <c r="M15" s="161">
        <f>IF(M14&lt;=(VLOOKUP('Hoja De Calculo'!$B$5,TSE!$A$1:$B$17,2,TRUE)),0,IF(AND(20%&gt;=M14,M14&gt;(VLOOKUP('Hoja De Calculo'!$B$5,TSE!$A$1:$B$17,2,TRUE))),(M14-(VLOOKUP('Hoja De Calculo'!$B$5,TSE!$A$1:$B$17,2,TRUE))),IF(M14&gt;20%,100%,0)))</f>
        <v>0</v>
      </c>
      <c r="N15" s="161">
        <f>IF(N14&lt;=(VLOOKUP('Hoja De Calculo'!$B$5,TSE!$A$1:$B$17,2,TRUE)),0,IF(AND(20%&gt;=N14,N14&gt;(VLOOKUP('Hoja De Calculo'!$B$5,TSE!$A$1:$B$17,2,TRUE))),(N14-(VLOOKUP('Hoja De Calculo'!$B$5,TSE!$A$1:$B$17,2,TRUE))),IF(N14&gt;20%,100%,0)))</f>
        <v>0</v>
      </c>
      <c r="O15" s="161">
        <f>IF(O14&lt;=(VLOOKUP('Hoja De Calculo'!$B$5,TSE!$A$1:$B$17,2,TRUE)),0,IF(AND(20%&gt;=O14,O14&gt;(VLOOKUP('Hoja De Calculo'!$B$5,TSE!$A$1:$B$17,2,TRUE))),(O14-(VLOOKUP('Hoja De Calculo'!$B$5,TSE!$A$1:$B$17,2,TRUE))),IF(O14&gt;20%,100%,0)))</f>
        <v>0</v>
      </c>
      <c r="P15" s="161">
        <f>IF(P14&lt;=(VLOOKUP('Hoja De Calculo'!$B$5,TSE!$A$1:$B$17,2,TRUE)),0,IF(AND(20%&gt;=P14,P14&gt;(VLOOKUP('Hoja De Calculo'!$B$5,TSE!$A$1:$B$17,2,TRUE))),(P14-(VLOOKUP('Hoja De Calculo'!$B$5,TSE!$A$1:$B$17,2,TRUE))),IF(P14&gt;20%,100%,0)))</f>
        <v>0</v>
      </c>
      <c r="Q15" s="161">
        <f>IF(Q14&lt;=(VLOOKUP('Hoja De Calculo'!$B$5,TSE!$A$1:$B$17,2,TRUE)),0,IF(AND(20%&gt;=Q14,Q14&gt;(VLOOKUP('Hoja De Calculo'!$B$5,TSE!$A$1:$B$17,2,TRUE))),(Q14-(VLOOKUP('Hoja De Calculo'!$B$5,TSE!$A$1:$B$17,2,TRUE))),IF(Q14&gt;20%,100%,0)))</f>
        <v>0</v>
      </c>
      <c r="R15" s="161">
        <f>IF(R14&lt;=(VLOOKUP('Hoja De Calculo'!$B$5,TSE!$A$1:$B$17,2,TRUE)),0,IF(AND(20%&gt;=R14,R14&gt;(VLOOKUP('Hoja De Calculo'!$B$5,TSE!$A$1:$B$17,2,TRUE))),(R14-(VLOOKUP('Hoja De Calculo'!$B$5,TSE!$A$1:$B$17,2,TRUE))),IF(R14&gt;20%,100%,0)))</f>
        <v>0</v>
      </c>
      <c r="S15" s="161">
        <f>IF(S14&lt;=(VLOOKUP('Hoja De Calculo'!$B$5,TSE!$A$1:$B$17,2,TRUE)),0,IF(AND(20%&gt;=S14,S14&gt;(VLOOKUP('Hoja De Calculo'!$B$5,TSE!$A$1:$B$17,2,TRUE))),(S14-(VLOOKUP('Hoja De Calculo'!$B$5,TSE!$A$1:$B$17,2,TRUE))),IF(S14&gt;20%,100%,0)))</f>
        <v>0</v>
      </c>
      <c r="T15" s="161">
        <f>IF(T14&lt;=(VLOOKUP('Hoja De Calculo'!$B$5,TSE!$A$1:$B$17,2,TRUE)),0,IF(AND(20%&gt;=T14,T14&gt;(VLOOKUP('Hoja De Calculo'!$B$5,TSE!$A$1:$B$17,2,TRUE))),(T14-(VLOOKUP('Hoja De Calculo'!$B$5,TSE!$A$1:$B$17,2,TRUE))),IF(T14&gt;20%,100%,0)))</f>
        <v>0</v>
      </c>
      <c r="U15" s="161">
        <f>IF(U14&lt;=(VLOOKUP('Hoja De Calculo'!$B$5,TSE!$A$1:$B$17,2,TRUE)),0,IF(AND(20%&gt;=U14,U14&gt;(VLOOKUP('Hoja De Calculo'!$B$5,TSE!$A$1:$B$17,2,TRUE))),(U14-(VLOOKUP('Hoja De Calculo'!$B$5,TSE!$A$1:$B$17,2,TRUE))),IF(U14&gt;20%,100%,0)))</f>
        <v>0</v>
      </c>
      <c r="V15" s="161">
        <f>IF(V14&lt;=(VLOOKUP('Hoja De Calculo'!$B$5,TSE!$A$1:$B$17,2,TRUE)),0,IF(AND(20%&gt;=V14,V14&gt;(VLOOKUP('Hoja De Calculo'!$B$5,TSE!$A$1:$B$17,2,TRUE))),(V14-(VLOOKUP('Hoja De Calculo'!$B$5,TSE!$A$1:$B$17,2,TRUE))),IF(V14&gt;20%,100%,0)))</f>
        <v>0</v>
      </c>
      <c r="W15" s="161">
        <f>IF(W14&lt;=(VLOOKUP('Hoja De Calculo'!$B$5,TSE!$A$1:$B$17,2,TRUE)),0,IF(AND(20%&gt;=W14,W14&gt;(VLOOKUP('Hoja De Calculo'!$B$5,TSE!$A$1:$B$17,2,TRUE))),(W14-(VLOOKUP('Hoja De Calculo'!$B$5,TSE!$A$1:$B$17,2,TRUE))),IF(W14&gt;20%,100%,0)))</f>
        <v>0</v>
      </c>
      <c r="X15" s="161">
        <f>IF(X14&lt;=(VLOOKUP('Hoja De Calculo'!$B$5,TSE!$A$1:$B$17,2,TRUE)),0,IF(AND(20%&gt;=X14,X14&gt;(VLOOKUP('Hoja De Calculo'!$B$5,TSE!$A$1:$B$17,2,TRUE))),(X14-(VLOOKUP('Hoja De Calculo'!$B$5,TSE!$A$1:$B$17,2,TRUE))),IF(X14&gt;20%,100%,0)))</f>
        <v>0</v>
      </c>
      <c r="Y15" s="161">
        <f>IF(Y14&lt;=(VLOOKUP('Hoja De Calculo'!$B$5,TSE!$A$1:$B$17,2,TRUE)),0,IF(AND(20%&gt;=Y14,Y14&gt;(VLOOKUP('Hoja De Calculo'!$B$5,TSE!$A$1:$B$17,2,TRUE))),(Y14-(VLOOKUP('Hoja De Calculo'!$B$5,TSE!$A$1:$B$17,2,TRUE))),IF(Y14&gt;20%,100%,0)))</f>
        <v>0</v>
      </c>
      <c r="Z15" s="161">
        <f>IF(Z14&lt;=(VLOOKUP('Hoja De Calculo'!$B$5,TSE!$A$1:$B$17,2,TRUE)),0,IF(AND(20%&gt;=Z14,Z14&gt;(VLOOKUP('Hoja De Calculo'!$B$5,TSE!$A$1:$B$17,2,TRUE))),(Z14-(VLOOKUP('Hoja De Calculo'!$B$5,TSE!$A$1:$B$17,2,TRUE))),IF(Z14&gt;20%,100%,0)))</f>
        <v>0</v>
      </c>
      <c r="AA15" s="161">
        <f>IF(AA14&lt;=(VLOOKUP('Hoja De Calculo'!$B$5,TSE!$A$1:$B$17,2,TRUE)),0,IF(AND(20%&gt;=AA14,AA14&gt;(VLOOKUP('Hoja De Calculo'!$B$5,TSE!$A$1:$B$17,2,TRUE))),(AA14-(VLOOKUP('Hoja De Calculo'!$B$5,TSE!$A$1:$B$17,2,TRUE))),IF(AA14&gt;20%,100%,0)))</f>
        <v>0</v>
      </c>
      <c r="AB15" s="161">
        <f>IF(AB14&lt;=(VLOOKUP('Hoja De Calculo'!$B$5,TSE!$A$1:$B$17,2,TRUE)),0,IF(AND(20%&gt;=AB14,AB14&gt;(VLOOKUP('Hoja De Calculo'!$B$5,TSE!$A$1:$B$17,2,TRUE))),(AB14-(VLOOKUP('Hoja De Calculo'!$B$5,TSE!$A$1:$B$17,2,TRUE))),IF(AB14&gt;20%,100%,0)))</f>
        <v>0</v>
      </c>
      <c r="AC15" s="161">
        <f>IF(AC14&lt;=(VLOOKUP('Hoja De Calculo'!$B$5,TSE!$A$1:$B$17,2,TRUE)),0,IF(AND(20%&gt;=AC14,AC14&gt;(VLOOKUP('Hoja De Calculo'!$B$5,TSE!$A$1:$B$17,2,TRUE))),(AC14-(VLOOKUP('Hoja De Calculo'!$B$5,TSE!$A$1:$B$17,2,TRUE))),IF(AC14&gt;20%,100%,0)))</f>
        <v>0</v>
      </c>
      <c r="AD15" s="161">
        <f>IF(AD14&lt;=(VLOOKUP('Hoja De Calculo'!$B$5,TSE!$A$1:$B$17,2,TRUE)),0,IF(AND(20%&gt;=AD14,AD14&gt;(VLOOKUP('Hoja De Calculo'!$B$5,TSE!$A$1:$B$17,2,TRUE))),(AD14-(VLOOKUP('Hoja De Calculo'!$B$5,TSE!$A$1:$B$17,2,TRUE))),IF(AD14&gt;20%,100%,0)))</f>
        <v>0</v>
      </c>
      <c r="AE15" s="161">
        <f>IF(AE14&lt;=(VLOOKUP('Hoja De Calculo'!$B$5,TSE!$A$1:$B$17,2,TRUE)),0,IF(AND(20%&gt;=AE14,AE14&gt;(VLOOKUP('Hoja De Calculo'!$B$5,TSE!$A$1:$B$17,2,TRUE))),(AE14-(VLOOKUP('Hoja De Calculo'!$B$5,TSE!$A$1:$B$17,2,TRUE))),IF(AE14&gt;20%,100%,0)))</f>
        <v>0</v>
      </c>
      <c r="AF15" s="161">
        <f>IF(AF14&lt;=(VLOOKUP('Hoja De Calculo'!$B$5,TSE!$A$1:$B$17,2,TRUE)),0,IF(AND(20%&gt;=AF14,AF14&gt;(VLOOKUP('Hoja De Calculo'!$B$5,TSE!$A$1:$B$17,2,TRUE))),(AF14-(VLOOKUP('Hoja De Calculo'!$B$5,TSE!$A$1:$B$17,2,TRUE))),IF(AF14&gt;20%,100%,0)))</f>
        <v>0</v>
      </c>
      <c r="AG15" s="161">
        <f>IF(AG14&lt;=(VLOOKUP('Hoja De Calculo'!$B$5,TSE!$A$1:$B$17,2,TRUE)),0,IF(AND(20%&gt;=AG14,AG14&gt;(VLOOKUP('Hoja De Calculo'!$B$5,TSE!$A$1:$B$17,2,TRUE))),(AG14-(VLOOKUP('Hoja De Calculo'!$B$5,TSE!$A$1:$B$17,2,TRUE))),IF(AG14&gt;20%,100%,0)))</f>
        <v>0</v>
      </c>
      <c r="AH15" s="161">
        <f>IF(AH14&lt;=(VLOOKUP('Hoja De Calculo'!$B$5,TSE!$A$1:$B$17,2,TRUE)),0,IF(AND(20%&gt;=AH14,AH14&gt;(VLOOKUP('Hoja De Calculo'!$B$5,TSE!$A$1:$B$17,2,TRUE))),(AH14-(VLOOKUP('Hoja De Calculo'!$B$5,TSE!$A$1:$B$17,2,TRUE))),IF(AH14&gt;20%,100%,0)))</f>
        <v>0</v>
      </c>
      <c r="AI15" s="161">
        <f>IF(AI14&lt;=(VLOOKUP('Hoja De Calculo'!$B$5,TSE!$A$1:$B$17,2,TRUE)),0,IF(AND(20%&gt;=AI14,AI14&gt;(VLOOKUP('Hoja De Calculo'!$B$5,TSE!$A$1:$B$17,2,TRUE))),(AI14-(VLOOKUP('Hoja De Calculo'!$B$5,TSE!$A$1:$B$17,2,TRUE))),IF(AI14&gt;20%,100%,0)))</f>
        <v>0</v>
      </c>
      <c r="AJ15" s="161">
        <f>IF(AJ14&lt;=(VLOOKUP('Hoja De Calculo'!$B$5,TSE!$A$1:$B$17,2,TRUE)),0,IF(AND(20%&gt;=AJ14,AJ14&gt;(VLOOKUP('Hoja De Calculo'!$B$5,TSE!$A$1:$B$17,2,TRUE))),(AJ14-(VLOOKUP('Hoja De Calculo'!$B$5,TSE!$A$1:$B$17,2,TRUE))),IF(AJ14&gt;20%,100%,0)))</f>
        <v>0</v>
      </c>
      <c r="AK15" s="161">
        <f>IF(AK14&lt;=(VLOOKUP('Hoja De Calculo'!$B$5,TSE!$A$1:$B$17,2,TRUE)),0,IF(AND(20%&gt;=AK14,AK14&gt;(VLOOKUP('Hoja De Calculo'!$B$5,TSE!$A$1:$B$17,2,TRUE))),(AK14-(VLOOKUP('Hoja De Calculo'!$B$5,TSE!$A$1:$B$17,2,TRUE))),IF(AK14&gt;20%,100%,0)))</f>
        <v>0</v>
      </c>
      <c r="AL15" s="161">
        <f>IF(AL14&lt;=(VLOOKUP('Hoja De Calculo'!$B$5,TSE!$A$1:$B$17,2,TRUE)),0,IF(AND(20%&gt;=AL14,AL14&gt;(VLOOKUP('Hoja De Calculo'!$B$5,TSE!$A$1:$B$17,2,TRUE))),(AL14-(VLOOKUP('Hoja De Calculo'!$B$5,TSE!$A$1:$B$17,2,TRUE))),IF(AL14&gt;20%,100%,0)))</f>
        <v>0</v>
      </c>
      <c r="AM15" s="161">
        <f>IF(AM14&lt;=(VLOOKUP('Hoja De Calculo'!$B$5,TSE!$A$1:$B$17,2,TRUE)),0,IF(AND(20%&gt;=AM14,AM14&gt;(VLOOKUP('Hoja De Calculo'!$B$5,TSE!$A$1:$B$17,2,TRUE))),(AM14-(VLOOKUP('Hoja De Calculo'!$B$5,TSE!$A$1:$B$17,2,TRUE))),IF(AM14&gt;20%,100%,0)))</f>
        <v>0</v>
      </c>
      <c r="AN15" s="161">
        <f>IF(AN14&lt;=(VLOOKUP('Hoja De Calculo'!$B$5,TSE!$A$1:$B$17,2,TRUE)),0,IF(AND(20%&gt;=AN14,AN14&gt;(VLOOKUP('Hoja De Calculo'!$B$5,TSE!$A$1:$B$17,2,TRUE))),(AN14-(VLOOKUP('Hoja De Calculo'!$B$5,TSE!$A$1:$B$17,2,TRUE))),IF(AN14&gt;20%,100%,0)))</f>
        <v>0</v>
      </c>
      <c r="AO15" s="161">
        <f>IF(AO14&lt;=(VLOOKUP('Hoja De Calculo'!$B$5,TSE!$A$1:$B$17,2,TRUE)),0,IF(AND(20%&gt;=AO14,AO14&gt;(VLOOKUP('Hoja De Calculo'!$B$5,TSE!$A$1:$B$17,2,TRUE))),(AO14-(VLOOKUP('Hoja De Calculo'!$B$5,TSE!$A$1:$B$17,2,TRUE))),IF(AO14&gt;20%,100%,0)))</f>
        <v>0</v>
      </c>
      <c r="AP15" s="161">
        <f>IF(AP14&lt;=(VLOOKUP('Hoja De Calculo'!$B$5,TSE!$A$1:$B$17,2,TRUE)),0,IF(AND(20%&gt;=AP14,AP14&gt;(VLOOKUP('Hoja De Calculo'!$B$5,TSE!$A$1:$B$17,2,TRUE))),(AP14-(VLOOKUP('Hoja De Calculo'!$B$5,TSE!$A$1:$B$17,2,TRUE))),IF(AP14&gt;20%,100%,0)))</f>
        <v>0</v>
      </c>
      <c r="AQ15" s="161">
        <f>IF(AQ14&lt;=(VLOOKUP('Hoja De Calculo'!$B$5,TSE!$A$1:$B$17,2,TRUE)),0,IF(AND(20%&gt;=AQ14,AQ14&gt;(VLOOKUP('Hoja De Calculo'!$B$5,TSE!$A$1:$B$17,2,TRUE))),(AQ14-(VLOOKUP('Hoja De Calculo'!$B$5,TSE!$A$1:$B$17,2,TRUE))),IF(AQ14&gt;20%,100%,0)))</f>
        <v>0</v>
      </c>
      <c r="AR15" s="161">
        <f>IF(AR14&lt;=(VLOOKUP('Hoja De Calculo'!$B$5,TSE!$A$1:$B$17,2,TRUE)),0,IF(AND(20%&gt;=AR14,AR14&gt;(VLOOKUP('Hoja De Calculo'!$B$5,TSE!$A$1:$B$17,2,TRUE))),(AR14-(VLOOKUP('Hoja De Calculo'!$B$5,TSE!$A$1:$B$17,2,TRUE))),IF(AR14&gt;20%,100%,0)))</f>
        <v>0</v>
      </c>
      <c r="AS15" s="161">
        <f>IF(AS14&lt;=(VLOOKUP('Hoja De Calculo'!$B$5,TSE!$A$1:$B$17,2,TRUE)),0,IF(AND(20%&gt;=AS14,AS14&gt;(VLOOKUP('Hoja De Calculo'!$B$5,TSE!$A$1:$B$17,2,TRUE))),(AS14-(VLOOKUP('Hoja De Calculo'!$B$5,TSE!$A$1:$B$17,2,TRUE))),IF(AS14&gt;20%,100%,0)))</f>
        <v>0</v>
      </c>
      <c r="AT15" s="161">
        <f>IF(AT14&lt;=(VLOOKUP('Hoja De Calculo'!$B$5,TSE!$A$1:$B$17,2,TRUE)),0,IF(AND(20%&gt;=AT14,AT14&gt;(VLOOKUP('Hoja De Calculo'!$B$5,TSE!$A$1:$B$17,2,TRUE))),(AT14-(VLOOKUP('Hoja De Calculo'!$B$5,TSE!$A$1:$B$17,2,TRUE))),IF(AT14&gt;20%,100%,0)))</f>
        <v>0</v>
      </c>
      <c r="AU15" s="161">
        <f>IF(AU14&lt;=(VLOOKUP('Hoja De Calculo'!$B$5,TSE!$A$1:$B$17,2,TRUE)),0,IF(AND(20%&gt;=AU14,AU14&gt;(VLOOKUP('Hoja De Calculo'!$B$5,TSE!$A$1:$B$17,2,TRUE))),(AU14-(VLOOKUP('Hoja De Calculo'!$B$5,TSE!$A$1:$B$17,2,TRUE))),IF(AU14&gt;20%,100%,0)))</f>
        <v>0</v>
      </c>
      <c r="AV15" s="161">
        <f>IF(AV14&lt;=(VLOOKUP('Hoja De Calculo'!$B$5,TSE!$A$1:$B$17,2,TRUE)),0,IF(AND(20%&gt;=AV14,AV14&gt;(VLOOKUP('Hoja De Calculo'!$B$5,TSE!$A$1:$B$17,2,TRUE))),(AV14-(VLOOKUP('Hoja De Calculo'!$B$5,TSE!$A$1:$B$17,2,TRUE))),IF(AV14&gt;20%,100%,0)))</f>
        <v>0</v>
      </c>
      <c r="AW15" s="161">
        <f>IF(AW14&lt;=(VLOOKUP('Hoja De Calculo'!$B$5,TSE!$A$1:$B$17,2,TRUE)),0,IF(AND(20%&gt;=AW14,AW14&gt;(VLOOKUP('Hoja De Calculo'!$B$5,TSE!$A$1:$B$17,2,TRUE))),(AW14-(VLOOKUP('Hoja De Calculo'!$B$5,TSE!$A$1:$B$17,2,TRUE))),IF(AW14&gt;20%,100%,0)))</f>
        <v>0</v>
      </c>
      <c r="AX15" s="161">
        <f>IF(AX14&lt;=(VLOOKUP('Hoja De Calculo'!$B$5,TSE!$A$1:$B$17,2,TRUE)),0,IF(AND(20%&gt;=AX14,AX14&gt;(VLOOKUP('Hoja De Calculo'!$B$5,TSE!$A$1:$B$17,2,TRUE))),(AX14-(VLOOKUP('Hoja De Calculo'!$B$5,TSE!$A$1:$B$17,2,TRUE))),IF(AX14&gt;20%,100%,0)))</f>
        <v>0</v>
      </c>
      <c r="AY15" s="161">
        <f>IF(AY14&lt;=(VLOOKUP('Hoja De Calculo'!$B$5,TSE!$A$1:$B$17,2,TRUE)),0,IF(AND(20%&gt;=AY14,AY14&gt;(VLOOKUP('Hoja De Calculo'!$B$5,TSE!$A$1:$B$17,2,TRUE))),(AY14-(VLOOKUP('Hoja De Calculo'!$B$5,TSE!$A$1:$B$17,2,TRUE))),IF(AY14&gt;20%,100%,0)))</f>
        <v>0</v>
      </c>
      <c r="AZ15" s="161">
        <f>IF(AZ14&lt;=(VLOOKUP('Hoja De Calculo'!$B$5,TSE!$A$1:$B$17,2,TRUE)),0,IF(AND(20%&gt;=AZ14,AZ14&gt;(VLOOKUP('Hoja De Calculo'!$B$5,TSE!$A$1:$B$17,2,TRUE))),(AZ14-(VLOOKUP('Hoja De Calculo'!$B$5,TSE!$A$1:$B$17,2,TRUE))),IF(AZ14&gt;20%,100%,0)))</f>
        <v>0</v>
      </c>
      <c r="BA15" s="161">
        <f>IF(BA14&lt;=(VLOOKUP('Hoja De Calculo'!$B$5,TSE!$A$1:$B$17,2,TRUE)),0,IF(AND(20%&gt;=BA14,BA14&gt;(VLOOKUP('Hoja De Calculo'!$B$5,TSE!$A$1:$B$17,2,TRUE))),(BA14-(VLOOKUP('Hoja De Calculo'!$B$5,TSE!$A$1:$B$17,2,TRUE))),IF(BA14&gt;20%,100%,0)))</f>
        <v>0</v>
      </c>
      <c r="BB15" s="161">
        <f>IF(BB14&lt;=(VLOOKUP('Hoja De Calculo'!$B$5,TSE!$A$1:$B$17,2,TRUE)),0,IF(AND(20%&gt;=BB14,BB14&gt;(VLOOKUP('Hoja De Calculo'!$B$5,TSE!$A$1:$B$17,2,TRUE))),(BB14-(VLOOKUP('Hoja De Calculo'!$B$5,TSE!$A$1:$B$17,2,TRUE))),IF(BB14&gt;20%,100%,0)))</f>
        <v>0</v>
      </c>
      <c r="BC15" s="161">
        <f>IF(BC14&lt;=(VLOOKUP('Hoja De Calculo'!$B$5,TSE!$A$1:$B$17,2,TRUE)),0,IF(AND(20%&gt;=BC14,BC14&gt;(VLOOKUP('Hoja De Calculo'!$B$5,TSE!$A$1:$B$17,2,TRUE))),(BC14-(VLOOKUP('Hoja De Calculo'!$B$5,TSE!$A$1:$B$17,2,TRUE))),IF(BC14&gt;20%,100%,0)))</f>
        <v>0</v>
      </c>
      <c r="BD15" s="161">
        <f>IF(BD14&lt;=(VLOOKUP('Hoja De Calculo'!$B$5,TSE!$A$1:$B$17,2,TRUE)),0,IF(AND(20%&gt;=BD14,BD14&gt;(VLOOKUP('Hoja De Calculo'!$B$5,TSE!$A$1:$B$17,2,TRUE))),(BD14-(VLOOKUP('Hoja De Calculo'!$B$5,TSE!$A$1:$B$17,2,TRUE))),IF(BD14&gt;20%,100%,0)))</f>
        <v>0</v>
      </c>
      <c r="BE15" s="161">
        <f>IF(BE14&lt;=(VLOOKUP('Hoja De Calculo'!$B$5,TSE!$A$1:$B$17,2,TRUE)),0,IF(AND(20%&gt;=BE14,BE14&gt;(VLOOKUP('Hoja De Calculo'!$B$5,TSE!$A$1:$B$17,2,TRUE))),(BE14-(VLOOKUP('Hoja De Calculo'!$B$5,TSE!$A$1:$B$17,2,TRUE))),IF(BE14&gt;20%,100%,0)))</f>
        <v>0</v>
      </c>
      <c r="BF15" s="161">
        <f>IF(BF14&lt;=(VLOOKUP('Hoja De Calculo'!$B$5,TSE!$A$1:$B$17,2,TRUE)),0,IF(AND(20%&gt;=BF14,BF14&gt;(VLOOKUP('Hoja De Calculo'!$B$5,TSE!$A$1:$B$17,2,TRUE))),(BF14-(VLOOKUP('Hoja De Calculo'!$B$5,TSE!$A$1:$B$17,2,TRUE))),IF(BF14&gt;20%,100%,0)))</f>
        <v>0</v>
      </c>
      <c r="BG15" s="161">
        <f>IF(BG14&lt;=(VLOOKUP('Hoja De Calculo'!$B$5,TSE!$A$1:$B$17,2,TRUE)),0,IF(AND(20%&gt;=BG14,BG14&gt;(VLOOKUP('Hoja De Calculo'!$B$5,TSE!$A$1:$B$17,2,TRUE))),(BG14-(VLOOKUP('Hoja De Calculo'!$B$5,TSE!$A$1:$B$17,2,TRUE))),IF(BG14&gt;20%,100%,0)))</f>
        <v>0</v>
      </c>
      <c r="BH15" s="161">
        <f>IF(BH14&lt;=(VLOOKUP('Hoja De Calculo'!$B$5,TSE!$A$1:$B$17,2,TRUE)),0,IF(AND(20%&gt;=BH14,BH14&gt;(VLOOKUP('Hoja De Calculo'!$B$5,TSE!$A$1:$B$17,2,TRUE))),(BH14-(VLOOKUP('Hoja De Calculo'!$B$5,TSE!$A$1:$B$17,2,TRUE))),IF(BH14&gt;20%,100%,0)))</f>
        <v>0</v>
      </c>
      <c r="BI15" s="161">
        <f>IF(BI14&lt;=(VLOOKUP('Hoja De Calculo'!$B$5,TSE!$A$1:$B$17,2,TRUE)),0,IF(AND(20%&gt;=BI14,BI14&gt;(VLOOKUP('Hoja De Calculo'!$B$5,TSE!$A$1:$B$17,2,TRUE))),(BI14-(VLOOKUP('Hoja De Calculo'!$B$5,TSE!$A$1:$B$17,2,TRUE))),IF(BI14&gt;20%,100%,0)))</f>
        <v>0</v>
      </c>
      <c r="BJ15" s="161">
        <f>IF(BJ14&lt;=(VLOOKUP('Hoja De Calculo'!$B$5,TSE!$A$1:$B$17,2,TRUE)),0,IF(AND(20%&gt;=BJ14,BJ14&gt;(VLOOKUP('Hoja De Calculo'!$B$5,TSE!$A$1:$B$17,2,TRUE))),(BJ14-(VLOOKUP('Hoja De Calculo'!$B$5,TSE!$A$1:$B$17,2,TRUE))),IF(BJ14&gt;20%,100%,0)))</f>
        <v>0</v>
      </c>
      <c r="BK15" s="161">
        <f>IF(BK14&lt;=(VLOOKUP('Hoja De Calculo'!$B$5,TSE!$A$1:$B$17,2,TRUE)),0,IF(AND(20%&gt;=BK14,BK14&gt;(VLOOKUP('Hoja De Calculo'!$B$5,TSE!$A$1:$B$17,2,TRUE))),(BK14-(VLOOKUP('Hoja De Calculo'!$B$5,TSE!$A$1:$B$17,2,TRUE))),IF(BK14&gt;20%,100%,0)))</f>
        <v>0</v>
      </c>
      <c r="BL15" s="161">
        <f>IF(BL14&lt;=(VLOOKUP('Hoja De Calculo'!$B$5,TSE!$A$1:$B$17,2,TRUE)),0,IF(AND(20%&gt;=BL14,BL14&gt;(VLOOKUP('Hoja De Calculo'!$B$5,TSE!$A$1:$B$17,2,TRUE))),(BL14-(VLOOKUP('Hoja De Calculo'!$B$5,TSE!$A$1:$B$17,2,TRUE))),IF(BL14&gt;20%,100%,0)))</f>
        <v>0</v>
      </c>
      <c r="BM15" s="161">
        <f>IF(BM14&lt;=(VLOOKUP('Hoja De Calculo'!$B$5,TSE!$A$1:$B$17,2,TRUE)),0,IF(AND(20%&gt;=BM14,BM14&gt;(VLOOKUP('Hoja De Calculo'!$B$5,TSE!$A$1:$B$17,2,TRUE))),(BM14-(VLOOKUP('Hoja De Calculo'!$B$5,TSE!$A$1:$B$17,2,TRUE))),IF(BM14&gt;20%,100%,0)))</f>
        <v>0</v>
      </c>
      <c r="BN15" s="161">
        <f>IF(BN14&lt;=(VLOOKUP('Hoja De Calculo'!$B$5,TSE!$A$1:$B$17,2,TRUE)),0,IF(AND(20%&gt;=BN14,BN14&gt;(VLOOKUP('Hoja De Calculo'!$B$5,TSE!$A$1:$B$17,2,TRUE))),(BN14-(VLOOKUP('Hoja De Calculo'!$B$5,TSE!$A$1:$B$17,2,TRUE))),IF(BN14&gt;20%,100%,0)))</f>
        <v>0</v>
      </c>
      <c r="BO15" s="161">
        <f>IF(BO14&lt;=(VLOOKUP('Hoja De Calculo'!$B$5,TSE!$A$1:$B$17,2,TRUE)),0,IF(AND(20%&gt;=BO14,BO14&gt;(VLOOKUP('Hoja De Calculo'!$B$5,TSE!$A$1:$B$17,2,TRUE))),(BO14-(VLOOKUP('Hoja De Calculo'!$B$5,TSE!$A$1:$B$17,2,TRUE))),IF(BO14&gt;20%,100%,0)))</f>
        <v>0</v>
      </c>
      <c r="BP15" s="161">
        <f>IF(BP14&lt;=(VLOOKUP('Hoja De Calculo'!$B$5,TSE!$A$1:$B$17,2,TRUE)),0,IF(AND(20%&gt;=BP14,BP14&gt;(VLOOKUP('Hoja De Calculo'!$B$5,TSE!$A$1:$B$17,2,TRUE))),(BP14-(VLOOKUP('Hoja De Calculo'!$B$5,TSE!$A$1:$B$17,2,TRUE))),IF(BP14&gt;20%,100%,0)))</f>
        <v>0</v>
      </c>
      <c r="BQ15" s="161">
        <f>IF(BQ14&lt;=(VLOOKUP('Hoja De Calculo'!$B$5,TSE!$A$1:$B$17,2,TRUE)),0,IF(AND(20%&gt;=BQ14,BQ14&gt;(VLOOKUP('Hoja De Calculo'!$B$5,TSE!$A$1:$B$17,2,TRUE))),(BQ14-(VLOOKUP('Hoja De Calculo'!$B$5,TSE!$A$1:$B$17,2,TRUE))),IF(BQ14&gt;20%,100%,0)))</f>
        <v>0</v>
      </c>
      <c r="BR15" s="161">
        <f>IF(BR14&lt;=(VLOOKUP('Hoja De Calculo'!$B$5,TSE!$A$1:$B$17,2,TRUE)),0,IF(AND(20%&gt;=BR14,BR14&gt;(VLOOKUP('Hoja De Calculo'!$B$5,TSE!$A$1:$B$17,2,TRUE))),(BR14-(VLOOKUP('Hoja De Calculo'!$B$5,TSE!$A$1:$B$17,2,TRUE))),IF(BR14&gt;20%,100%,0)))</f>
        <v>0</v>
      </c>
      <c r="BS15" s="161">
        <f>IF(BS14&lt;=(VLOOKUP('Hoja De Calculo'!$B$5,TSE!$A$1:$B$17,2,TRUE)),0,IF(AND(20%&gt;=BS14,BS14&gt;(VLOOKUP('Hoja De Calculo'!$B$5,TSE!$A$1:$B$17,2,TRUE))),(BS14-(VLOOKUP('Hoja De Calculo'!$B$5,TSE!$A$1:$B$17,2,TRUE))),IF(BS14&gt;20%,100%,0)))</f>
        <v>0</v>
      </c>
      <c r="BT15" s="161">
        <f>IF(BT14&lt;=(VLOOKUP('Hoja De Calculo'!$B$5,TSE!$A$1:$B$17,2,TRUE)),0,IF(AND(20%&gt;=BT14,BT14&gt;(VLOOKUP('Hoja De Calculo'!$B$5,TSE!$A$1:$B$17,2,TRUE))),(BT14-(VLOOKUP('Hoja De Calculo'!$B$5,TSE!$A$1:$B$17,2,TRUE))),IF(BT14&gt;20%,100%,0)))</f>
        <v>0</v>
      </c>
      <c r="BU15" s="161">
        <f>IF(BU14&lt;=(VLOOKUP('Hoja De Calculo'!$B$5,TSE!$A$1:$B$17,2,TRUE)),0,IF(AND(20%&gt;=BU14,BU14&gt;(VLOOKUP('Hoja De Calculo'!$B$5,TSE!$A$1:$B$17,2,TRUE))),(BU14-(VLOOKUP('Hoja De Calculo'!$B$5,TSE!$A$1:$B$17,2,TRUE))),IF(BU14&gt;20%,100%,0)))</f>
        <v>0</v>
      </c>
      <c r="BV15" s="161">
        <f>IF(BV14&lt;=(VLOOKUP('Hoja De Calculo'!$B$5,TSE!$A$1:$B$17,2,TRUE)),0,IF(AND(20%&gt;=BV14,BV14&gt;(VLOOKUP('Hoja De Calculo'!$B$5,TSE!$A$1:$B$17,2,TRUE))),(BV14-(VLOOKUP('Hoja De Calculo'!$B$5,TSE!$A$1:$B$17,2,TRUE))),IF(BV14&gt;20%,100%,0)))</f>
        <v>0</v>
      </c>
      <c r="BW15" s="161">
        <f>IF(BW14&lt;=(VLOOKUP('Hoja De Calculo'!$B$5,TSE!$A$1:$B$17,2,TRUE)),0,IF(AND(20%&gt;=BW14,BW14&gt;(VLOOKUP('Hoja De Calculo'!$B$5,TSE!$A$1:$B$17,2,TRUE))),(BW14-(VLOOKUP('Hoja De Calculo'!$B$5,TSE!$A$1:$B$17,2,TRUE))),IF(BW14&gt;20%,100%,0)))</f>
        <v>0</v>
      </c>
      <c r="BX15" s="161">
        <f>IF(BX14&lt;=(VLOOKUP('Hoja De Calculo'!$B$5,TSE!$A$1:$B$17,2,TRUE)),0,IF(AND(20%&gt;=BX14,BX14&gt;(VLOOKUP('Hoja De Calculo'!$B$5,TSE!$A$1:$B$17,2,TRUE))),(BX14-(VLOOKUP('Hoja De Calculo'!$B$5,TSE!$A$1:$B$17,2,TRUE))),IF(BX14&gt;20%,100%,0)))</f>
        <v>0</v>
      </c>
      <c r="BY15" s="161">
        <f>IF(BY14&lt;=(VLOOKUP('Hoja De Calculo'!$B$5,TSE!$A$1:$B$17,2,TRUE)),0,IF(AND(20%&gt;=BY14,BY14&gt;(VLOOKUP('Hoja De Calculo'!$B$5,TSE!$A$1:$B$17,2,TRUE))),(BY14-(VLOOKUP('Hoja De Calculo'!$B$5,TSE!$A$1:$B$17,2,TRUE))),IF(BY14&gt;20%,100%,0)))</f>
        <v>0</v>
      </c>
      <c r="BZ15" s="161">
        <f>IF(BZ14&lt;=(VLOOKUP('Hoja De Calculo'!$B$5,TSE!$A$1:$B$17,2,TRUE)),0,IF(AND(20%&gt;=BZ14,BZ14&gt;(VLOOKUP('Hoja De Calculo'!$B$5,TSE!$A$1:$B$17,2,TRUE))),(BZ14-(VLOOKUP('Hoja De Calculo'!$B$5,TSE!$A$1:$B$17,2,TRUE))),IF(BZ14&gt;20%,100%,0)))</f>
        <v>0</v>
      </c>
      <c r="CA15" s="161">
        <f>IF(CA14&lt;=(VLOOKUP('Hoja De Calculo'!$B$5,TSE!$A$1:$B$17,2,TRUE)),0,IF(AND(20%&gt;=CA14,CA14&gt;(VLOOKUP('Hoja De Calculo'!$B$5,TSE!$A$1:$B$17,2,TRUE))),(CA14-(VLOOKUP('Hoja De Calculo'!$B$5,TSE!$A$1:$B$17,2,TRUE))),IF(CA14&gt;20%,100%,0)))</f>
        <v>0</v>
      </c>
      <c r="CB15" s="161">
        <f>IF(CB14&lt;=(VLOOKUP('Hoja De Calculo'!$B$5,TSE!$A$1:$B$17,2,TRUE)),0,IF(AND(20%&gt;=CB14,CB14&gt;(VLOOKUP('Hoja De Calculo'!$B$5,TSE!$A$1:$B$17,2,TRUE))),(CB14-(VLOOKUP('Hoja De Calculo'!$B$5,TSE!$A$1:$B$17,2,TRUE))),IF(CB14&gt;20%,100%,0)))</f>
        <v>0</v>
      </c>
      <c r="CC15" s="161">
        <f>IF(CC14&lt;=(VLOOKUP('Hoja De Calculo'!$B$5,TSE!$A$1:$B$17,2,TRUE)),0,IF(AND(20%&gt;=CC14,CC14&gt;(VLOOKUP('Hoja De Calculo'!$B$5,TSE!$A$1:$B$17,2,TRUE))),(CC14-(VLOOKUP('Hoja De Calculo'!$B$5,TSE!$A$1:$B$17,2,TRUE))),IF(CC14&gt;20%,100%,0)))</f>
        <v>0</v>
      </c>
      <c r="CD15" s="161">
        <f>IF(CD14&lt;=(VLOOKUP('Hoja De Calculo'!$B$5,TSE!$A$1:$B$17,2,TRUE)),0,IF(AND(20%&gt;=CD14,CD14&gt;(VLOOKUP('Hoja De Calculo'!$B$5,TSE!$A$1:$B$17,2,TRUE))),(CD14-(VLOOKUP('Hoja De Calculo'!$B$5,TSE!$A$1:$B$17,2,TRUE))),IF(CD14&gt;20%,100%,0)))</f>
        <v>0</v>
      </c>
      <c r="CE15" s="161">
        <f>IF(CE14&lt;=(VLOOKUP('Hoja De Calculo'!$B$5,TSE!$A$1:$B$17,2,TRUE)),0,IF(AND(20%&gt;=CE14,CE14&gt;(VLOOKUP('Hoja De Calculo'!$B$5,TSE!$A$1:$B$17,2,TRUE))),(CE14-(VLOOKUP('Hoja De Calculo'!$B$5,TSE!$A$1:$B$17,2,TRUE))),IF(CE14&gt;20%,100%,0)))</f>
        <v>0</v>
      </c>
      <c r="CF15" s="161">
        <f>IF(CF14&lt;=(VLOOKUP('Hoja De Calculo'!$B$5,TSE!$A$1:$B$17,2,TRUE)),0,IF(AND(20%&gt;=CF14,CF14&gt;(VLOOKUP('Hoja De Calculo'!$B$5,TSE!$A$1:$B$17,2,TRUE))),(CF14-(VLOOKUP('Hoja De Calculo'!$B$5,TSE!$A$1:$B$17,2,TRUE))),IF(CF14&gt;20%,100%,0)))</f>
        <v>0</v>
      </c>
      <c r="CG15" s="161">
        <f>IF(CG14&lt;=(VLOOKUP('Hoja De Calculo'!$B$5,TSE!$A$1:$B$17,2,TRUE)),0,IF(AND(20%&gt;=CG14,CG14&gt;(VLOOKUP('Hoja De Calculo'!$B$5,TSE!$A$1:$B$17,2,TRUE))),(CG14-(VLOOKUP('Hoja De Calculo'!$B$5,TSE!$A$1:$B$17,2,TRUE))),IF(CG14&gt;20%,100%,0)))</f>
        <v>0</v>
      </c>
      <c r="CH15" s="161">
        <f>IF(CH14&lt;=(VLOOKUP('Hoja De Calculo'!$B$5,TSE!$A$1:$B$17,2,TRUE)),0,IF(AND(20%&gt;=CH14,CH14&gt;(VLOOKUP('Hoja De Calculo'!$B$5,TSE!$A$1:$B$17,2,TRUE))),(CH14-(VLOOKUP('Hoja De Calculo'!$B$5,TSE!$A$1:$B$17,2,TRUE))),IF(CH14&gt;20%,100%,0)))</f>
        <v>0</v>
      </c>
      <c r="CI15" s="161">
        <f>IF(CI14&lt;=(VLOOKUP('Hoja De Calculo'!$B$5,TSE!$A$1:$B$17,2,TRUE)),0,IF(AND(20%&gt;=CI14,CI14&gt;(VLOOKUP('Hoja De Calculo'!$B$5,TSE!$A$1:$B$17,2,TRUE))),(CI14-(VLOOKUP('Hoja De Calculo'!$B$5,TSE!$A$1:$B$17,2,TRUE))),IF(CI14&gt;20%,100%,0)))</f>
        <v>0</v>
      </c>
      <c r="CJ15" s="161">
        <f>IF(CJ14&lt;=(VLOOKUP('Hoja De Calculo'!$B$5,TSE!$A$1:$B$17,2,TRUE)),0,IF(AND(20%&gt;=CJ14,CJ14&gt;(VLOOKUP('Hoja De Calculo'!$B$5,TSE!$A$1:$B$17,2,TRUE))),(CJ14-(VLOOKUP('Hoja De Calculo'!$B$5,TSE!$A$1:$B$17,2,TRUE))),IF(CJ14&gt;20%,100%,0)))</f>
        <v>0</v>
      </c>
      <c r="CK15" s="161">
        <f>IF(CK14&lt;=(VLOOKUP('Hoja De Calculo'!$B$5,TSE!$A$1:$B$17,2,TRUE)),0,IF(AND(20%&gt;=CK14,CK14&gt;(VLOOKUP('Hoja De Calculo'!$B$5,TSE!$A$1:$B$17,2,TRUE))),(CK14-(VLOOKUP('Hoja De Calculo'!$B$5,TSE!$A$1:$B$17,2,TRUE))),IF(CK14&gt;20%,100%,0)))</f>
        <v>0</v>
      </c>
      <c r="CL15" s="161">
        <f>IF(CL14&lt;=(VLOOKUP('Hoja De Calculo'!$B$5,TSE!$A$1:$B$17,2,TRUE)),0,IF(AND(20%&gt;=CL14,CL14&gt;(VLOOKUP('Hoja De Calculo'!$B$5,TSE!$A$1:$B$17,2,TRUE))),(CL14-(VLOOKUP('Hoja De Calculo'!$B$5,TSE!$A$1:$B$17,2,TRUE))),IF(CL14&gt;20%,100%,0)))</f>
        <v>0</v>
      </c>
      <c r="CM15" s="161">
        <f>IF(CM14&lt;=(VLOOKUP('Hoja De Calculo'!$B$5,TSE!$A$1:$B$17,2,TRUE)),0,IF(AND(20%&gt;=CM14,CM14&gt;(VLOOKUP('Hoja De Calculo'!$B$5,TSE!$A$1:$B$17,2,TRUE))),(CM14-(VLOOKUP('Hoja De Calculo'!$B$5,TSE!$A$1:$B$17,2,TRUE))),IF(CM14&gt;20%,100%,0)))</f>
        <v>0</v>
      </c>
      <c r="CN15" s="161">
        <f>IF(CN14&lt;=(VLOOKUP('Hoja De Calculo'!$B$5,TSE!$A$1:$B$17,2,TRUE)),0,IF(AND(20%&gt;=CN14,CN14&gt;(VLOOKUP('Hoja De Calculo'!$B$5,TSE!$A$1:$B$17,2,TRUE))),(CN14-(VLOOKUP('Hoja De Calculo'!$B$5,TSE!$A$1:$B$17,2,TRUE))),IF(CN14&gt;20%,100%,0)))</f>
        <v>0</v>
      </c>
      <c r="CO15" s="161">
        <f>IF(CO14&lt;=(VLOOKUP('Hoja De Calculo'!$B$5,TSE!$A$1:$B$17,2,TRUE)),0,IF(AND(20%&gt;=CO14,CO14&gt;(VLOOKUP('Hoja De Calculo'!$B$5,TSE!$A$1:$B$17,2,TRUE))),(CO14-(VLOOKUP('Hoja De Calculo'!$B$5,TSE!$A$1:$B$17,2,TRUE))),IF(CO14&gt;20%,100%,0)))</f>
        <v>0</v>
      </c>
      <c r="CP15" s="161">
        <f>IF(CP14&lt;=(VLOOKUP('Hoja De Calculo'!$B$5,TSE!$A$1:$B$17,2,TRUE)),0,IF(AND(20%&gt;=CP14,CP14&gt;(VLOOKUP('Hoja De Calculo'!$B$5,TSE!$A$1:$B$17,2,TRUE))),(CP14-(VLOOKUP('Hoja De Calculo'!$B$5,TSE!$A$1:$B$17,2,TRUE))),IF(CP14&gt;20%,100%,0)))</f>
        <v>0</v>
      </c>
      <c r="CQ15" s="161">
        <f>IF(CQ14&lt;=(VLOOKUP('Hoja De Calculo'!$B$5,TSE!$A$1:$B$17,2,TRUE)),0,IF(AND(20%&gt;=CQ14,CQ14&gt;(VLOOKUP('Hoja De Calculo'!$B$5,TSE!$A$1:$B$17,2,TRUE))),(CQ14-(VLOOKUP('Hoja De Calculo'!$B$5,TSE!$A$1:$B$17,2,TRUE))),IF(CQ14&gt;20%,100%,0)))</f>
        <v>0</v>
      </c>
      <c r="CR15" s="161">
        <f>IF(CR14&lt;=(VLOOKUP('Hoja De Calculo'!$B$5,TSE!$A$1:$B$17,2,TRUE)),0,IF(AND(20%&gt;=CR14,CR14&gt;(VLOOKUP('Hoja De Calculo'!$B$5,TSE!$A$1:$B$17,2,TRUE))),(CR14-(VLOOKUP('Hoja De Calculo'!$B$5,TSE!$A$1:$B$17,2,TRUE))),IF(CR14&gt;20%,100%,0)))</f>
        <v>0</v>
      </c>
      <c r="CS15" s="161">
        <f>IF(CS14&lt;=(VLOOKUP('Hoja De Calculo'!$B$5,TSE!$A$1:$B$17,2,TRUE)),0,IF(AND(20%&gt;=CS14,CS14&gt;(VLOOKUP('Hoja De Calculo'!$B$5,TSE!$A$1:$B$17,2,TRUE))),(CS14-(VLOOKUP('Hoja De Calculo'!$B$5,TSE!$A$1:$B$17,2,TRUE))),IF(CS14&gt;20%,100%,0)))</f>
        <v>0</v>
      </c>
      <c r="CT15" s="161">
        <f>IF(CT14&lt;=(VLOOKUP('Hoja De Calculo'!$B$5,TSE!$A$1:$B$17,2,TRUE)),0,IF(AND(20%&gt;=CT14,CT14&gt;(VLOOKUP('Hoja De Calculo'!$B$5,TSE!$A$1:$B$17,2,TRUE))),(CT14-(VLOOKUP('Hoja De Calculo'!$B$5,TSE!$A$1:$B$17,2,TRUE))),IF(CT14&gt;20%,100%,0)))</f>
        <v>0</v>
      </c>
      <c r="CU15" s="161">
        <f>IF(CU14&lt;=(VLOOKUP('Hoja De Calculo'!$B$5,TSE!$A$1:$B$17,2,TRUE)),0,IF(AND(20%&gt;=CU14,CU14&gt;(VLOOKUP('Hoja De Calculo'!$B$5,TSE!$A$1:$B$17,2,TRUE))),(CU14-(VLOOKUP('Hoja De Calculo'!$B$5,TSE!$A$1:$B$17,2,TRUE))),IF(CU14&gt;20%,100%,0)))</f>
        <v>0</v>
      </c>
      <c r="CV15" s="161">
        <f>IF(CV14&lt;=(VLOOKUP('Hoja De Calculo'!$B$5,TSE!$A$1:$B$17,2,TRUE)),0,IF(AND(20%&gt;=CV14,CV14&gt;(VLOOKUP('Hoja De Calculo'!$B$5,TSE!$A$1:$B$17,2,TRUE))),(CV14-(VLOOKUP('Hoja De Calculo'!$B$5,TSE!$A$1:$B$17,2,TRUE))),IF(CV14&gt;20%,100%,0)))</f>
        <v>0</v>
      </c>
      <c r="CW15" s="161">
        <f>IF(CW14&lt;=(VLOOKUP('Hoja De Calculo'!$B$5,TSE!$A$1:$B$17,2,TRUE)),0,IF(AND(20%&gt;=CW14,CW14&gt;(VLOOKUP('Hoja De Calculo'!$B$5,TSE!$A$1:$B$17,2,TRUE))),(CW14-(VLOOKUP('Hoja De Calculo'!$B$5,TSE!$A$1:$B$17,2,TRUE))),IF(CW14&gt;20%,100%,0)))</f>
        <v>0</v>
      </c>
      <c r="CX15" s="161">
        <f>IF(CX14&lt;=(VLOOKUP('Hoja De Calculo'!$B$5,TSE!$A$1:$B$17,2,TRUE)),0,IF(AND(20%&gt;=CX14,CX14&gt;(VLOOKUP('Hoja De Calculo'!$B$5,TSE!$A$1:$B$17,2,TRUE))),(CX14-(VLOOKUP('Hoja De Calculo'!$B$5,TSE!$A$1:$B$17,2,TRUE))),IF(CX14&gt;20%,100%,0)))</f>
        <v>0</v>
      </c>
      <c r="CY15" s="39"/>
      <c r="CZ15" s="40" t="s">
        <v>33</v>
      </c>
      <c r="DA15" s="31" t="s">
        <v>30</v>
      </c>
      <c r="DB15" s="32"/>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row>
    <row r="16" spans="1:231" s="5" customFormat="1" ht="31.5" customHeight="1" x14ac:dyDescent="0.3">
      <c r="A16" s="38" t="s">
        <v>34</v>
      </c>
      <c r="B16" s="42"/>
      <c r="C16" s="43">
        <f>C13*(1-C15)</f>
        <v>0</v>
      </c>
      <c r="D16" s="43">
        <f>D13*(1-D15)</f>
        <v>0</v>
      </c>
      <c r="E16" s="43">
        <f t="shared" ref="E16:AH16" si="6">E13*(1-E15)</f>
        <v>0</v>
      </c>
      <c r="F16" s="43">
        <f t="shared" si="6"/>
        <v>0</v>
      </c>
      <c r="G16" s="43">
        <f t="shared" si="6"/>
        <v>0</v>
      </c>
      <c r="H16" s="43">
        <f t="shared" si="6"/>
        <v>0</v>
      </c>
      <c r="I16" s="43">
        <f t="shared" si="6"/>
        <v>0</v>
      </c>
      <c r="J16" s="43">
        <f t="shared" si="6"/>
        <v>0</v>
      </c>
      <c r="K16" s="43">
        <f t="shared" si="6"/>
        <v>0</v>
      </c>
      <c r="L16" s="43">
        <f t="shared" si="6"/>
        <v>0</v>
      </c>
      <c r="M16" s="43">
        <f t="shared" si="6"/>
        <v>0</v>
      </c>
      <c r="N16" s="43">
        <f t="shared" si="6"/>
        <v>0</v>
      </c>
      <c r="O16" s="43">
        <f t="shared" si="6"/>
        <v>0</v>
      </c>
      <c r="P16" s="43">
        <f t="shared" si="6"/>
        <v>0</v>
      </c>
      <c r="Q16" s="43">
        <f t="shared" si="6"/>
        <v>0</v>
      </c>
      <c r="R16" s="43">
        <f t="shared" si="6"/>
        <v>0</v>
      </c>
      <c r="S16" s="43">
        <f t="shared" si="6"/>
        <v>0</v>
      </c>
      <c r="T16" s="43">
        <f t="shared" si="6"/>
        <v>0</v>
      </c>
      <c r="U16" s="43">
        <f t="shared" si="6"/>
        <v>0</v>
      </c>
      <c r="V16" s="43">
        <f t="shared" si="6"/>
        <v>0</v>
      </c>
      <c r="W16" s="43">
        <f t="shared" si="6"/>
        <v>0</v>
      </c>
      <c r="X16" s="43">
        <f t="shared" si="6"/>
        <v>0</v>
      </c>
      <c r="Y16" s="43">
        <f t="shared" si="6"/>
        <v>0</v>
      </c>
      <c r="Z16" s="43">
        <f t="shared" si="6"/>
        <v>0</v>
      </c>
      <c r="AA16" s="43">
        <f t="shared" si="6"/>
        <v>0</v>
      </c>
      <c r="AB16" s="43">
        <f t="shared" si="6"/>
        <v>0</v>
      </c>
      <c r="AC16" s="43">
        <f t="shared" si="6"/>
        <v>0</v>
      </c>
      <c r="AD16" s="43">
        <f t="shared" si="6"/>
        <v>0</v>
      </c>
      <c r="AE16" s="43">
        <f t="shared" si="6"/>
        <v>0</v>
      </c>
      <c r="AF16" s="43">
        <f t="shared" si="6"/>
        <v>0</v>
      </c>
      <c r="AG16" s="43">
        <f t="shared" si="6"/>
        <v>0</v>
      </c>
      <c r="AH16" s="43">
        <f t="shared" si="6"/>
        <v>0</v>
      </c>
      <c r="AI16" s="43">
        <f t="shared" ref="AI16:BN16" si="7">AI13*(1-AI15)</f>
        <v>0</v>
      </c>
      <c r="AJ16" s="43">
        <f t="shared" si="7"/>
        <v>0</v>
      </c>
      <c r="AK16" s="43">
        <f t="shared" si="7"/>
        <v>0</v>
      </c>
      <c r="AL16" s="43">
        <f t="shared" si="7"/>
        <v>0</v>
      </c>
      <c r="AM16" s="43">
        <f t="shared" si="7"/>
        <v>0</v>
      </c>
      <c r="AN16" s="43">
        <f t="shared" si="7"/>
        <v>0</v>
      </c>
      <c r="AO16" s="43">
        <f t="shared" si="7"/>
        <v>0</v>
      </c>
      <c r="AP16" s="43">
        <f t="shared" si="7"/>
        <v>0</v>
      </c>
      <c r="AQ16" s="43">
        <f t="shared" si="7"/>
        <v>0</v>
      </c>
      <c r="AR16" s="43">
        <f t="shared" si="7"/>
        <v>0</v>
      </c>
      <c r="AS16" s="43">
        <f t="shared" si="7"/>
        <v>0</v>
      </c>
      <c r="AT16" s="43">
        <f t="shared" si="7"/>
        <v>0</v>
      </c>
      <c r="AU16" s="43">
        <f t="shared" si="7"/>
        <v>0</v>
      </c>
      <c r="AV16" s="43">
        <f t="shared" si="7"/>
        <v>0</v>
      </c>
      <c r="AW16" s="43">
        <f t="shared" si="7"/>
        <v>0</v>
      </c>
      <c r="AX16" s="43">
        <f t="shared" si="7"/>
        <v>0</v>
      </c>
      <c r="AY16" s="43">
        <f t="shared" si="7"/>
        <v>0</v>
      </c>
      <c r="AZ16" s="43">
        <f t="shared" si="7"/>
        <v>0</v>
      </c>
      <c r="BA16" s="43">
        <f t="shared" si="7"/>
        <v>0</v>
      </c>
      <c r="BB16" s="43">
        <f t="shared" si="7"/>
        <v>0</v>
      </c>
      <c r="BC16" s="43">
        <f t="shared" si="7"/>
        <v>0</v>
      </c>
      <c r="BD16" s="43">
        <f t="shared" si="7"/>
        <v>0</v>
      </c>
      <c r="BE16" s="43">
        <f t="shared" si="7"/>
        <v>0</v>
      </c>
      <c r="BF16" s="43">
        <f t="shared" si="7"/>
        <v>0</v>
      </c>
      <c r="BG16" s="43">
        <f t="shared" si="7"/>
        <v>0</v>
      </c>
      <c r="BH16" s="43">
        <f t="shared" si="7"/>
        <v>0</v>
      </c>
      <c r="BI16" s="43">
        <f t="shared" si="7"/>
        <v>0</v>
      </c>
      <c r="BJ16" s="43">
        <f t="shared" si="7"/>
        <v>0</v>
      </c>
      <c r="BK16" s="43">
        <f t="shared" si="7"/>
        <v>0</v>
      </c>
      <c r="BL16" s="43">
        <f t="shared" si="7"/>
        <v>0</v>
      </c>
      <c r="BM16" s="43">
        <f t="shared" si="7"/>
        <v>0</v>
      </c>
      <c r="BN16" s="43">
        <f t="shared" si="7"/>
        <v>0</v>
      </c>
      <c r="BO16" s="43">
        <f t="shared" ref="BO16:CT16" si="8">BO13*(1-BO15)</f>
        <v>0</v>
      </c>
      <c r="BP16" s="43">
        <f t="shared" si="8"/>
        <v>0</v>
      </c>
      <c r="BQ16" s="43">
        <f t="shared" si="8"/>
        <v>0</v>
      </c>
      <c r="BR16" s="43">
        <f t="shared" si="8"/>
        <v>0</v>
      </c>
      <c r="BS16" s="43">
        <f t="shared" si="8"/>
        <v>0</v>
      </c>
      <c r="BT16" s="43">
        <f t="shared" si="8"/>
        <v>0</v>
      </c>
      <c r="BU16" s="43">
        <f t="shared" si="8"/>
        <v>0</v>
      </c>
      <c r="BV16" s="43">
        <f t="shared" si="8"/>
        <v>0</v>
      </c>
      <c r="BW16" s="43">
        <f t="shared" si="8"/>
        <v>0</v>
      </c>
      <c r="BX16" s="43">
        <f t="shared" si="8"/>
        <v>0</v>
      </c>
      <c r="BY16" s="43">
        <f t="shared" si="8"/>
        <v>0</v>
      </c>
      <c r="BZ16" s="43">
        <f t="shared" si="8"/>
        <v>0</v>
      </c>
      <c r="CA16" s="43">
        <f t="shared" si="8"/>
        <v>0</v>
      </c>
      <c r="CB16" s="43">
        <f t="shared" si="8"/>
        <v>0</v>
      </c>
      <c r="CC16" s="43">
        <f t="shared" si="8"/>
        <v>0</v>
      </c>
      <c r="CD16" s="43">
        <f t="shared" si="8"/>
        <v>0</v>
      </c>
      <c r="CE16" s="43">
        <f t="shared" si="8"/>
        <v>0</v>
      </c>
      <c r="CF16" s="43">
        <f t="shared" si="8"/>
        <v>0</v>
      </c>
      <c r="CG16" s="43">
        <f t="shared" si="8"/>
        <v>0</v>
      </c>
      <c r="CH16" s="43">
        <f t="shared" si="8"/>
        <v>0</v>
      </c>
      <c r="CI16" s="43">
        <f t="shared" si="8"/>
        <v>0</v>
      </c>
      <c r="CJ16" s="43">
        <f t="shared" si="8"/>
        <v>0</v>
      </c>
      <c r="CK16" s="43">
        <f t="shared" si="8"/>
        <v>0</v>
      </c>
      <c r="CL16" s="43">
        <f t="shared" si="8"/>
        <v>0</v>
      </c>
      <c r="CM16" s="43">
        <f t="shared" si="8"/>
        <v>0</v>
      </c>
      <c r="CN16" s="43">
        <f t="shared" si="8"/>
        <v>0</v>
      </c>
      <c r="CO16" s="43">
        <f t="shared" si="8"/>
        <v>0</v>
      </c>
      <c r="CP16" s="43">
        <f t="shared" si="8"/>
        <v>0</v>
      </c>
      <c r="CQ16" s="43">
        <f t="shared" si="8"/>
        <v>0</v>
      </c>
      <c r="CR16" s="43">
        <f t="shared" si="8"/>
        <v>0</v>
      </c>
      <c r="CS16" s="43">
        <f t="shared" si="8"/>
        <v>0</v>
      </c>
      <c r="CT16" s="43">
        <f t="shared" si="8"/>
        <v>0</v>
      </c>
      <c r="CU16" s="43">
        <f t="shared" ref="CU16:CX16" si="9">CU13*(1-CU15)</f>
        <v>0</v>
      </c>
      <c r="CV16" s="43">
        <f t="shared" si="9"/>
        <v>0</v>
      </c>
      <c r="CW16" s="43">
        <f t="shared" si="9"/>
        <v>0</v>
      </c>
      <c r="CX16" s="43">
        <f t="shared" si="9"/>
        <v>0</v>
      </c>
      <c r="CY16" s="43"/>
      <c r="CZ16" s="40" t="s">
        <v>35</v>
      </c>
      <c r="DA16" s="31">
        <v>5.0999999999999996</v>
      </c>
      <c r="DB16" s="9" t="s">
        <v>36</v>
      </c>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row>
    <row r="17" spans="1:193" s="34" customFormat="1" ht="32.25" customHeight="1" x14ac:dyDescent="0.3">
      <c r="A17" s="45" t="s">
        <v>37</v>
      </c>
      <c r="B17" s="46">
        <f>B12</f>
        <v>0</v>
      </c>
      <c r="C17" s="47">
        <f>B12</f>
        <v>0</v>
      </c>
      <c r="D17" s="47">
        <f>MAX($C$17:C17)</f>
        <v>0</v>
      </c>
      <c r="E17" s="47">
        <f>MAX($C$17:D17)</f>
        <v>0</v>
      </c>
      <c r="F17" s="47">
        <f>MAX($C$17:E17)</f>
        <v>0</v>
      </c>
      <c r="G17" s="47">
        <f>MAX($C$17:F17)</f>
        <v>0</v>
      </c>
      <c r="H17" s="47">
        <f>MAX($C$17:G17)</f>
        <v>0</v>
      </c>
      <c r="I17" s="47">
        <f>MAX($C$17:H17)</f>
        <v>0</v>
      </c>
      <c r="J17" s="47">
        <f>MAX($C$17:I17)</f>
        <v>0</v>
      </c>
      <c r="K17" s="47">
        <f>MAX($C$17:J17)</f>
        <v>0</v>
      </c>
      <c r="L17" s="47">
        <f>MAX($C$17:K17)</f>
        <v>0</v>
      </c>
      <c r="M17" s="47">
        <f>MAX($C$17:L17)</f>
        <v>0</v>
      </c>
      <c r="N17" s="47">
        <f>MAX($C$17:M17)</f>
        <v>0</v>
      </c>
      <c r="O17" s="47">
        <f>MAX($C$17:N17)</f>
        <v>0</v>
      </c>
      <c r="P17" s="47">
        <f>MAX($C$17:O17)</f>
        <v>0</v>
      </c>
      <c r="Q17" s="47">
        <f>MAX($C$17:P17)</f>
        <v>0</v>
      </c>
      <c r="R17" s="47">
        <f>MAX($C$17:Q17)</f>
        <v>0</v>
      </c>
      <c r="S17" s="47">
        <f>MAX($C$17:R17)</f>
        <v>0</v>
      </c>
      <c r="T17" s="47">
        <f>MAX($C$17:S17)</f>
        <v>0</v>
      </c>
      <c r="U17" s="47">
        <f>MAX($C$17:T17)</f>
        <v>0</v>
      </c>
      <c r="V17" s="47">
        <f>MAX($C$17:U17)</f>
        <v>0</v>
      </c>
      <c r="W17" s="47">
        <f>MAX($C$17:V17)</f>
        <v>0</v>
      </c>
      <c r="X17" s="47">
        <f>MAX($C$17:W17)</f>
        <v>0</v>
      </c>
      <c r="Y17" s="47">
        <f>MAX($C$17:X17)</f>
        <v>0</v>
      </c>
      <c r="Z17" s="47">
        <f>MAX($C$17:Y17)</f>
        <v>0</v>
      </c>
      <c r="AA17" s="47">
        <f>MAX($C$17:Z17)</f>
        <v>0</v>
      </c>
      <c r="AB17" s="47">
        <f>MAX($C$17:AA17)</f>
        <v>0</v>
      </c>
      <c r="AC17" s="47">
        <f>MAX($C$17:AB17)</f>
        <v>0</v>
      </c>
      <c r="AD17" s="47">
        <f>MAX($C$17:AC17)</f>
        <v>0</v>
      </c>
      <c r="AE17" s="47">
        <f>MAX($C$17:AD17)</f>
        <v>0</v>
      </c>
      <c r="AF17" s="47">
        <f>MAX($C$17:AE17)</f>
        <v>0</v>
      </c>
      <c r="AG17" s="47">
        <f>MAX($C$17:AF17)</f>
        <v>0</v>
      </c>
      <c r="AH17" s="47">
        <f>MAX($C$17:AG17)</f>
        <v>0</v>
      </c>
      <c r="AI17" s="47">
        <f>MAX($C$17:AH17)</f>
        <v>0</v>
      </c>
      <c r="AJ17" s="47">
        <f>MAX($C$17:AI17)</f>
        <v>0</v>
      </c>
      <c r="AK17" s="47">
        <f>MAX($C$17:AJ17)</f>
        <v>0</v>
      </c>
      <c r="AL17" s="47">
        <f>MAX($C$17:AK17)</f>
        <v>0</v>
      </c>
      <c r="AM17" s="47">
        <f>MAX($C$17:AL17)</f>
        <v>0</v>
      </c>
      <c r="AN17" s="47">
        <f>MAX($C$17:AM17)</f>
        <v>0</v>
      </c>
      <c r="AO17" s="47">
        <f>MAX($C$17:AN17)</f>
        <v>0</v>
      </c>
      <c r="AP17" s="47">
        <f>MAX($C$17:AO17)</f>
        <v>0</v>
      </c>
      <c r="AQ17" s="47">
        <f>MAX($C$17:AP17)</f>
        <v>0</v>
      </c>
      <c r="AR17" s="47">
        <f>MAX($C$17:AQ17)</f>
        <v>0</v>
      </c>
      <c r="AS17" s="47">
        <f>MAX($C$17:AR17)</f>
        <v>0</v>
      </c>
      <c r="AT17" s="47">
        <f>MAX($C$17:AS17)</f>
        <v>0</v>
      </c>
      <c r="AU17" s="47">
        <f>MAX($C$17:AT17)</f>
        <v>0</v>
      </c>
      <c r="AV17" s="47">
        <f>MAX($C$17:AU17)</f>
        <v>0</v>
      </c>
      <c r="AW17" s="47">
        <f>MAX($C$17:AV17)</f>
        <v>0</v>
      </c>
      <c r="AX17" s="47">
        <f>MAX($C$17:AW17)</f>
        <v>0</v>
      </c>
      <c r="AY17" s="47">
        <f>MAX($C$17:AX17)</f>
        <v>0</v>
      </c>
      <c r="AZ17" s="47">
        <f>MAX($C$17:AY17)</f>
        <v>0</v>
      </c>
      <c r="BA17" s="47">
        <f>MAX($C$17:AZ17)</f>
        <v>0</v>
      </c>
      <c r="BB17" s="47">
        <f>MAX($C$17:BA17)</f>
        <v>0</v>
      </c>
      <c r="BC17" s="47">
        <f>MAX($C$17:BB17)</f>
        <v>0</v>
      </c>
      <c r="BD17" s="47">
        <f>MAX($C$17:BC17)</f>
        <v>0</v>
      </c>
      <c r="BE17" s="47">
        <f>MAX($C$17:BD17)</f>
        <v>0</v>
      </c>
      <c r="BF17" s="47">
        <f>MAX($C$17:BE17)</f>
        <v>0</v>
      </c>
      <c r="BG17" s="47">
        <f>MAX($C$17:BF17)</f>
        <v>0</v>
      </c>
      <c r="BH17" s="47">
        <f>MAX($C$17:BG17)</f>
        <v>0</v>
      </c>
      <c r="BI17" s="47">
        <f>MAX($C$17:BH17)</f>
        <v>0</v>
      </c>
      <c r="BJ17" s="47">
        <f>MAX($C$17:BI17)</f>
        <v>0</v>
      </c>
      <c r="BK17" s="47">
        <f>MAX($C$17:BJ17)</f>
        <v>0</v>
      </c>
      <c r="BL17" s="47">
        <f>MAX($C$17:BK17)</f>
        <v>0</v>
      </c>
      <c r="BM17" s="47">
        <f>MAX($C$17:BL17)</f>
        <v>0</v>
      </c>
      <c r="BN17" s="47">
        <f>MAX($C$17:BM17)</f>
        <v>0</v>
      </c>
      <c r="BO17" s="47">
        <f>MAX($C$17:BN17)</f>
        <v>0</v>
      </c>
      <c r="BP17" s="47">
        <f>MAX($C$17:BO17)</f>
        <v>0</v>
      </c>
      <c r="BQ17" s="47">
        <f>MAX($C$17:BP17)</f>
        <v>0</v>
      </c>
      <c r="BR17" s="47">
        <f>MAX($C$17:BQ17)</f>
        <v>0</v>
      </c>
      <c r="BS17" s="47">
        <f>MAX($C$17:BR17)</f>
        <v>0</v>
      </c>
      <c r="BT17" s="47">
        <f>MAX($C$17:BS17)</f>
        <v>0</v>
      </c>
      <c r="BU17" s="47">
        <f>MAX($C$17:BT17)</f>
        <v>0</v>
      </c>
      <c r="BV17" s="47">
        <f>MAX($C$17:BU17)</f>
        <v>0</v>
      </c>
      <c r="BW17" s="47">
        <f>MAX($C$17:BV17)</f>
        <v>0</v>
      </c>
      <c r="BX17" s="47">
        <f>MAX($C$17:BW17)</f>
        <v>0</v>
      </c>
      <c r="BY17" s="47">
        <f>MAX($C$17:BX17)</f>
        <v>0</v>
      </c>
      <c r="BZ17" s="47">
        <f>MAX($C$17:BY17)</f>
        <v>0</v>
      </c>
      <c r="CA17" s="47">
        <f>MAX($C$17:BZ17)</f>
        <v>0</v>
      </c>
      <c r="CB17" s="47">
        <f>MAX($C$17:CA17)</f>
        <v>0</v>
      </c>
      <c r="CC17" s="47">
        <f>MAX($C$17:CB17)</f>
        <v>0</v>
      </c>
      <c r="CD17" s="47">
        <f>MAX($C$17:CC17)</f>
        <v>0</v>
      </c>
      <c r="CE17" s="47">
        <f>MAX($C$17:CD17)</f>
        <v>0</v>
      </c>
      <c r="CF17" s="47">
        <f>MAX($C$17:CE17)</f>
        <v>0</v>
      </c>
      <c r="CG17" s="47">
        <f>MAX($C$17:CF17)</f>
        <v>0</v>
      </c>
      <c r="CH17" s="47">
        <f>MAX($C$17:CG17)</f>
        <v>0</v>
      </c>
      <c r="CI17" s="47">
        <f>MAX($C$17:CH17)</f>
        <v>0</v>
      </c>
      <c r="CJ17" s="47">
        <f>MAX($C$17:CI17)</f>
        <v>0</v>
      </c>
      <c r="CK17" s="47">
        <f>MAX($C$17:CJ17)</f>
        <v>0</v>
      </c>
      <c r="CL17" s="47">
        <f>MAX($C$17:CK17)</f>
        <v>0</v>
      </c>
      <c r="CM17" s="47">
        <f>MAX($C$17:CL17)</f>
        <v>0</v>
      </c>
      <c r="CN17" s="47">
        <f>MAX($C$17:CM17)</f>
        <v>0</v>
      </c>
      <c r="CO17" s="47">
        <f>MAX($C$17:CN17)</f>
        <v>0</v>
      </c>
      <c r="CP17" s="47">
        <f>MAX($C$17:CO17)</f>
        <v>0</v>
      </c>
      <c r="CQ17" s="47">
        <f>MAX($C$17:CP17)</f>
        <v>0</v>
      </c>
      <c r="CR17" s="47">
        <f>MAX($C$17:CQ17)</f>
        <v>0</v>
      </c>
      <c r="CS17" s="47">
        <f>MAX($C$17:CR17)</f>
        <v>0</v>
      </c>
      <c r="CT17" s="47">
        <f>MAX($C$17:CS17)</f>
        <v>0</v>
      </c>
      <c r="CU17" s="47">
        <f>MAX($C$17:CT17)</f>
        <v>0</v>
      </c>
      <c r="CV17" s="47">
        <f>MAX($C$17:CU17)</f>
        <v>0</v>
      </c>
      <c r="CW17" s="47">
        <f>MAX($C$17:CV17)</f>
        <v>0</v>
      </c>
      <c r="CX17" s="47">
        <f>MAX($C$17:CW17)</f>
        <v>0</v>
      </c>
      <c r="CY17" s="48"/>
      <c r="CZ17" s="40" t="s">
        <v>38</v>
      </c>
      <c r="DA17" s="31">
        <v>5.0999999999999996</v>
      </c>
      <c r="DB17" s="32" t="s">
        <v>39</v>
      </c>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row>
    <row r="18" spans="1:193" s="5" customFormat="1" ht="63" customHeight="1" x14ac:dyDescent="0.3">
      <c r="A18" s="38" t="s">
        <v>40</v>
      </c>
      <c r="B18" s="49"/>
      <c r="C18" s="43">
        <f t="shared" ref="C18:AH18" si="10">IF(C13&gt;0,C16-C17,0)</f>
        <v>0</v>
      </c>
      <c r="D18" s="43">
        <f t="shared" si="10"/>
        <v>0</v>
      </c>
      <c r="E18" s="43">
        <f t="shared" si="10"/>
        <v>0</v>
      </c>
      <c r="F18" s="43">
        <f t="shared" si="10"/>
        <v>0</v>
      </c>
      <c r="G18" s="43">
        <f t="shared" si="10"/>
        <v>0</v>
      </c>
      <c r="H18" s="43">
        <f t="shared" si="10"/>
        <v>0</v>
      </c>
      <c r="I18" s="43">
        <f t="shared" si="10"/>
        <v>0</v>
      </c>
      <c r="J18" s="43">
        <f t="shared" si="10"/>
        <v>0</v>
      </c>
      <c r="K18" s="43">
        <f t="shared" si="10"/>
        <v>0</v>
      </c>
      <c r="L18" s="43">
        <f t="shared" si="10"/>
        <v>0</v>
      </c>
      <c r="M18" s="43">
        <f t="shared" si="10"/>
        <v>0</v>
      </c>
      <c r="N18" s="43">
        <f t="shared" si="10"/>
        <v>0</v>
      </c>
      <c r="O18" s="43">
        <f t="shared" si="10"/>
        <v>0</v>
      </c>
      <c r="P18" s="43">
        <f t="shared" si="10"/>
        <v>0</v>
      </c>
      <c r="Q18" s="43">
        <f t="shared" si="10"/>
        <v>0</v>
      </c>
      <c r="R18" s="43">
        <f t="shared" si="10"/>
        <v>0</v>
      </c>
      <c r="S18" s="43">
        <f t="shared" si="10"/>
        <v>0</v>
      </c>
      <c r="T18" s="43">
        <f t="shared" si="10"/>
        <v>0</v>
      </c>
      <c r="U18" s="43">
        <f t="shared" si="10"/>
        <v>0</v>
      </c>
      <c r="V18" s="43">
        <f t="shared" si="10"/>
        <v>0</v>
      </c>
      <c r="W18" s="43">
        <f t="shared" si="10"/>
        <v>0</v>
      </c>
      <c r="X18" s="43">
        <f t="shared" si="10"/>
        <v>0</v>
      </c>
      <c r="Y18" s="43">
        <f t="shared" si="10"/>
        <v>0</v>
      </c>
      <c r="Z18" s="43">
        <f t="shared" si="10"/>
        <v>0</v>
      </c>
      <c r="AA18" s="43">
        <f t="shared" si="10"/>
        <v>0</v>
      </c>
      <c r="AB18" s="43">
        <f t="shared" si="10"/>
        <v>0</v>
      </c>
      <c r="AC18" s="43">
        <f t="shared" si="10"/>
        <v>0</v>
      </c>
      <c r="AD18" s="43">
        <f t="shared" si="10"/>
        <v>0</v>
      </c>
      <c r="AE18" s="43">
        <f t="shared" si="10"/>
        <v>0</v>
      </c>
      <c r="AF18" s="43">
        <f t="shared" si="10"/>
        <v>0</v>
      </c>
      <c r="AG18" s="43">
        <f t="shared" si="10"/>
        <v>0</v>
      </c>
      <c r="AH18" s="43">
        <f t="shared" si="10"/>
        <v>0</v>
      </c>
      <c r="AI18" s="43">
        <f t="shared" ref="AI18:BN18" si="11">IF(AI13&gt;0,AI16-AI17,0)</f>
        <v>0</v>
      </c>
      <c r="AJ18" s="43">
        <f t="shared" si="11"/>
        <v>0</v>
      </c>
      <c r="AK18" s="43">
        <f t="shared" si="11"/>
        <v>0</v>
      </c>
      <c r="AL18" s="43">
        <f t="shared" si="11"/>
        <v>0</v>
      </c>
      <c r="AM18" s="43">
        <f t="shared" si="11"/>
        <v>0</v>
      </c>
      <c r="AN18" s="43">
        <f t="shared" si="11"/>
        <v>0</v>
      </c>
      <c r="AO18" s="43">
        <f t="shared" si="11"/>
        <v>0</v>
      </c>
      <c r="AP18" s="43">
        <f t="shared" si="11"/>
        <v>0</v>
      </c>
      <c r="AQ18" s="43">
        <f t="shared" si="11"/>
        <v>0</v>
      </c>
      <c r="AR18" s="43">
        <f t="shared" si="11"/>
        <v>0</v>
      </c>
      <c r="AS18" s="43">
        <f t="shared" si="11"/>
        <v>0</v>
      </c>
      <c r="AT18" s="43">
        <f t="shared" si="11"/>
        <v>0</v>
      </c>
      <c r="AU18" s="43">
        <f t="shared" si="11"/>
        <v>0</v>
      </c>
      <c r="AV18" s="43">
        <f t="shared" si="11"/>
        <v>0</v>
      </c>
      <c r="AW18" s="43">
        <f t="shared" si="11"/>
        <v>0</v>
      </c>
      <c r="AX18" s="43">
        <f t="shared" si="11"/>
        <v>0</v>
      </c>
      <c r="AY18" s="43">
        <f t="shared" si="11"/>
        <v>0</v>
      </c>
      <c r="AZ18" s="43">
        <f t="shared" si="11"/>
        <v>0</v>
      </c>
      <c r="BA18" s="43">
        <f t="shared" si="11"/>
        <v>0</v>
      </c>
      <c r="BB18" s="43">
        <f t="shared" si="11"/>
        <v>0</v>
      </c>
      <c r="BC18" s="43">
        <f t="shared" si="11"/>
        <v>0</v>
      </c>
      <c r="BD18" s="43">
        <f t="shared" si="11"/>
        <v>0</v>
      </c>
      <c r="BE18" s="43">
        <f t="shared" si="11"/>
        <v>0</v>
      </c>
      <c r="BF18" s="43">
        <f t="shared" si="11"/>
        <v>0</v>
      </c>
      <c r="BG18" s="43">
        <f t="shared" si="11"/>
        <v>0</v>
      </c>
      <c r="BH18" s="43">
        <f t="shared" si="11"/>
        <v>0</v>
      </c>
      <c r="BI18" s="43">
        <f t="shared" si="11"/>
        <v>0</v>
      </c>
      <c r="BJ18" s="43">
        <f t="shared" si="11"/>
        <v>0</v>
      </c>
      <c r="BK18" s="43">
        <f t="shared" si="11"/>
        <v>0</v>
      </c>
      <c r="BL18" s="43">
        <f t="shared" si="11"/>
        <v>0</v>
      </c>
      <c r="BM18" s="43">
        <f t="shared" si="11"/>
        <v>0</v>
      </c>
      <c r="BN18" s="43">
        <f t="shared" si="11"/>
        <v>0</v>
      </c>
      <c r="BO18" s="43">
        <f t="shared" ref="BO18:CT18" si="12">IF(BO13&gt;0,BO16-BO17,0)</f>
        <v>0</v>
      </c>
      <c r="BP18" s="43">
        <f t="shared" si="12"/>
        <v>0</v>
      </c>
      <c r="BQ18" s="43">
        <f t="shared" si="12"/>
        <v>0</v>
      </c>
      <c r="BR18" s="43">
        <f t="shared" si="12"/>
        <v>0</v>
      </c>
      <c r="BS18" s="43">
        <f t="shared" si="12"/>
        <v>0</v>
      </c>
      <c r="BT18" s="43">
        <f t="shared" si="12"/>
        <v>0</v>
      </c>
      <c r="BU18" s="43">
        <f t="shared" si="12"/>
        <v>0</v>
      </c>
      <c r="BV18" s="43">
        <f t="shared" si="12"/>
        <v>0</v>
      </c>
      <c r="BW18" s="43">
        <f t="shared" si="12"/>
        <v>0</v>
      </c>
      <c r="BX18" s="43">
        <f t="shared" si="12"/>
        <v>0</v>
      </c>
      <c r="BY18" s="43">
        <f t="shared" si="12"/>
        <v>0</v>
      </c>
      <c r="BZ18" s="43">
        <f t="shared" si="12"/>
        <v>0</v>
      </c>
      <c r="CA18" s="43">
        <f t="shared" si="12"/>
        <v>0</v>
      </c>
      <c r="CB18" s="43">
        <f t="shared" si="12"/>
        <v>0</v>
      </c>
      <c r="CC18" s="43">
        <f t="shared" si="12"/>
        <v>0</v>
      </c>
      <c r="CD18" s="43">
        <f t="shared" si="12"/>
        <v>0</v>
      </c>
      <c r="CE18" s="43">
        <f t="shared" si="12"/>
        <v>0</v>
      </c>
      <c r="CF18" s="43">
        <f t="shared" si="12"/>
        <v>0</v>
      </c>
      <c r="CG18" s="43">
        <f t="shared" si="12"/>
        <v>0</v>
      </c>
      <c r="CH18" s="43">
        <f t="shared" si="12"/>
        <v>0</v>
      </c>
      <c r="CI18" s="43">
        <f t="shared" si="12"/>
        <v>0</v>
      </c>
      <c r="CJ18" s="43">
        <f t="shared" si="12"/>
        <v>0</v>
      </c>
      <c r="CK18" s="43">
        <f t="shared" si="12"/>
        <v>0</v>
      </c>
      <c r="CL18" s="43">
        <f t="shared" si="12"/>
        <v>0</v>
      </c>
      <c r="CM18" s="43">
        <f t="shared" si="12"/>
        <v>0</v>
      </c>
      <c r="CN18" s="43">
        <f t="shared" si="12"/>
        <v>0</v>
      </c>
      <c r="CO18" s="43">
        <f t="shared" si="12"/>
        <v>0</v>
      </c>
      <c r="CP18" s="43">
        <f t="shared" si="12"/>
        <v>0</v>
      </c>
      <c r="CQ18" s="43">
        <f t="shared" si="12"/>
        <v>0</v>
      </c>
      <c r="CR18" s="43">
        <f t="shared" si="12"/>
        <v>0</v>
      </c>
      <c r="CS18" s="43">
        <f t="shared" si="12"/>
        <v>0</v>
      </c>
      <c r="CT18" s="43">
        <f t="shared" si="12"/>
        <v>0</v>
      </c>
      <c r="CU18" s="43">
        <f t="shared" ref="CU18:CX18" si="13">IF(CU13&gt;0,CU16-CU17,0)</f>
        <v>0</v>
      </c>
      <c r="CV18" s="43">
        <f t="shared" si="13"/>
        <v>0</v>
      </c>
      <c r="CW18" s="43">
        <f t="shared" si="13"/>
        <v>0</v>
      </c>
      <c r="CX18" s="43">
        <f t="shared" si="13"/>
        <v>0</v>
      </c>
      <c r="CY18" s="44"/>
      <c r="CZ18" s="40" t="s">
        <v>41</v>
      </c>
      <c r="DA18" s="31">
        <v>5.0999999999999996</v>
      </c>
      <c r="DB18" s="9" t="s">
        <v>42</v>
      </c>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row>
    <row r="19" spans="1:193" s="5" customFormat="1" ht="45.75" customHeight="1" x14ac:dyDescent="0.3">
      <c r="A19" s="38" t="s">
        <v>43</v>
      </c>
      <c r="B19" s="49"/>
      <c r="C19" s="43">
        <f>C18</f>
        <v>0</v>
      </c>
      <c r="D19" s="43">
        <f>IF(D18-SUM($C$19:C19)&gt;0,IF(D13&gt;0,D18-SUM($C$19:C19),0),0)</f>
        <v>0</v>
      </c>
      <c r="E19" s="43">
        <f>IF(E18-SUM($C$19:D19)&gt;0,IF(E13&gt;0,E18-SUM($C$19:D19),0),0)</f>
        <v>0</v>
      </c>
      <c r="F19" s="43">
        <f>IF(F18-SUM($C$19:E19)&gt;0,IF(F13&gt;0,F18-SUM($C$19:E19),0),0)</f>
        <v>0</v>
      </c>
      <c r="G19" s="43">
        <f>IF(G18-SUM($C$19:F19)&gt;0,IF(G13&gt;0,G18-SUM($C$19:F19),0),0)</f>
        <v>0</v>
      </c>
      <c r="H19" s="43">
        <f>IF(H18-SUM($C$19:G19)&gt;0,IF(H13&gt;0,H18-SUM($C$19:G19),0),0)</f>
        <v>0</v>
      </c>
      <c r="I19" s="43">
        <f>IF(I18-SUM($C$19:H19)&gt;0,IF(I13&gt;0,I18-SUM($C$19:H19),0),0)</f>
        <v>0</v>
      </c>
      <c r="J19" s="43">
        <f>IF(J18-SUM($C$19:I19)&gt;0,IF(J13&gt;0,J18-SUM($C$19:I19),0),0)</f>
        <v>0</v>
      </c>
      <c r="K19" s="43">
        <f>IF(K18-SUM($C$19:J19)&gt;0,IF(K13&gt;0,K18-SUM($C$19:J19),0),0)</f>
        <v>0</v>
      </c>
      <c r="L19" s="43">
        <f>IF(L18-SUM($C$19:K19)&gt;0,IF(L13&gt;0,L18-SUM($C$19:K19),0),0)</f>
        <v>0</v>
      </c>
      <c r="M19" s="43">
        <f>IF(M18-SUM($C$19:L19)&gt;0,IF(M13&gt;0,M18-SUM($C$19:L19),0),0)</f>
        <v>0</v>
      </c>
      <c r="N19" s="43">
        <f>IF(N18-SUM($C$19:M19)&gt;0,IF(N13&gt;0,N18-SUM($C$19:M19),0),0)</f>
        <v>0</v>
      </c>
      <c r="O19" s="43">
        <f>IF(O18-SUM($C$19:N19)&gt;0,IF(O13&gt;0,O18-SUM($C$19:N19),0),0)</f>
        <v>0</v>
      </c>
      <c r="P19" s="43">
        <f>IF(P18-SUM($C$19:O19)&gt;0,IF(P13&gt;0,P18-SUM($C$19:O19),0),0)</f>
        <v>0</v>
      </c>
      <c r="Q19" s="43">
        <f>IF(Q18-SUM($C$19:P19)&gt;0,IF(Q13&gt;0,Q18-SUM($C$19:P19),0),0)</f>
        <v>0</v>
      </c>
      <c r="R19" s="43">
        <f>IF(R18-SUM($C$19:Q19)&gt;0,IF(R13&gt;0,R18-SUM($C$19:Q19),0),0)</f>
        <v>0</v>
      </c>
      <c r="S19" s="43">
        <f>IF(S18-SUM($C$19:R19)&gt;0,IF(S13&gt;0,S18-SUM($C$19:R19),0),0)</f>
        <v>0</v>
      </c>
      <c r="T19" s="43">
        <f>IF(T18-SUM($C$19:S19)&gt;0,IF(T13&gt;0,T18-SUM($C$19:S19),0),0)</f>
        <v>0</v>
      </c>
      <c r="U19" s="43">
        <f>IF(U18-SUM($C$19:T19)&gt;0,IF(U13&gt;0,U18-SUM($C$19:T19),0),0)</f>
        <v>0</v>
      </c>
      <c r="V19" s="43">
        <f>IF(V18-SUM($C$19:U19)&gt;0,IF(V13&gt;0,V18-SUM($C$19:U19),0),0)</f>
        <v>0</v>
      </c>
      <c r="W19" s="43">
        <f>IF(W18-SUM($C$19:V19)&gt;0,IF(W13&gt;0,W18-SUM($C$19:V19),0),0)</f>
        <v>0</v>
      </c>
      <c r="X19" s="43">
        <f>IF(X18-SUM($C$19:W19)&gt;0,IF(X13&gt;0,X18-SUM($C$19:W19),0),0)</f>
        <v>0</v>
      </c>
      <c r="Y19" s="43">
        <f>IF(Y18-SUM($C$19:X19)&gt;0,IF(Y13&gt;0,Y18-SUM($C$19:X19),0),0)</f>
        <v>0</v>
      </c>
      <c r="Z19" s="43">
        <f>IF(Z18-SUM($C$19:Y19)&gt;0,IF(Z13&gt;0,Z18-SUM($C$19:Y19),0),0)</f>
        <v>0</v>
      </c>
      <c r="AA19" s="43">
        <f>IF(AA18-SUM($C$19:Z19)&gt;0,IF(AA13&gt;0,AA18-SUM($C$19:Z19),0),0)</f>
        <v>0</v>
      </c>
      <c r="AB19" s="43">
        <f>IF(AB18-SUM($C$19:AA19)&gt;0,IF(AB13&gt;0,AB18-SUM($C$19:AA19),0),0)</f>
        <v>0</v>
      </c>
      <c r="AC19" s="43">
        <f>IF(AC18-SUM($C$19:AB19)&gt;0,IF(AC13&gt;0,AC18-SUM($C$19:AB19),0),0)</f>
        <v>0</v>
      </c>
      <c r="AD19" s="43">
        <f>IF(AD18-SUM($C$19:AC19)&gt;0,IF(AD13&gt;0,AD18-SUM($C$19:AC19),0),0)</f>
        <v>0</v>
      </c>
      <c r="AE19" s="43">
        <f>IF(AE18-SUM($C$19:AD19)&gt;0,IF(AE13&gt;0,AE18-SUM($C$19:AD19),0),0)</f>
        <v>0</v>
      </c>
      <c r="AF19" s="43">
        <f>IF(AF18-SUM($C$19:AE19)&gt;0,IF(AF13&gt;0,AF18-SUM($C$19:AE19),0),0)</f>
        <v>0</v>
      </c>
      <c r="AG19" s="43">
        <f>IF(AG18-SUM($C$19:AF19)&gt;0,IF(AG13&gt;0,AG18-SUM($C$19:AF19),0),0)</f>
        <v>0</v>
      </c>
      <c r="AH19" s="43">
        <f>IF(AH18-SUM($C$19:AG19)&gt;0,IF(AH13&gt;0,AH18-SUM($C$19:AG19),0),0)</f>
        <v>0</v>
      </c>
      <c r="AI19" s="43">
        <f>IF(AI18-SUM($C$19:AH19)&gt;0,IF(AI13&gt;0,AI18-SUM($C$19:AH19),0),0)</f>
        <v>0</v>
      </c>
      <c r="AJ19" s="43">
        <f>IF(AJ18-SUM($C$19:AI19)&gt;0,IF(AJ13&gt;0,AJ18-SUM($C$19:AI19),0),0)</f>
        <v>0</v>
      </c>
      <c r="AK19" s="43">
        <f>IF(AK18-SUM($C$19:AJ19)&gt;0,IF(AK13&gt;0,AK18-SUM($C$19:AJ19),0),0)</f>
        <v>0</v>
      </c>
      <c r="AL19" s="43">
        <f>IF(AL18-SUM($C$19:AK19)&gt;0,IF(AL13&gt;0,AL18-SUM($C$19:AK19),0),0)</f>
        <v>0</v>
      </c>
      <c r="AM19" s="43">
        <f>IF(AM18-SUM($C$19:AL19)&gt;0,IF(AM13&gt;0,AM18-SUM($C$19:AL19),0),0)</f>
        <v>0</v>
      </c>
      <c r="AN19" s="43">
        <f>IF(AN18-SUM($C$19:AM19)&gt;0,IF(AN13&gt;0,AN18-SUM($C$19:AM19),0),0)</f>
        <v>0</v>
      </c>
      <c r="AO19" s="43">
        <f>IF(AO18-SUM($C$19:AN19)&gt;0,IF(AO13&gt;0,AO18-SUM($C$19:AN19),0),0)</f>
        <v>0</v>
      </c>
      <c r="AP19" s="43">
        <f>IF(AP18-SUM($C$19:AO19)&gt;0,IF(AP13&gt;0,AP18-SUM($C$19:AO19),0),0)</f>
        <v>0</v>
      </c>
      <c r="AQ19" s="43">
        <f>IF(AQ18-SUM($C$19:AP19)&gt;0,IF(AQ13&gt;0,AQ18-SUM($C$19:AP19),0),0)</f>
        <v>0</v>
      </c>
      <c r="AR19" s="43">
        <f>IF(AR18-SUM($C$19:AQ19)&gt;0,IF(AR13&gt;0,AR18-SUM($C$19:AQ19),0),0)</f>
        <v>0</v>
      </c>
      <c r="AS19" s="43">
        <f>IF(AS18-SUM($C$19:AR19)&gt;0,IF(AS13&gt;0,AS18-SUM($C$19:AR19),0),0)</f>
        <v>0</v>
      </c>
      <c r="AT19" s="43">
        <f>IF(AT18-SUM($C$19:AS19)&gt;0,IF(AT13&gt;0,AT18-SUM($C$19:AS19),0),0)</f>
        <v>0</v>
      </c>
      <c r="AU19" s="43">
        <f>IF(AU18-SUM($C$19:AT19)&gt;0,IF(AU13&gt;0,AU18-SUM($C$19:AT19),0),0)</f>
        <v>0</v>
      </c>
      <c r="AV19" s="43">
        <f>IF(AV18-SUM($C$19:AU19)&gt;0,IF(AV13&gt;0,AV18-SUM($C$19:AU19),0),0)</f>
        <v>0</v>
      </c>
      <c r="AW19" s="43">
        <f>IF(AW18-SUM($C$19:AV19)&gt;0,IF(AW13&gt;0,AW18-SUM($C$19:AV19),0),0)</f>
        <v>0</v>
      </c>
      <c r="AX19" s="43">
        <f>IF(AX18-SUM($C$19:AW19)&gt;0,IF(AX13&gt;0,AX18-SUM($C$19:AW19),0),0)</f>
        <v>0</v>
      </c>
      <c r="AY19" s="43">
        <f>IF(AY18-SUM($C$19:AX19)&gt;0,IF(AY13&gt;0,AY18-SUM($C$19:AX19),0),0)</f>
        <v>0</v>
      </c>
      <c r="AZ19" s="43">
        <f>IF(AZ18-SUM($C$19:AY19)&gt;0,IF(AZ13&gt;0,AZ18-SUM($C$19:AY19),0),0)</f>
        <v>0</v>
      </c>
      <c r="BA19" s="43">
        <f>IF(BA18-SUM($C$19:AZ19)&gt;0,IF(BA13&gt;0,BA18-SUM($C$19:AZ19),0),0)</f>
        <v>0</v>
      </c>
      <c r="BB19" s="43">
        <f>IF(BB18-SUM($C$19:BA19)&gt;0,IF(BB13&gt;0,BB18-SUM($C$19:BA19),0),0)</f>
        <v>0</v>
      </c>
      <c r="BC19" s="43">
        <f>IF(BC18-SUM($C$19:BB19)&gt;0,IF(BC13&gt;0,BC18-SUM($C$19:BB19),0),0)</f>
        <v>0</v>
      </c>
      <c r="BD19" s="43">
        <f>IF(BD18-SUM($C$19:BC19)&gt;0,IF(BD13&gt;0,BD18-SUM($C$19:BC19),0),0)</f>
        <v>0</v>
      </c>
      <c r="BE19" s="43">
        <f>IF(BE18-SUM($C$19:BD19)&gt;0,IF(BE13&gt;0,BE18-SUM($C$19:BD19),0),0)</f>
        <v>0</v>
      </c>
      <c r="BF19" s="43">
        <f>IF(BF18-SUM($C$19:BE19)&gt;0,IF(BF13&gt;0,BF18-SUM($C$19:BE19),0),0)</f>
        <v>0</v>
      </c>
      <c r="BG19" s="43">
        <f>IF(BG18-SUM($C$19:BF19)&gt;0,IF(BG13&gt;0,BG18-SUM($C$19:BF19),0),0)</f>
        <v>0</v>
      </c>
      <c r="BH19" s="43">
        <f>IF(BH18-SUM($C$19:BG19)&gt;0,IF(BH13&gt;0,BH18-SUM($C$19:BG19),0),0)</f>
        <v>0</v>
      </c>
      <c r="BI19" s="43">
        <f>IF(BI18-SUM($C$19:BH19)&gt;0,IF(BI13&gt;0,BI18-SUM($C$19:BH19),0),0)</f>
        <v>0</v>
      </c>
      <c r="BJ19" s="43">
        <f>IF(BJ18-SUM($C$19:BI19)&gt;0,IF(BJ13&gt;0,BJ18-SUM($C$19:BI19),0),0)</f>
        <v>0</v>
      </c>
      <c r="BK19" s="43">
        <f>IF(BK18-SUM($C$19:BJ19)&gt;0,IF(BK13&gt;0,BK18-SUM($C$19:BJ19),0),0)</f>
        <v>0</v>
      </c>
      <c r="BL19" s="43">
        <f>IF(BL18-SUM($C$19:BK19)&gt;0,IF(BL13&gt;0,BL18-SUM($C$19:BK19),0),0)</f>
        <v>0</v>
      </c>
      <c r="BM19" s="43">
        <f>IF(BM18-SUM($C$19:BL19)&gt;0,IF(BM13&gt;0,BM18-SUM($C$19:BL19),0),0)</f>
        <v>0</v>
      </c>
      <c r="BN19" s="43">
        <f>IF(BN18-SUM($C$19:BM19)&gt;0,IF(BN13&gt;0,BN18-SUM($C$19:BM19),0),0)</f>
        <v>0</v>
      </c>
      <c r="BO19" s="43">
        <f>IF(BO18-SUM($C$19:BN19)&gt;0,IF(BO13&gt;0,BO18-SUM($C$19:BN19),0),0)</f>
        <v>0</v>
      </c>
      <c r="BP19" s="43">
        <f>IF(BP18-SUM($C$19:BO19)&gt;0,IF(BP13&gt;0,BP18-SUM($C$19:BO19),0),0)</f>
        <v>0</v>
      </c>
      <c r="BQ19" s="43">
        <f>IF(BQ18-SUM($C$19:BP19)&gt;0,IF(BQ13&gt;0,BQ18-SUM($C$19:BP19),0),0)</f>
        <v>0</v>
      </c>
      <c r="BR19" s="43">
        <f>IF(BR18-SUM($C$19:BQ19)&gt;0,IF(BR13&gt;0,BR18-SUM($C$19:BQ19),0),0)</f>
        <v>0</v>
      </c>
      <c r="BS19" s="43">
        <f>IF(BS18-SUM($C$19:BR19)&gt;0,IF(BS13&gt;0,BS18-SUM($C$19:BR19),0),0)</f>
        <v>0</v>
      </c>
      <c r="BT19" s="43">
        <f>IF(BT18-SUM($C$19:BS19)&gt;0,IF(BT13&gt;0,BT18-SUM($C$19:BS19),0),0)</f>
        <v>0</v>
      </c>
      <c r="BU19" s="43">
        <f>IF(BU18-SUM($C$19:BT19)&gt;0,IF(BU13&gt;0,BU18-SUM($C$19:BT19),0),0)</f>
        <v>0</v>
      </c>
      <c r="BV19" s="43">
        <f>IF(BV18-SUM($C$19:BU19)&gt;0,IF(BV13&gt;0,BV18-SUM($C$19:BU19),0),0)</f>
        <v>0</v>
      </c>
      <c r="BW19" s="43">
        <f>IF(BW18-SUM($C$19:BV19)&gt;0,IF(BW13&gt;0,BW18-SUM($C$19:BV19),0),0)</f>
        <v>0</v>
      </c>
      <c r="BX19" s="43">
        <f>IF(BX18-SUM($C$19:BW19)&gt;0,IF(BX13&gt;0,BX18-SUM($C$19:BW19),0),0)</f>
        <v>0</v>
      </c>
      <c r="BY19" s="43">
        <f>IF(BY18-SUM($C$19:BX19)&gt;0,IF(BY13&gt;0,BY18-SUM($C$19:BX19),0),0)</f>
        <v>0</v>
      </c>
      <c r="BZ19" s="43">
        <f>IF(BZ18-SUM($C$19:BY19)&gt;0,IF(BZ13&gt;0,BZ18-SUM($C$19:BY19),0),0)</f>
        <v>0</v>
      </c>
      <c r="CA19" s="43">
        <f>IF(CA18-SUM($C$19:BZ19)&gt;0,IF(CA13&gt;0,CA18-SUM($C$19:BZ19),0),0)</f>
        <v>0</v>
      </c>
      <c r="CB19" s="43">
        <f>IF(CB18-SUM($C$19:CA19)&gt;0,IF(CB13&gt;0,CB18-SUM($C$19:CA19),0),0)</f>
        <v>0</v>
      </c>
      <c r="CC19" s="43">
        <f>IF(CC18-SUM($C$19:CB19)&gt;0,IF(CC13&gt;0,CC18-SUM($C$19:CB19),0),0)</f>
        <v>0</v>
      </c>
      <c r="CD19" s="43">
        <f>IF(CD18-SUM($C$19:CC19)&gt;0,IF(CD13&gt;0,CD18-SUM($C$19:CC19),0),0)</f>
        <v>0</v>
      </c>
      <c r="CE19" s="43">
        <f>IF(CE18-SUM($C$19:CD19)&gt;0,IF(CE13&gt;0,CE18-SUM($C$19:CD19),0),0)</f>
        <v>0</v>
      </c>
      <c r="CF19" s="43">
        <f>IF(CF18-SUM($C$19:CE19)&gt;0,IF(CF13&gt;0,CF18-SUM($C$19:CE19),0),0)</f>
        <v>0</v>
      </c>
      <c r="CG19" s="43">
        <f>IF(CG18-SUM($C$19:CF19)&gt;0,IF(CG13&gt;0,CG18-SUM($C$19:CF19),0),0)</f>
        <v>0</v>
      </c>
      <c r="CH19" s="43">
        <f>IF(CH18-SUM($C$19:CG19)&gt;0,IF(CH13&gt;0,CH18-SUM($C$19:CG19),0),0)</f>
        <v>0</v>
      </c>
      <c r="CI19" s="43">
        <f>IF(CI18-SUM($C$19:CH19)&gt;0,IF(CI13&gt;0,CI18-SUM($C$19:CH19),0),0)</f>
        <v>0</v>
      </c>
      <c r="CJ19" s="43">
        <f>IF(CJ18-SUM($C$19:CI19)&gt;0,IF(CJ13&gt;0,CJ18-SUM($C$19:CI19),0),0)</f>
        <v>0</v>
      </c>
      <c r="CK19" s="43">
        <f>IF(CK18-SUM($C$19:CJ19)&gt;0,IF(CK13&gt;0,CK18-SUM($C$19:CJ19),0),0)</f>
        <v>0</v>
      </c>
      <c r="CL19" s="43">
        <f>IF(CL18-SUM($C$19:CK19)&gt;0,IF(CL13&gt;0,CL18-SUM($C$19:CK19),0),0)</f>
        <v>0</v>
      </c>
      <c r="CM19" s="43">
        <f>IF(CM18-SUM($C$19:CL19)&gt;0,IF(CM13&gt;0,CM18-SUM($C$19:CL19),0),0)</f>
        <v>0</v>
      </c>
      <c r="CN19" s="43">
        <f>IF(CN18-SUM($C$19:CM19)&gt;0,IF(CN13&gt;0,CN18-SUM($C$19:CM19),0),0)</f>
        <v>0</v>
      </c>
      <c r="CO19" s="43">
        <f>IF(CO18-SUM($C$19:CN19)&gt;0,IF(CO13&gt;0,CO18-SUM($C$19:CN19),0),0)</f>
        <v>0</v>
      </c>
      <c r="CP19" s="43">
        <f>IF(CP18-SUM($C$19:CO19)&gt;0,IF(CP13&gt;0,CP18-SUM($C$19:CO19),0),0)</f>
        <v>0</v>
      </c>
      <c r="CQ19" s="43">
        <f>IF(CQ18-SUM($C$19:CP19)&gt;0,IF(CQ13&gt;0,CQ18-SUM($C$19:CP19),0),0)</f>
        <v>0</v>
      </c>
      <c r="CR19" s="43">
        <f>IF(CR18-SUM($C$19:CQ19)&gt;0,IF(CR13&gt;0,CR18-SUM($C$19:CQ19),0),0)</f>
        <v>0</v>
      </c>
      <c r="CS19" s="43">
        <f>IF(CS18-SUM($C$19:CR19)&gt;0,IF(CS13&gt;0,CS18-SUM($C$19:CR19),0),0)</f>
        <v>0</v>
      </c>
      <c r="CT19" s="43">
        <f>IF(CT18-SUM($C$19:CS19)&gt;0,IF(CT13&gt;0,CT18-SUM($C$19:CS19),0),0)</f>
        <v>0</v>
      </c>
      <c r="CU19" s="43">
        <f>IF(CU18-SUM($C$19:CT19)&gt;0,IF(CU13&gt;0,CU18-SUM($C$19:CT19),0),0)</f>
        <v>0</v>
      </c>
      <c r="CV19" s="43">
        <f>IF(CV18-SUM($C$19:CU19)&gt;0,IF(CV13&gt;0,CV18-SUM($C$19:CU19),0),0)</f>
        <v>0</v>
      </c>
      <c r="CW19" s="43">
        <f>IF(CW18-SUM($C$19:CV19)&gt;0,IF(CW13&gt;0,CW18-SUM($C$19:CV19),0),0)</f>
        <v>0</v>
      </c>
      <c r="CX19" s="43">
        <f>IF(CX18-SUM($C$19:CW19)&gt;0,IF(CX13&gt;0,CX18-SUM($C$19:CW19),0),0)</f>
        <v>0</v>
      </c>
      <c r="CY19" s="44"/>
      <c r="CZ19" s="50" t="s">
        <v>44</v>
      </c>
      <c r="DA19" s="31"/>
      <c r="DB19" s="9"/>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row>
    <row r="20" spans="1:193" s="14" customFormat="1" ht="26.25" customHeight="1" x14ac:dyDescent="0.35">
      <c r="A20" s="159" t="s">
        <v>45</v>
      </c>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A20" s="160"/>
      <c r="CB20" s="160"/>
      <c r="CC20" s="160"/>
      <c r="CD20" s="160"/>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51"/>
      <c r="DA20" s="51"/>
      <c r="DB20" s="15"/>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3"/>
      <c r="FU20" s="53"/>
      <c r="FV20" s="53"/>
      <c r="FW20" s="53"/>
      <c r="FX20" s="53"/>
      <c r="FY20" s="53"/>
      <c r="FZ20" s="53"/>
      <c r="GA20" s="53"/>
      <c r="GB20" s="53"/>
      <c r="GC20" s="53"/>
      <c r="GD20" s="53"/>
      <c r="GE20" s="53"/>
      <c r="GF20" s="53"/>
      <c r="GG20" s="53"/>
      <c r="GH20" s="53"/>
      <c r="GI20" s="53"/>
      <c r="GJ20" s="53"/>
      <c r="GK20" s="53"/>
    </row>
    <row r="21" spans="1:193" s="5" customFormat="1" ht="42.75" customHeight="1" x14ac:dyDescent="0.3">
      <c r="A21" s="23" t="s">
        <v>46</v>
      </c>
      <c r="B21" s="54"/>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5"/>
      <c r="BV21" s="165"/>
      <c r="BW21" s="165"/>
      <c r="BX21" s="165"/>
      <c r="BY21" s="165"/>
      <c r="BZ21" s="165"/>
      <c r="CA21" s="165"/>
      <c r="CB21" s="165"/>
      <c r="CC21" s="165"/>
      <c r="CD21" s="165"/>
      <c r="CE21" s="165"/>
      <c r="CF21" s="165"/>
      <c r="CG21" s="165"/>
      <c r="CH21" s="165"/>
      <c r="CI21" s="165"/>
      <c r="CJ21" s="165"/>
      <c r="CK21" s="165"/>
      <c r="CL21" s="165"/>
      <c r="CM21" s="165"/>
      <c r="CN21" s="165"/>
      <c r="CO21" s="165"/>
      <c r="CP21" s="165"/>
      <c r="CQ21" s="165"/>
      <c r="CR21" s="165"/>
      <c r="CS21" s="165"/>
      <c r="CT21" s="165"/>
      <c r="CU21" s="165"/>
      <c r="CV21" s="165"/>
      <c r="CW21" s="165"/>
      <c r="CX21" s="165"/>
      <c r="CY21" s="165"/>
      <c r="CZ21" s="132" t="s">
        <v>47</v>
      </c>
      <c r="DA21" s="32">
        <v>5.2</v>
      </c>
      <c r="DB21" s="55"/>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row>
    <row r="22" spans="1:193" s="5" customFormat="1" ht="42.75" customHeight="1" x14ac:dyDescent="0.3">
      <c r="A22" s="23" t="s">
        <v>48</v>
      </c>
      <c r="B22" s="49"/>
      <c r="C22" s="54"/>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c r="BS22" s="165"/>
      <c r="BT22" s="165"/>
      <c r="BU22" s="165"/>
      <c r="BV22" s="165"/>
      <c r="BW22" s="165"/>
      <c r="BX22" s="165"/>
      <c r="BY22" s="165"/>
      <c r="BZ22" s="165"/>
      <c r="CA22" s="165"/>
      <c r="CB22" s="165"/>
      <c r="CC22" s="165"/>
      <c r="CD22" s="165"/>
      <c r="CE22" s="165"/>
      <c r="CF22" s="165"/>
      <c r="CG22" s="165"/>
      <c r="CH22" s="165"/>
      <c r="CI22" s="165"/>
      <c r="CJ22" s="165"/>
      <c r="CK22" s="165"/>
      <c r="CL22" s="165"/>
      <c r="CM22" s="165"/>
      <c r="CN22" s="165"/>
      <c r="CO22" s="165"/>
      <c r="CP22" s="165"/>
      <c r="CQ22" s="165"/>
      <c r="CR22" s="165"/>
      <c r="CS22" s="165"/>
      <c r="CT22" s="165"/>
      <c r="CU22" s="165"/>
      <c r="CV22" s="165"/>
      <c r="CW22" s="165"/>
      <c r="CX22" s="165"/>
      <c r="CY22" s="165"/>
      <c r="CZ22" s="132" t="s">
        <v>47</v>
      </c>
      <c r="DA22" s="32">
        <v>5.2</v>
      </c>
      <c r="DB22" s="55"/>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row>
    <row r="23" spans="1:193" s="5" customFormat="1" ht="42.75" customHeight="1" x14ac:dyDescent="0.3">
      <c r="A23" s="23" t="s">
        <v>49</v>
      </c>
      <c r="B23" s="49"/>
      <c r="C23" s="164"/>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166"/>
      <c r="BK23" s="166"/>
      <c r="BL23" s="166"/>
      <c r="BM23" s="166"/>
      <c r="BN23" s="166"/>
      <c r="BO23" s="166"/>
      <c r="BP23" s="166"/>
      <c r="BQ23" s="166"/>
      <c r="BR23" s="166"/>
      <c r="BS23" s="166"/>
      <c r="BT23" s="166"/>
      <c r="BU23" s="166"/>
      <c r="BV23" s="166"/>
      <c r="BW23" s="166"/>
      <c r="BX23" s="166"/>
      <c r="BY23" s="166"/>
      <c r="BZ23" s="166"/>
      <c r="CA23" s="166"/>
      <c r="CB23" s="166"/>
      <c r="CC23" s="166"/>
      <c r="CD23" s="166"/>
      <c r="CE23" s="166"/>
      <c r="CF23" s="166"/>
      <c r="CG23" s="166"/>
      <c r="CH23" s="166"/>
      <c r="CI23" s="166"/>
      <c r="CJ23" s="166"/>
      <c r="CK23" s="166"/>
      <c r="CL23" s="166"/>
      <c r="CM23" s="166"/>
      <c r="CN23" s="166"/>
      <c r="CO23" s="166"/>
      <c r="CP23" s="166"/>
      <c r="CQ23" s="166"/>
      <c r="CR23" s="166"/>
      <c r="CS23" s="166"/>
      <c r="CT23" s="166"/>
      <c r="CU23" s="166"/>
      <c r="CV23" s="166"/>
      <c r="CW23" s="166"/>
      <c r="CX23" s="166"/>
      <c r="CY23" s="166"/>
      <c r="CZ23" s="132" t="s">
        <v>50</v>
      </c>
      <c r="DA23" s="32" t="s">
        <v>51</v>
      </c>
      <c r="DB23" s="55"/>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row>
    <row r="24" spans="1:193" s="5" customFormat="1" ht="42.75" customHeight="1" x14ac:dyDescent="0.3">
      <c r="A24" s="38" t="s">
        <v>52</v>
      </c>
      <c r="B24" s="49"/>
      <c r="C24" s="43">
        <f>IF(B21&gt;C22,1.61*(B21-C22)*C23,0)</f>
        <v>0</v>
      </c>
      <c r="D24" s="42">
        <f t="shared" ref="D24:AI24" si="14">D22*D23</f>
        <v>0</v>
      </c>
      <c r="E24" s="42">
        <f t="shared" si="14"/>
        <v>0</v>
      </c>
      <c r="F24" s="42">
        <f t="shared" si="14"/>
        <v>0</v>
      </c>
      <c r="G24" s="42">
        <f t="shared" si="14"/>
        <v>0</v>
      </c>
      <c r="H24" s="42">
        <f t="shared" si="14"/>
        <v>0</v>
      </c>
      <c r="I24" s="42">
        <f t="shared" si="14"/>
        <v>0</v>
      </c>
      <c r="J24" s="42">
        <f t="shared" si="14"/>
        <v>0</v>
      </c>
      <c r="K24" s="42">
        <f t="shared" si="14"/>
        <v>0</v>
      </c>
      <c r="L24" s="42">
        <f t="shared" si="14"/>
        <v>0</v>
      </c>
      <c r="M24" s="42">
        <f t="shared" si="14"/>
        <v>0</v>
      </c>
      <c r="N24" s="42">
        <f t="shared" si="14"/>
        <v>0</v>
      </c>
      <c r="O24" s="42">
        <f t="shared" si="14"/>
        <v>0</v>
      </c>
      <c r="P24" s="42">
        <f t="shared" si="14"/>
        <v>0</v>
      </c>
      <c r="Q24" s="42">
        <f t="shared" si="14"/>
        <v>0</v>
      </c>
      <c r="R24" s="42">
        <f t="shared" si="14"/>
        <v>0</v>
      </c>
      <c r="S24" s="42">
        <f t="shared" si="14"/>
        <v>0</v>
      </c>
      <c r="T24" s="42">
        <f t="shared" si="14"/>
        <v>0</v>
      </c>
      <c r="U24" s="42">
        <f t="shared" si="14"/>
        <v>0</v>
      </c>
      <c r="V24" s="42">
        <f t="shared" si="14"/>
        <v>0</v>
      </c>
      <c r="W24" s="42">
        <f t="shared" si="14"/>
        <v>0</v>
      </c>
      <c r="X24" s="42">
        <f t="shared" si="14"/>
        <v>0</v>
      </c>
      <c r="Y24" s="42">
        <f t="shared" si="14"/>
        <v>0</v>
      </c>
      <c r="Z24" s="42">
        <f t="shared" si="14"/>
        <v>0</v>
      </c>
      <c r="AA24" s="42">
        <f t="shared" si="14"/>
        <v>0</v>
      </c>
      <c r="AB24" s="42">
        <f t="shared" si="14"/>
        <v>0</v>
      </c>
      <c r="AC24" s="42">
        <f t="shared" si="14"/>
        <v>0</v>
      </c>
      <c r="AD24" s="42">
        <f t="shared" si="14"/>
        <v>0</v>
      </c>
      <c r="AE24" s="42">
        <f t="shared" si="14"/>
        <v>0</v>
      </c>
      <c r="AF24" s="42">
        <f t="shared" si="14"/>
        <v>0</v>
      </c>
      <c r="AG24" s="42">
        <f t="shared" si="14"/>
        <v>0</v>
      </c>
      <c r="AH24" s="42">
        <f t="shared" si="14"/>
        <v>0</v>
      </c>
      <c r="AI24" s="42">
        <f t="shared" si="14"/>
        <v>0</v>
      </c>
      <c r="AJ24" s="42">
        <f t="shared" ref="AJ24:BO24" si="15">AJ22*AJ23</f>
        <v>0</v>
      </c>
      <c r="AK24" s="42">
        <f t="shared" si="15"/>
        <v>0</v>
      </c>
      <c r="AL24" s="42">
        <f t="shared" si="15"/>
        <v>0</v>
      </c>
      <c r="AM24" s="42">
        <f t="shared" si="15"/>
        <v>0</v>
      </c>
      <c r="AN24" s="42">
        <f t="shared" si="15"/>
        <v>0</v>
      </c>
      <c r="AO24" s="42">
        <f t="shared" si="15"/>
        <v>0</v>
      </c>
      <c r="AP24" s="42">
        <f t="shared" si="15"/>
        <v>0</v>
      </c>
      <c r="AQ24" s="42">
        <f t="shared" si="15"/>
        <v>0</v>
      </c>
      <c r="AR24" s="42">
        <f t="shared" si="15"/>
        <v>0</v>
      </c>
      <c r="AS24" s="42">
        <f t="shared" si="15"/>
        <v>0</v>
      </c>
      <c r="AT24" s="42">
        <f t="shared" si="15"/>
        <v>0</v>
      </c>
      <c r="AU24" s="42">
        <f t="shared" si="15"/>
        <v>0</v>
      </c>
      <c r="AV24" s="42">
        <f t="shared" si="15"/>
        <v>0</v>
      </c>
      <c r="AW24" s="42">
        <f t="shared" si="15"/>
        <v>0</v>
      </c>
      <c r="AX24" s="42">
        <f t="shared" si="15"/>
        <v>0</v>
      </c>
      <c r="AY24" s="42">
        <f t="shared" si="15"/>
        <v>0</v>
      </c>
      <c r="AZ24" s="42">
        <f t="shared" si="15"/>
        <v>0</v>
      </c>
      <c r="BA24" s="42">
        <f t="shared" si="15"/>
        <v>0</v>
      </c>
      <c r="BB24" s="42">
        <f t="shared" si="15"/>
        <v>0</v>
      </c>
      <c r="BC24" s="42">
        <f t="shared" si="15"/>
        <v>0</v>
      </c>
      <c r="BD24" s="42">
        <f t="shared" si="15"/>
        <v>0</v>
      </c>
      <c r="BE24" s="42">
        <f t="shared" si="15"/>
        <v>0</v>
      </c>
      <c r="BF24" s="42">
        <f t="shared" si="15"/>
        <v>0</v>
      </c>
      <c r="BG24" s="42">
        <f t="shared" si="15"/>
        <v>0</v>
      </c>
      <c r="BH24" s="42">
        <f t="shared" si="15"/>
        <v>0</v>
      </c>
      <c r="BI24" s="42">
        <f t="shared" si="15"/>
        <v>0</v>
      </c>
      <c r="BJ24" s="42">
        <f t="shared" si="15"/>
        <v>0</v>
      </c>
      <c r="BK24" s="42">
        <f t="shared" si="15"/>
        <v>0</v>
      </c>
      <c r="BL24" s="42">
        <f t="shared" si="15"/>
        <v>0</v>
      </c>
      <c r="BM24" s="42">
        <f t="shared" si="15"/>
        <v>0</v>
      </c>
      <c r="BN24" s="42">
        <f t="shared" si="15"/>
        <v>0</v>
      </c>
      <c r="BO24" s="42">
        <f t="shared" si="15"/>
        <v>0</v>
      </c>
      <c r="BP24" s="42">
        <f t="shared" ref="BP24:CU24" si="16">BP22*BP23</f>
        <v>0</v>
      </c>
      <c r="BQ24" s="42">
        <f t="shared" si="16"/>
        <v>0</v>
      </c>
      <c r="BR24" s="42">
        <f t="shared" si="16"/>
        <v>0</v>
      </c>
      <c r="BS24" s="42">
        <f t="shared" si="16"/>
        <v>0</v>
      </c>
      <c r="BT24" s="42">
        <f t="shared" si="16"/>
        <v>0</v>
      </c>
      <c r="BU24" s="42">
        <f t="shared" si="16"/>
        <v>0</v>
      </c>
      <c r="BV24" s="42">
        <f t="shared" si="16"/>
        <v>0</v>
      </c>
      <c r="BW24" s="42">
        <f t="shared" si="16"/>
        <v>0</v>
      </c>
      <c r="BX24" s="42">
        <f t="shared" si="16"/>
        <v>0</v>
      </c>
      <c r="BY24" s="42">
        <f t="shared" si="16"/>
        <v>0</v>
      </c>
      <c r="BZ24" s="42">
        <f t="shared" si="16"/>
        <v>0</v>
      </c>
      <c r="CA24" s="42">
        <f t="shared" si="16"/>
        <v>0</v>
      </c>
      <c r="CB24" s="42">
        <f t="shared" si="16"/>
        <v>0</v>
      </c>
      <c r="CC24" s="42">
        <f t="shared" si="16"/>
        <v>0</v>
      </c>
      <c r="CD24" s="42">
        <f t="shared" si="16"/>
        <v>0</v>
      </c>
      <c r="CE24" s="42">
        <f t="shared" si="16"/>
        <v>0</v>
      </c>
      <c r="CF24" s="42">
        <f t="shared" si="16"/>
        <v>0</v>
      </c>
      <c r="CG24" s="42">
        <f t="shared" si="16"/>
        <v>0</v>
      </c>
      <c r="CH24" s="42">
        <f t="shared" si="16"/>
        <v>0</v>
      </c>
      <c r="CI24" s="42">
        <f t="shared" si="16"/>
        <v>0</v>
      </c>
      <c r="CJ24" s="42">
        <f t="shared" si="16"/>
        <v>0</v>
      </c>
      <c r="CK24" s="42">
        <f t="shared" si="16"/>
        <v>0</v>
      </c>
      <c r="CL24" s="42">
        <f t="shared" si="16"/>
        <v>0</v>
      </c>
      <c r="CM24" s="42">
        <f t="shared" si="16"/>
        <v>0</v>
      </c>
      <c r="CN24" s="42">
        <f t="shared" si="16"/>
        <v>0</v>
      </c>
      <c r="CO24" s="42">
        <f t="shared" si="16"/>
        <v>0</v>
      </c>
      <c r="CP24" s="42">
        <f t="shared" si="16"/>
        <v>0</v>
      </c>
      <c r="CQ24" s="42">
        <f t="shared" si="16"/>
        <v>0</v>
      </c>
      <c r="CR24" s="42">
        <f t="shared" si="16"/>
        <v>0</v>
      </c>
      <c r="CS24" s="42">
        <f t="shared" si="16"/>
        <v>0</v>
      </c>
      <c r="CT24" s="42">
        <f t="shared" si="16"/>
        <v>0</v>
      </c>
      <c r="CU24" s="42">
        <f t="shared" si="16"/>
        <v>0</v>
      </c>
      <c r="CV24" s="42">
        <f t="shared" ref="CV24:CY24" si="17">CV22*CV23</f>
        <v>0</v>
      </c>
      <c r="CW24" s="42">
        <f t="shared" si="17"/>
        <v>0</v>
      </c>
      <c r="CX24" s="42">
        <f t="shared" si="17"/>
        <v>0</v>
      </c>
      <c r="CY24" s="42">
        <f t="shared" si="17"/>
        <v>0</v>
      </c>
      <c r="CZ24" s="50" t="s">
        <v>53</v>
      </c>
      <c r="DA24" s="32"/>
      <c r="DB24" s="55"/>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row>
    <row r="25" spans="1:193" s="5" customFormat="1" ht="42.75" customHeight="1" x14ac:dyDescent="0.3">
      <c r="A25" s="23" t="s">
        <v>54</v>
      </c>
      <c r="B25" s="49"/>
      <c r="C25" s="164"/>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c r="BY25" s="166"/>
      <c r="BZ25" s="166"/>
      <c r="CA25" s="166"/>
      <c r="CB25" s="166"/>
      <c r="CC25" s="166"/>
      <c r="CD25" s="166"/>
      <c r="CE25" s="166"/>
      <c r="CF25" s="166"/>
      <c r="CG25" s="166"/>
      <c r="CH25" s="166"/>
      <c r="CI25" s="166"/>
      <c r="CJ25" s="166"/>
      <c r="CK25" s="166"/>
      <c r="CL25" s="166"/>
      <c r="CM25" s="166"/>
      <c r="CN25" s="166"/>
      <c r="CO25" s="166"/>
      <c r="CP25" s="166"/>
      <c r="CQ25" s="166"/>
      <c r="CR25" s="166"/>
      <c r="CS25" s="166"/>
      <c r="CT25" s="166"/>
      <c r="CU25" s="166"/>
      <c r="CV25" s="166"/>
      <c r="CW25" s="166"/>
      <c r="CX25" s="166"/>
      <c r="CY25" s="166"/>
      <c r="CZ25" s="132" t="s">
        <v>50</v>
      </c>
      <c r="DA25" s="32" t="s">
        <v>51</v>
      </c>
      <c r="DB25" s="55"/>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row>
    <row r="26" spans="1:193" s="5" customFormat="1" ht="42.75" customHeight="1" x14ac:dyDescent="0.3">
      <c r="A26" s="38" t="s">
        <v>55</v>
      </c>
      <c r="B26" s="49"/>
      <c r="C26" s="43">
        <f>(B21-C22)*C25</f>
        <v>0</v>
      </c>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c r="BJ26" s="166"/>
      <c r="BK26" s="166"/>
      <c r="BL26" s="166"/>
      <c r="BM26" s="166"/>
      <c r="BN26" s="166"/>
      <c r="BO26" s="166"/>
      <c r="BP26" s="166"/>
      <c r="BQ26" s="166"/>
      <c r="BR26" s="166"/>
      <c r="BS26" s="166"/>
      <c r="BT26" s="166"/>
      <c r="BU26" s="166"/>
      <c r="BV26" s="166"/>
      <c r="BW26" s="166"/>
      <c r="BX26" s="166"/>
      <c r="BY26" s="166"/>
      <c r="BZ26" s="166"/>
      <c r="CA26" s="166"/>
      <c r="CB26" s="166"/>
      <c r="CC26" s="166"/>
      <c r="CD26" s="166"/>
      <c r="CE26" s="166"/>
      <c r="CF26" s="166"/>
      <c r="CG26" s="166"/>
      <c r="CH26" s="166"/>
      <c r="CI26" s="166"/>
      <c r="CJ26" s="166"/>
      <c r="CK26" s="166"/>
      <c r="CL26" s="166"/>
      <c r="CM26" s="166"/>
      <c r="CN26" s="166"/>
      <c r="CO26" s="166"/>
      <c r="CP26" s="166"/>
      <c r="CQ26" s="166"/>
      <c r="CR26" s="166"/>
      <c r="CS26" s="166"/>
      <c r="CT26" s="166"/>
      <c r="CU26" s="166"/>
      <c r="CV26" s="166"/>
      <c r="CW26" s="166"/>
      <c r="CX26" s="166"/>
      <c r="CY26" s="166"/>
      <c r="CZ26" s="132"/>
      <c r="DA26" s="32"/>
      <c r="DB26" s="55"/>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row>
    <row r="27" spans="1:193" s="5" customFormat="1" ht="49.5" customHeight="1" x14ac:dyDescent="0.3">
      <c r="A27" s="23" t="s">
        <v>56</v>
      </c>
      <c r="B27" s="49"/>
      <c r="C27" s="54"/>
      <c r="D27" s="168">
        <f>$C$27</f>
        <v>0</v>
      </c>
      <c r="E27" s="168">
        <f t="shared" ref="E27:BP27" si="18">$C$27</f>
        <v>0</v>
      </c>
      <c r="F27" s="168">
        <f t="shared" si="18"/>
        <v>0</v>
      </c>
      <c r="G27" s="168">
        <f t="shared" si="18"/>
        <v>0</v>
      </c>
      <c r="H27" s="168">
        <f t="shared" si="18"/>
        <v>0</v>
      </c>
      <c r="I27" s="168">
        <f t="shared" si="18"/>
        <v>0</v>
      </c>
      <c r="J27" s="168">
        <f t="shared" si="18"/>
        <v>0</v>
      </c>
      <c r="K27" s="168">
        <f t="shared" si="18"/>
        <v>0</v>
      </c>
      <c r="L27" s="168">
        <f t="shared" si="18"/>
        <v>0</v>
      </c>
      <c r="M27" s="168">
        <f t="shared" si="18"/>
        <v>0</v>
      </c>
      <c r="N27" s="168">
        <f t="shared" si="18"/>
        <v>0</v>
      </c>
      <c r="O27" s="168">
        <f t="shared" si="18"/>
        <v>0</v>
      </c>
      <c r="P27" s="168">
        <f t="shared" si="18"/>
        <v>0</v>
      </c>
      <c r="Q27" s="168">
        <f t="shared" si="18"/>
        <v>0</v>
      </c>
      <c r="R27" s="168">
        <f t="shared" si="18"/>
        <v>0</v>
      </c>
      <c r="S27" s="168">
        <f t="shared" si="18"/>
        <v>0</v>
      </c>
      <c r="T27" s="168">
        <f t="shared" si="18"/>
        <v>0</v>
      </c>
      <c r="U27" s="168">
        <f t="shared" si="18"/>
        <v>0</v>
      </c>
      <c r="V27" s="168">
        <f t="shared" si="18"/>
        <v>0</v>
      </c>
      <c r="W27" s="168">
        <f t="shared" si="18"/>
        <v>0</v>
      </c>
      <c r="X27" s="168">
        <f t="shared" si="18"/>
        <v>0</v>
      </c>
      <c r="Y27" s="168">
        <f t="shared" si="18"/>
        <v>0</v>
      </c>
      <c r="Z27" s="168">
        <f t="shared" si="18"/>
        <v>0</v>
      </c>
      <c r="AA27" s="168">
        <f t="shared" si="18"/>
        <v>0</v>
      </c>
      <c r="AB27" s="168">
        <f t="shared" si="18"/>
        <v>0</v>
      </c>
      <c r="AC27" s="168">
        <f t="shared" si="18"/>
        <v>0</v>
      </c>
      <c r="AD27" s="168">
        <f t="shared" si="18"/>
        <v>0</v>
      </c>
      <c r="AE27" s="168">
        <f t="shared" si="18"/>
        <v>0</v>
      </c>
      <c r="AF27" s="168">
        <f t="shared" si="18"/>
        <v>0</v>
      </c>
      <c r="AG27" s="168">
        <f t="shared" si="18"/>
        <v>0</v>
      </c>
      <c r="AH27" s="168">
        <f t="shared" si="18"/>
        <v>0</v>
      </c>
      <c r="AI27" s="168">
        <f t="shared" si="18"/>
        <v>0</v>
      </c>
      <c r="AJ27" s="168">
        <f t="shared" si="18"/>
        <v>0</v>
      </c>
      <c r="AK27" s="168">
        <f t="shared" si="18"/>
        <v>0</v>
      </c>
      <c r="AL27" s="168">
        <f t="shared" si="18"/>
        <v>0</v>
      </c>
      <c r="AM27" s="168">
        <f t="shared" si="18"/>
        <v>0</v>
      </c>
      <c r="AN27" s="168">
        <f t="shared" si="18"/>
        <v>0</v>
      </c>
      <c r="AO27" s="168">
        <f t="shared" si="18"/>
        <v>0</v>
      </c>
      <c r="AP27" s="168">
        <f t="shared" si="18"/>
        <v>0</v>
      </c>
      <c r="AQ27" s="168">
        <f t="shared" si="18"/>
        <v>0</v>
      </c>
      <c r="AR27" s="168">
        <f t="shared" si="18"/>
        <v>0</v>
      </c>
      <c r="AS27" s="168">
        <f t="shared" si="18"/>
        <v>0</v>
      </c>
      <c r="AT27" s="168">
        <f t="shared" si="18"/>
        <v>0</v>
      </c>
      <c r="AU27" s="168">
        <f t="shared" si="18"/>
        <v>0</v>
      </c>
      <c r="AV27" s="168">
        <f t="shared" si="18"/>
        <v>0</v>
      </c>
      <c r="AW27" s="168">
        <f t="shared" si="18"/>
        <v>0</v>
      </c>
      <c r="AX27" s="168">
        <f t="shared" si="18"/>
        <v>0</v>
      </c>
      <c r="AY27" s="168">
        <f t="shared" si="18"/>
        <v>0</v>
      </c>
      <c r="AZ27" s="168">
        <f t="shared" si="18"/>
        <v>0</v>
      </c>
      <c r="BA27" s="168">
        <f t="shared" si="18"/>
        <v>0</v>
      </c>
      <c r="BB27" s="168">
        <f t="shared" si="18"/>
        <v>0</v>
      </c>
      <c r="BC27" s="168">
        <f t="shared" si="18"/>
        <v>0</v>
      </c>
      <c r="BD27" s="168">
        <f t="shared" si="18"/>
        <v>0</v>
      </c>
      <c r="BE27" s="168">
        <f t="shared" si="18"/>
        <v>0</v>
      </c>
      <c r="BF27" s="168">
        <f t="shared" si="18"/>
        <v>0</v>
      </c>
      <c r="BG27" s="168">
        <f t="shared" si="18"/>
        <v>0</v>
      </c>
      <c r="BH27" s="168">
        <f t="shared" si="18"/>
        <v>0</v>
      </c>
      <c r="BI27" s="168">
        <f t="shared" si="18"/>
        <v>0</v>
      </c>
      <c r="BJ27" s="168">
        <f t="shared" si="18"/>
        <v>0</v>
      </c>
      <c r="BK27" s="168">
        <f t="shared" si="18"/>
        <v>0</v>
      </c>
      <c r="BL27" s="168">
        <f t="shared" si="18"/>
        <v>0</v>
      </c>
      <c r="BM27" s="168">
        <f t="shared" si="18"/>
        <v>0</v>
      </c>
      <c r="BN27" s="168">
        <f t="shared" si="18"/>
        <v>0</v>
      </c>
      <c r="BO27" s="168">
        <f t="shared" si="18"/>
        <v>0</v>
      </c>
      <c r="BP27" s="168">
        <f t="shared" si="18"/>
        <v>0</v>
      </c>
      <c r="BQ27" s="168">
        <f t="shared" ref="BQ27:CY27" si="19">$C$27</f>
        <v>0</v>
      </c>
      <c r="BR27" s="168">
        <f t="shared" si="19"/>
        <v>0</v>
      </c>
      <c r="BS27" s="168">
        <f t="shared" si="19"/>
        <v>0</v>
      </c>
      <c r="BT27" s="168">
        <f t="shared" si="19"/>
        <v>0</v>
      </c>
      <c r="BU27" s="168">
        <f t="shared" si="19"/>
        <v>0</v>
      </c>
      <c r="BV27" s="168">
        <f t="shared" si="19"/>
        <v>0</v>
      </c>
      <c r="BW27" s="168">
        <f t="shared" si="19"/>
        <v>0</v>
      </c>
      <c r="BX27" s="168">
        <f t="shared" si="19"/>
        <v>0</v>
      </c>
      <c r="BY27" s="168">
        <f t="shared" si="19"/>
        <v>0</v>
      </c>
      <c r="BZ27" s="168">
        <f t="shared" si="19"/>
        <v>0</v>
      </c>
      <c r="CA27" s="168">
        <f t="shared" si="19"/>
        <v>0</v>
      </c>
      <c r="CB27" s="168">
        <f t="shared" si="19"/>
        <v>0</v>
      </c>
      <c r="CC27" s="168">
        <f t="shared" si="19"/>
        <v>0</v>
      </c>
      <c r="CD27" s="168">
        <f t="shared" si="19"/>
        <v>0</v>
      </c>
      <c r="CE27" s="168">
        <f t="shared" si="19"/>
        <v>0</v>
      </c>
      <c r="CF27" s="168">
        <f t="shared" si="19"/>
        <v>0</v>
      </c>
      <c r="CG27" s="168">
        <f t="shared" si="19"/>
        <v>0</v>
      </c>
      <c r="CH27" s="168">
        <f t="shared" si="19"/>
        <v>0</v>
      </c>
      <c r="CI27" s="168">
        <f t="shared" si="19"/>
        <v>0</v>
      </c>
      <c r="CJ27" s="168">
        <f t="shared" si="19"/>
        <v>0</v>
      </c>
      <c r="CK27" s="168">
        <f t="shared" si="19"/>
        <v>0</v>
      </c>
      <c r="CL27" s="168">
        <f t="shared" si="19"/>
        <v>0</v>
      </c>
      <c r="CM27" s="168">
        <f t="shared" si="19"/>
        <v>0</v>
      </c>
      <c r="CN27" s="168">
        <f t="shared" si="19"/>
        <v>0</v>
      </c>
      <c r="CO27" s="168">
        <f t="shared" si="19"/>
        <v>0</v>
      </c>
      <c r="CP27" s="168">
        <f t="shared" si="19"/>
        <v>0</v>
      </c>
      <c r="CQ27" s="168">
        <f t="shared" si="19"/>
        <v>0</v>
      </c>
      <c r="CR27" s="168">
        <f t="shared" si="19"/>
        <v>0</v>
      </c>
      <c r="CS27" s="168">
        <f t="shared" si="19"/>
        <v>0</v>
      </c>
      <c r="CT27" s="168">
        <f t="shared" si="19"/>
        <v>0</v>
      </c>
      <c r="CU27" s="168">
        <f t="shared" si="19"/>
        <v>0</v>
      </c>
      <c r="CV27" s="168">
        <f t="shared" si="19"/>
        <v>0</v>
      </c>
      <c r="CW27" s="168">
        <f t="shared" si="19"/>
        <v>0</v>
      </c>
      <c r="CX27" s="168">
        <f t="shared" si="19"/>
        <v>0</v>
      </c>
      <c r="CY27" s="168">
        <f t="shared" si="19"/>
        <v>0</v>
      </c>
      <c r="CZ27" s="81" t="s">
        <v>57</v>
      </c>
      <c r="DA27" s="32" t="s">
        <v>58</v>
      </c>
      <c r="DB27" s="9"/>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row>
    <row r="28" spans="1:193" s="5" customFormat="1" ht="38.25" customHeight="1" x14ac:dyDescent="0.45">
      <c r="A28" s="38" t="s">
        <v>59</v>
      </c>
      <c r="B28" s="56"/>
      <c r="C28" s="57">
        <f>C27*C19</f>
        <v>0</v>
      </c>
      <c r="D28" s="57">
        <f>D27*D19</f>
        <v>0</v>
      </c>
      <c r="E28" s="57">
        <f>E27*E19</f>
        <v>0</v>
      </c>
      <c r="F28" s="57">
        <f>F27*F19</f>
        <v>0</v>
      </c>
      <c r="G28" s="57">
        <f>G27*G19</f>
        <v>0</v>
      </c>
      <c r="H28" s="57">
        <f>H27*H19</f>
        <v>0</v>
      </c>
      <c r="I28" s="57">
        <f>I27*I19</f>
        <v>0</v>
      </c>
      <c r="J28" s="57">
        <f>J27*J19</f>
        <v>0</v>
      </c>
      <c r="K28" s="57">
        <f>K27*K19</f>
        <v>0</v>
      </c>
      <c r="L28" s="57">
        <f>L27*L19</f>
        <v>0</v>
      </c>
      <c r="M28" s="57">
        <f>M27*M19</f>
        <v>0</v>
      </c>
      <c r="N28" s="57">
        <f>N27*N19</f>
        <v>0</v>
      </c>
      <c r="O28" s="57">
        <f>O27*O19</f>
        <v>0</v>
      </c>
      <c r="P28" s="57">
        <f>P27*P19</f>
        <v>0</v>
      </c>
      <c r="Q28" s="57">
        <f>Q27*Q19</f>
        <v>0</v>
      </c>
      <c r="R28" s="57">
        <f>R27*R19</f>
        <v>0</v>
      </c>
      <c r="S28" s="57">
        <f>S27*S19</f>
        <v>0</v>
      </c>
      <c r="T28" s="57">
        <f>T27*T19</f>
        <v>0</v>
      </c>
      <c r="U28" s="57">
        <f>U27*U19</f>
        <v>0</v>
      </c>
      <c r="V28" s="57">
        <f>V27*V19</f>
        <v>0</v>
      </c>
      <c r="W28" s="57">
        <f>W27*W19</f>
        <v>0</v>
      </c>
      <c r="X28" s="57">
        <f>X27*X19</f>
        <v>0</v>
      </c>
      <c r="Y28" s="57">
        <f>Y27*Y19</f>
        <v>0</v>
      </c>
      <c r="Z28" s="57">
        <f>Z27*Z19</f>
        <v>0</v>
      </c>
      <c r="AA28" s="57">
        <f>AA27*AA19</f>
        <v>0</v>
      </c>
      <c r="AB28" s="57">
        <f>AB27*AB19</f>
        <v>0</v>
      </c>
      <c r="AC28" s="57">
        <f>AC27*AC19</f>
        <v>0</v>
      </c>
      <c r="AD28" s="57">
        <f>AD27*AD19</f>
        <v>0</v>
      </c>
      <c r="AE28" s="57">
        <f>AE27*AE19</f>
        <v>0</v>
      </c>
      <c r="AF28" s="57">
        <f>AF27*AF19</f>
        <v>0</v>
      </c>
      <c r="AG28" s="57">
        <f>AG27*AG19</f>
        <v>0</v>
      </c>
      <c r="AH28" s="57">
        <f>AH27*AH19</f>
        <v>0</v>
      </c>
      <c r="AI28" s="57">
        <f>AI27*AI19</f>
        <v>0</v>
      </c>
      <c r="AJ28" s="57">
        <f>AJ27*AJ19</f>
        <v>0</v>
      </c>
      <c r="AK28" s="57">
        <f>AK27*AK19</f>
        <v>0</v>
      </c>
      <c r="AL28" s="57">
        <f>AL27*AL19</f>
        <v>0</v>
      </c>
      <c r="AM28" s="57">
        <f>AM27*AM19</f>
        <v>0</v>
      </c>
      <c r="AN28" s="57">
        <f>AN27*AN19</f>
        <v>0</v>
      </c>
      <c r="AO28" s="57">
        <f>AO27*AO19</f>
        <v>0</v>
      </c>
      <c r="AP28" s="57">
        <f>AP27*AP19</f>
        <v>0</v>
      </c>
      <c r="AQ28" s="57">
        <f>AQ27*AQ19</f>
        <v>0</v>
      </c>
      <c r="AR28" s="57">
        <f>AR27*AR19</f>
        <v>0</v>
      </c>
      <c r="AS28" s="57">
        <f>AS27*AS19</f>
        <v>0</v>
      </c>
      <c r="AT28" s="57">
        <f>AT27*AT19</f>
        <v>0</v>
      </c>
      <c r="AU28" s="57">
        <f>AU27*AU19</f>
        <v>0</v>
      </c>
      <c r="AV28" s="57">
        <f>AV27*AV19</f>
        <v>0</v>
      </c>
      <c r="AW28" s="57">
        <f>AW27*AW19</f>
        <v>0</v>
      </c>
      <c r="AX28" s="57">
        <f>AX27*AX19</f>
        <v>0</v>
      </c>
      <c r="AY28" s="57">
        <f>AY27*AY19</f>
        <v>0</v>
      </c>
      <c r="AZ28" s="57">
        <f>AZ27*AZ19</f>
        <v>0</v>
      </c>
      <c r="BA28" s="57">
        <f>BA27*BA19</f>
        <v>0</v>
      </c>
      <c r="BB28" s="57">
        <f>BB27*BB19</f>
        <v>0</v>
      </c>
      <c r="BC28" s="57">
        <f>BC27*BC19</f>
        <v>0</v>
      </c>
      <c r="BD28" s="57">
        <f>BD27*BD19</f>
        <v>0</v>
      </c>
      <c r="BE28" s="57">
        <f>BE27*BE19</f>
        <v>0</v>
      </c>
      <c r="BF28" s="57">
        <f>BF27*BF19</f>
        <v>0</v>
      </c>
      <c r="BG28" s="57">
        <f>BG27*BG19</f>
        <v>0</v>
      </c>
      <c r="BH28" s="57">
        <f>BH27*BH19</f>
        <v>0</v>
      </c>
      <c r="BI28" s="57">
        <f>BI27*BI19</f>
        <v>0</v>
      </c>
      <c r="BJ28" s="57">
        <f>BJ27*BJ19</f>
        <v>0</v>
      </c>
      <c r="BK28" s="57">
        <f>BK27*BK19</f>
        <v>0</v>
      </c>
      <c r="BL28" s="57">
        <f>BL27*BL19</f>
        <v>0</v>
      </c>
      <c r="BM28" s="57">
        <f>BM27*BM19</f>
        <v>0</v>
      </c>
      <c r="BN28" s="57">
        <f>BN27*BN19</f>
        <v>0</v>
      </c>
      <c r="BO28" s="57">
        <f>BO27*BO19</f>
        <v>0</v>
      </c>
      <c r="BP28" s="57">
        <f>BP27*BP19</f>
        <v>0</v>
      </c>
      <c r="BQ28" s="57">
        <f>BQ27*BQ19</f>
        <v>0</v>
      </c>
      <c r="BR28" s="57">
        <f>BR27*BR19</f>
        <v>0</v>
      </c>
      <c r="BS28" s="57">
        <f>BS27*BS19</f>
        <v>0</v>
      </c>
      <c r="BT28" s="57">
        <f>BT27*BT19</f>
        <v>0</v>
      </c>
      <c r="BU28" s="57">
        <f>BU27*BU19</f>
        <v>0</v>
      </c>
      <c r="BV28" s="57">
        <f>BV27*BV19</f>
        <v>0</v>
      </c>
      <c r="BW28" s="57">
        <f>BW27*BW19</f>
        <v>0</v>
      </c>
      <c r="BX28" s="57">
        <f>BX27*BX19</f>
        <v>0</v>
      </c>
      <c r="BY28" s="57">
        <f>BY27*BY19</f>
        <v>0</v>
      </c>
      <c r="BZ28" s="57">
        <f>BZ27*BZ19</f>
        <v>0</v>
      </c>
      <c r="CA28" s="57">
        <f>CA27*CA19</f>
        <v>0</v>
      </c>
      <c r="CB28" s="57">
        <f>CB27*CB19</f>
        <v>0</v>
      </c>
      <c r="CC28" s="57">
        <f>CC27*CC19</f>
        <v>0</v>
      </c>
      <c r="CD28" s="57">
        <f>CD27*CD19</f>
        <v>0</v>
      </c>
      <c r="CE28" s="57">
        <f>CE27*CE19</f>
        <v>0</v>
      </c>
      <c r="CF28" s="57">
        <f>CF27*CF19</f>
        <v>0</v>
      </c>
      <c r="CG28" s="57">
        <f>CG27*CG19</f>
        <v>0</v>
      </c>
      <c r="CH28" s="57">
        <f>CH27*CH19</f>
        <v>0</v>
      </c>
      <c r="CI28" s="57">
        <f>CI27*CI19</f>
        <v>0</v>
      </c>
      <c r="CJ28" s="57">
        <f>CJ27*CJ19</f>
        <v>0</v>
      </c>
      <c r="CK28" s="57">
        <f>CK27*CK19</f>
        <v>0</v>
      </c>
      <c r="CL28" s="57">
        <f>CL27*CL19</f>
        <v>0</v>
      </c>
      <c r="CM28" s="57">
        <f>CM27*CM19</f>
        <v>0</v>
      </c>
      <c r="CN28" s="57">
        <f>CN27*CN19</f>
        <v>0</v>
      </c>
      <c r="CO28" s="57">
        <f>CO27*CO19</f>
        <v>0</v>
      </c>
      <c r="CP28" s="57">
        <f>CP27*CP19</f>
        <v>0</v>
      </c>
      <c r="CQ28" s="57">
        <f>CQ27*CQ19</f>
        <v>0</v>
      </c>
      <c r="CR28" s="57">
        <f>CR27*CR19</f>
        <v>0</v>
      </c>
      <c r="CS28" s="57">
        <f>CS27*CS19</f>
        <v>0</v>
      </c>
      <c r="CT28" s="57">
        <f>CT27*CT19</f>
        <v>0</v>
      </c>
      <c r="CU28" s="57">
        <f>CU27*CU19</f>
        <v>0</v>
      </c>
      <c r="CV28" s="57">
        <f>CV27*CV19</f>
        <v>0</v>
      </c>
      <c r="CW28" s="57">
        <f>CW27*CW19</f>
        <v>0</v>
      </c>
      <c r="CX28" s="57">
        <f>CX27*CX19</f>
        <v>0</v>
      </c>
      <c r="CY28" s="57">
        <f>CY27*CY19</f>
        <v>0</v>
      </c>
      <c r="CZ28" s="131" t="s">
        <v>60</v>
      </c>
      <c r="DA28" s="32">
        <v>5.3</v>
      </c>
      <c r="DB28" s="55" t="s">
        <v>61</v>
      </c>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row>
    <row r="29" spans="1:193" s="5" customFormat="1" ht="33.75" customHeight="1" x14ac:dyDescent="0.45">
      <c r="A29" s="58" t="s">
        <v>62</v>
      </c>
      <c r="B29" s="56"/>
      <c r="C29" s="57">
        <f>-(C24+C26+C28)</f>
        <v>0</v>
      </c>
      <c r="D29" s="57">
        <f>-(+D24+D28)</f>
        <v>0</v>
      </c>
      <c r="E29" s="57">
        <f t="shared" ref="E29:BP29" si="20">-(+E24+E28)</f>
        <v>0</v>
      </c>
      <c r="F29" s="57">
        <f t="shared" si="20"/>
        <v>0</v>
      </c>
      <c r="G29" s="57">
        <f t="shared" si="20"/>
        <v>0</v>
      </c>
      <c r="H29" s="57">
        <f t="shared" si="20"/>
        <v>0</v>
      </c>
      <c r="I29" s="57">
        <f t="shared" si="20"/>
        <v>0</v>
      </c>
      <c r="J29" s="57">
        <f t="shared" si="20"/>
        <v>0</v>
      </c>
      <c r="K29" s="57">
        <f t="shared" si="20"/>
        <v>0</v>
      </c>
      <c r="L29" s="57">
        <f t="shared" si="20"/>
        <v>0</v>
      </c>
      <c r="M29" s="57">
        <f t="shared" si="20"/>
        <v>0</v>
      </c>
      <c r="N29" s="57">
        <f t="shared" si="20"/>
        <v>0</v>
      </c>
      <c r="O29" s="57">
        <f t="shared" si="20"/>
        <v>0</v>
      </c>
      <c r="P29" s="57">
        <f t="shared" si="20"/>
        <v>0</v>
      </c>
      <c r="Q29" s="57">
        <f t="shared" si="20"/>
        <v>0</v>
      </c>
      <c r="R29" s="57">
        <f t="shared" si="20"/>
        <v>0</v>
      </c>
      <c r="S29" s="57">
        <f t="shared" si="20"/>
        <v>0</v>
      </c>
      <c r="T29" s="57">
        <f t="shared" si="20"/>
        <v>0</v>
      </c>
      <c r="U29" s="57">
        <f t="shared" si="20"/>
        <v>0</v>
      </c>
      <c r="V29" s="57">
        <f t="shared" si="20"/>
        <v>0</v>
      </c>
      <c r="W29" s="57">
        <f t="shared" si="20"/>
        <v>0</v>
      </c>
      <c r="X29" s="57">
        <f t="shared" si="20"/>
        <v>0</v>
      </c>
      <c r="Y29" s="57">
        <f t="shared" si="20"/>
        <v>0</v>
      </c>
      <c r="Z29" s="57">
        <f t="shared" si="20"/>
        <v>0</v>
      </c>
      <c r="AA29" s="57">
        <f t="shared" si="20"/>
        <v>0</v>
      </c>
      <c r="AB29" s="57">
        <f t="shared" si="20"/>
        <v>0</v>
      </c>
      <c r="AC29" s="57">
        <f t="shared" si="20"/>
        <v>0</v>
      </c>
      <c r="AD29" s="57">
        <f t="shared" si="20"/>
        <v>0</v>
      </c>
      <c r="AE29" s="57">
        <f t="shared" si="20"/>
        <v>0</v>
      </c>
      <c r="AF29" s="57">
        <f t="shared" si="20"/>
        <v>0</v>
      </c>
      <c r="AG29" s="57">
        <f t="shared" si="20"/>
        <v>0</v>
      </c>
      <c r="AH29" s="57">
        <f t="shared" si="20"/>
        <v>0</v>
      </c>
      <c r="AI29" s="57">
        <f t="shared" si="20"/>
        <v>0</v>
      </c>
      <c r="AJ29" s="57">
        <f t="shared" si="20"/>
        <v>0</v>
      </c>
      <c r="AK29" s="57">
        <f t="shared" si="20"/>
        <v>0</v>
      </c>
      <c r="AL29" s="57">
        <f t="shared" si="20"/>
        <v>0</v>
      </c>
      <c r="AM29" s="57">
        <f t="shared" si="20"/>
        <v>0</v>
      </c>
      <c r="AN29" s="57">
        <f t="shared" si="20"/>
        <v>0</v>
      </c>
      <c r="AO29" s="57">
        <f t="shared" si="20"/>
        <v>0</v>
      </c>
      <c r="AP29" s="57">
        <f t="shared" si="20"/>
        <v>0</v>
      </c>
      <c r="AQ29" s="57">
        <f t="shared" si="20"/>
        <v>0</v>
      </c>
      <c r="AR29" s="57">
        <f t="shared" si="20"/>
        <v>0</v>
      </c>
      <c r="AS29" s="57">
        <f t="shared" si="20"/>
        <v>0</v>
      </c>
      <c r="AT29" s="57">
        <f t="shared" si="20"/>
        <v>0</v>
      </c>
      <c r="AU29" s="57">
        <f t="shared" si="20"/>
        <v>0</v>
      </c>
      <c r="AV29" s="57">
        <f t="shared" si="20"/>
        <v>0</v>
      </c>
      <c r="AW29" s="57">
        <f t="shared" si="20"/>
        <v>0</v>
      </c>
      <c r="AX29" s="57">
        <f t="shared" si="20"/>
        <v>0</v>
      </c>
      <c r="AY29" s="57">
        <f t="shared" si="20"/>
        <v>0</v>
      </c>
      <c r="AZ29" s="57">
        <f t="shared" si="20"/>
        <v>0</v>
      </c>
      <c r="BA29" s="57">
        <f t="shared" si="20"/>
        <v>0</v>
      </c>
      <c r="BB29" s="57">
        <f t="shared" si="20"/>
        <v>0</v>
      </c>
      <c r="BC29" s="57">
        <f t="shared" si="20"/>
        <v>0</v>
      </c>
      <c r="BD29" s="57">
        <f t="shared" si="20"/>
        <v>0</v>
      </c>
      <c r="BE29" s="57">
        <f t="shared" si="20"/>
        <v>0</v>
      </c>
      <c r="BF29" s="57">
        <f t="shared" si="20"/>
        <v>0</v>
      </c>
      <c r="BG29" s="57">
        <f t="shared" si="20"/>
        <v>0</v>
      </c>
      <c r="BH29" s="57">
        <f t="shared" si="20"/>
        <v>0</v>
      </c>
      <c r="BI29" s="57">
        <f t="shared" si="20"/>
        <v>0</v>
      </c>
      <c r="BJ29" s="57">
        <f t="shared" si="20"/>
        <v>0</v>
      </c>
      <c r="BK29" s="57">
        <f t="shared" si="20"/>
        <v>0</v>
      </c>
      <c r="BL29" s="57">
        <f t="shared" si="20"/>
        <v>0</v>
      </c>
      <c r="BM29" s="57">
        <f t="shared" si="20"/>
        <v>0</v>
      </c>
      <c r="BN29" s="57">
        <f t="shared" si="20"/>
        <v>0</v>
      </c>
      <c r="BO29" s="57">
        <f t="shared" si="20"/>
        <v>0</v>
      </c>
      <c r="BP29" s="57">
        <f t="shared" si="20"/>
        <v>0</v>
      </c>
      <c r="BQ29" s="57">
        <f t="shared" ref="BQ29:CY29" si="21">-(+BQ24+BQ28)</f>
        <v>0</v>
      </c>
      <c r="BR29" s="57">
        <f t="shared" si="21"/>
        <v>0</v>
      </c>
      <c r="BS29" s="57">
        <f t="shared" si="21"/>
        <v>0</v>
      </c>
      <c r="BT29" s="57">
        <f t="shared" si="21"/>
        <v>0</v>
      </c>
      <c r="BU29" s="57">
        <f t="shared" si="21"/>
        <v>0</v>
      </c>
      <c r="BV29" s="57">
        <f t="shared" si="21"/>
        <v>0</v>
      </c>
      <c r="BW29" s="57">
        <f t="shared" si="21"/>
        <v>0</v>
      </c>
      <c r="BX29" s="57">
        <f t="shared" si="21"/>
        <v>0</v>
      </c>
      <c r="BY29" s="57">
        <f t="shared" si="21"/>
        <v>0</v>
      </c>
      <c r="BZ29" s="57">
        <f t="shared" si="21"/>
        <v>0</v>
      </c>
      <c r="CA29" s="57">
        <f t="shared" si="21"/>
        <v>0</v>
      </c>
      <c r="CB29" s="57">
        <f t="shared" si="21"/>
        <v>0</v>
      </c>
      <c r="CC29" s="57">
        <f t="shared" si="21"/>
        <v>0</v>
      </c>
      <c r="CD29" s="57">
        <f t="shared" si="21"/>
        <v>0</v>
      </c>
      <c r="CE29" s="57">
        <f t="shared" si="21"/>
        <v>0</v>
      </c>
      <c r="CF29" s="57">
        <f t="shared" si="21"/>
        <v>0</v>
      </c>
      <c r="CG29" s="57">
        <f t="shared" si="21"/>
        <v>0</v>
      </c>
      <c r="CH29" s="57">
        <f t="shared" si="21"/>
        <v>0</v>
      </c>
      <c r="CI29" s="57">
        <f t="shared" si="21"/>
        <v>0</v>
      </c>
      <c r="CJ29" s="57">
        <f t="shared" si="21"/>
        <v>0</v>
      </c>
      <c r="CK29" s="57">
        <f t="shared" si="21"/>
        <v>0</v>
      </c>
      <c r="CL29" s="57">
        <f t="shared" si="21"/>
        <v>0</v>
      </c>
      <c r="CM29" s="57">
        <f t="shared" si="21"/>
        <v>0</v>
      </c>
      <c r="CN29" s="57">
        <f t="shared" si="21"/>
        <v>0</v>
      </c>
      <c r="CO29" s="57">
        <f t="shared" si="21"/>
        <v>0</v>
      </c>
      <c r="CP29" s="57">
        <f t="shared" si="21"/>
        <v>0</v>
      </c>
      <c r="CQ29" s="57">
        <f t="shared" si="21"/>
        <v>0</v>
      </c>
      <c r="CR29" s="57">
        <f t="shared" si="21"/>
        <v>0</v>
      </c>
      <c r="CS29" s="57">
        <f t="shared" si="21"/>
        <v>0</v>
      </c>
      <c r="CT29" s="57">
        <f t="shared" si="21"/>
        <v>0</v>
      </c>
      <c r="CU29" s="57">
        <f t="shared" si="21"/>
        <v>0</v>
      </c>
      <c r="CV29" s="57">
        <f t="shared" si="21"/>
        <v>0</v>
      </c>
      <c r="CW29" s="57">
        <f t="shared" si="21"/>
        <v>0</v>
      </c>
      <c r="CX29" s="57">
        <f t="shared" si="21"/>
        <v>0</v>
      </c>
      <c r="CY29" s="57">
        <f t="shared" si="21"/>
        <v>0</v>
      </c>
      <c r="CZ29" s="66" t="s">
        <v>63</v>
      </c>
      <c r="DA29" s="32">
        <v>5.0999999999999996</v>
      </c>
      <c r="DB29" s="55" t="s">
        <v>64</v>
      </c>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row>
    <row r="30" spans="1:193" s="63" customFormat="1" ht="30.75" customHeight="1" x14ac:dyDescent="0.35">
      <c r="A30" s="159" t="s">
        <v>65</v>
      </c>
      <c r="B30" s="160"/>
      <c r="C30" s="160"/>
      <c r="D30" s="160"/>
      <c r="E30" s="160"/>
      <c r="F30" s="160"/>
      <c r="G30" s="160"/>
      <c r="H30" s="160"/>
      <c r="I30" s="160"/>
      <c r="J30" s="160"/>
      <c r="K30" s="160"/>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60"/>
      <c r="DB30" s="61"/>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row>
    <row r="31" spans="1:193" s="63" customFormat="1" ht="34.5" customHeight="1" x14ac:dyDescent="0.35">
      <c r="A31" s="38" t="s">
        <v>66</v>
      </c>
      <c r="B31" s="64"/>
      <c r="C31" s="57">
        <f>C19+C29</f>
        <v>0</v>
      </c>
      <c r="D31" s="57">
        <f>IF(D16&gt;C16,(D19+D29-C48),0)</f>
        <v>0</v>
      </c>
      <c r="E31" s="57">
        <f>IF(E16&gt;D16,(E19+E29-D48),0)</f>
        <v>0</v>
      </c>
      <c r="F31" s="57">
        <f>IF(F16&gt;E16,(F19+F29-E48),0)</f>
        <v>0</v>
      </c>
      <c r="G31" s="57">
        <f>IF(G16&gt;F16,(G19+G29-F48),0)</f>
        <v>0</v>
      </c>
      <c r="H31" s="57">
        <f>IF(H16&gt;G16,(H19+H29-G48),0)</f>
        <v>0</v>
      </c>
      <c r="I31" s="57">
        <f>IF(I16&gt;H16,(I19+I29-H48),0)</f>
        <v>0</v>
      </c>
      <c r="J31" s="57">
        <f>IF(J16&gt;I16,(J19+J29-I48),0)</f>
        <v>0</v>
      </c>
      <c r="K31" s="57">
        <f>IF(K16&gt;J16,(K19+K29-J48),0)</f>
        <v>0</v>
      </c>
      <c r="L31" s="57">
        <f>IF(L16&gt;K16,(L19+L29-K48),0)</f>
        <v>0</v>
      </c>
      <c r="M31" s="57">
        <f>IF(M16&gt;L16,(M19+M29-L48),0)</f>
        <v>0</v>
      </c>
      <c r="N31" s="57">
        <f>IF(N16&gt;M16,(N19+N29-M48),0)</f>
        <v>0</v>
      </c>
      <c r="O31" s="57">
        <f>IF(O16&gt;N16,(O19+O29-N48),0)</f>
        <v>0</v>
      </c>
      <c r="P31" s="57">
        <f>IF(P16&gt;O16,(P19+P29-O48),0)</f>
        <v>0</v>
      </c>
      <c r="Q31" s="57">
        <f>IF(Q16&gt;P16,(Q19+Q29-P48),0)</f>
        <v>0</v>
      </c>
      <c r="R31" s="57">
        <f>IF(R16&gt;Q16,(R19+R29-Q48),0)</f>
        <v>0</v>
      </c>
      <c r="S31" s="57">
        <f>IF(S16&gt;R16,(S19+S29-R48),0)</f>
        <v>0</v>
      </c>
      <c r="T31" s="57">
        <f>IF(T16&gt;S16,(T19+T29-S48),0)</f>
        <v>0</v>
      </c>
      <c r="U31" s="57">
        <f>IF(U16&gt;T16,(U19+U29-T48),0)</f>
        <v>0</v>
      </c>
      <c r="V31" s="57">
        <f>IF(V16&gt;U16,(V19+V29-U48),0)</f>
        <v>0</v>
      </c>
      <c r="W31" s="57">
        <f>IF(W16&gt;V16,(W19+W29-V48),0)</f>
        <v>0</v>
      </c>
      <c r="X31" s="57">
        <f>IF(X16&gt;W16,(X19+X29-W48),0)</f>
        <v>0</v>
      </c>
      <c r="Y31" s="57">
        <f>IF(Y16&gt;X16,(Y19+Y29-X48),0)</f>
        <v>0</v>
      </c>
      <c r="Z31" s="57">
        <f>IF(Z16&gt;Y16,(Z19+Z29-Y48),0)</f>
        <v>0</v>
      </c>
      <c r="AA31" s="57">
        <f>IF(AA16&gt;Z16,(AA19+AA29-Z48),0)</f>
        <v>0</v>
      </c>
      <c r="AB31" s="57">
        <f>IF(AB16&gt;AA16,(AB19+AB29-AA48),0)</f>
        <v>0</v>
      </c>
      <c r="AC31" s="57">
        <f>IF(AC16&gt;AB16,(AC19+AC29-AB48),0)</f>
        <v>0</v>
      </c>
      <c r="AD31" s="57">
        <f>IF(AD16&gt;AC16,(AD19+AD29-AC48),0)</f>
        <v>0</v>
      </c>
      <c r="AE31" s="57">
        <f>IF(AE16&gt;AD16,(AE19+AE29-AD48),0)</f>
        <v>0</v>
      </c>
      <c r="AF31" s="57">
        <f>IF(AF16&gt;AE16,(AF19+AF29-AE48),0)</f>
        <v>0</v>
      </c>
      <c r="AG31" s="57">
        <f>IF(AG16&gt;AF16,(AG19+AG29-AF48),0)</f>
        <v>0</v>
      </c>
      <c r="AH31" s="57">
        <f>IF(AH16&gt;AG16,(AH19+AH29-AG48),0)</f>
        <v>0</v>
      </c>
      <c r="AI31" s="57">
        <f>IF(AI16&gt;AH16,(AI19+AI29-AH48),0)</f>
        <v>0</v>
      </c>
      <c r="AJ31" s="57">
        <f>IF(AJ16&gt;AI16,(AJ19+AJ29-AI48),0)</f>
        <v>0</v>
      </c>
      <c r="AK31" s="57">
        <f>IF(AK16&gt;AJ16,(AK19+AK29-AJ48),0)</f>
        <v>0</v>
      </c>
      <c r="AL31" s="57">
        <f>IF(AL16&gt;AK16,(AL19+AL29-AK48),0)</f>
        <v>0</v>
      </c>
      <c r="AM31" s="57">
        <f>IF(AM16&gt;AL16,(AM19+AM29-AL48),0)</f>
        <v>0</v>
      </c>
      <c r="AN31" s="57">
        <f>IF(AN16&gt;AM16,(AN19+AN29-AM48),0)</f>
        <v>0</v>
      </c>
      <c r="AO31" s="57">
        <f>IF(AO16&gt;AN16,(AO19+AO29-AN48),0)</f>
        <v>0</v>
      </c>
      <c r="AP31" s="57">
        <f>IF(AP16&gt;AO16,(AP19+AP29-AO48),0)</f>
        <v>0</v>
      </c>
      <c r="AQ31" s="57">
        <f>IF(AQ16&gt;AP16,(AQ19+AQ29-AP48),0)</f>
        <v>0</v>
      </c>
      <c r="AR31" s="57">
        <f>IF(AR16&gt;AQ16,(AR19+AR29-AQ48),0)</f>
        <v>0</v>
      </c>
      <c r="AS31" s="57">
        <f>IF(AS16&gt;AR16,(AS19+AS29-AR48),0)</f>
        <v>0</v>
      </c>
      <c r="AT31" s="57">
        <f>IF(AT16&gt;AS16,(AT19+AT29-AS48),0)</f>
        <v>0</v>
      </c>
      <c r="AU31" s="57">
        <f>IF(AU16&gt;AT16,(AU19+AU29-AT48),0)</f>
        <v>0</v>
      </c>
      <c r="AV31" s="57">
        <f>IF(AV16&gt;AU16,(AV19+AV29-AU48),0)</f>
        <v>0</v>
      </c>
      <c r="AW31" s="57">
        <f>IF(AW16&gt;AV16,(AW19+AW29-AV48),0)</f>
        <v>0</v>
      </c>
      <c r="AX31" s="57">
        <f>IF(AX16&gt;AW16,(AX19+AX29-AW48),0)</f>
        <v>0</v>
      </c>
      <c r="AY31" s="57">
        <f>IF(AY16&gt;AX16,(AY19+AY29-AX48),0)</f>
        <v>0</v>
      </c>
      <c r="AZ31" s="57">
        <f>IF(AZ16&gt;AY16,(AZ19+AZ29-AY48),0)</f>
        <v>0</v>
      </c>
      <c r="BA31" s="57">
        <f>IF(BA16&gt;AZ16,(BA19+BA29-AZ48),0)</f>
        <v>0</v>
      </c>
      <c r="BB31" s="57">
        <f>IF(BB16&gt;BA16,(BB19+BB29-BA48),0)</f>
        <v>0</v>
      </c>
      <c r="BC31" s="57">
        <f>IF(BC16&gt;BB16,(BC19+BC29-BB48),0)</f>
        <v>0</v>
      </c>
      <c r="BD31" s="57">
        <f>IF(BD16&gt;BC16,(BD19+BD29-BC48),0)</f>
        <v>0</v>
      </c>
      <c r="BE31" s="57">
        <f>IF(BE16&gt;BD16,(BE19+BE29-BD48),0)</f>
        <v>0</v>
      </c>
      <c r="BF31" s="57">
        <f>IF(BF16&gt;BE16,(BF19+BF29-BE48),0)</f>
        <v>0</v>
      </c>
      <c r="BG31" s="57">
        <f>IF(BG16&gt;BF16,(BG19+BG29-BF48),0)</f>
        <v>0</v>
      </c>
      <c r="BH31" s="57">
        <f>IF(BH16&gt;BG16,(BH19+BH29-BG48),0)</f>
        <v>0</v>
      </c>
      <c r="BI31" s="57">
        <f>IF(BI16&gt;BH16,(BI19+BI29-BH48),0)</f>
        <v>0</v>
      </c>
      <c r="BJ31" s="57">
        <f>IF(BJ16&gt;BI16,(BJ19+BJ29-BI48),0)</f>
        <v>0</v>
      </c>
      <c r="BK31" s="57">
        <f>IF(BK16&gt;BJ16,(BK19+BK29-BJ48),0)</f>
        <v>0</v>
      </c>
      <c r="BL31" s="57">
        <f>IF(BL16&gt;BK16,(BL19+BL29-BK48),0)</f>
        <v>0</v>
      </c>
      <c r="BM31" s="57">
        <f>IF(BM16&gt;BL16,(BM19+BM29-BL48),0)</f>
        <v>0</v>
      </c>
      <c r="BN31" s="57">
        <f>IF(BN16&gt;BM16,(BN19+BN29-BM48),0)</f>
        <v>0</v>
      </c>
      <c r="BO31" s="57">
        <f>IF(BO16&gt;BN16,(BO19+BO29-BN48),0)</f>
        <v>0</v>
      </c>
      <c r="BP31" s="57">
        <f>IF(BP16&gt;BO16,(BP19+BP29-BO48),0)</f>
        <v>0</v>
      </c>
      <c r="BQ31" s="57">
        <f>IF(BQ16&gt;BP16,(BQ19+BQ29-BP48),0)</f>
        <v>0</v>
      </c>
      <c r="BR31" s="57">
        <f>IF(BR16&gt;BQ16,(BR19+BR29-BQ48),0)</f>
        <v>0</v>
      </c>
      <c r="BS31" s="57">
        <f>IF(BS16&gt;BR16,(BS19+BS29-BR48),0)</f>
        <v>0</v>
      </c>
      <c r="BT31" s="57">
        <f>IF(BT16&gt;BS16,(BT19+BT29-BS48),0)</f>
        <v>0</v>
      </c>
      <c r="BU31" s="57">
        <f>IF(BU16&gt;BT16,(BU19+BU29-BT48),0)</f>
        <v>0</v>
      </c>
      <c r="BV31" s="57">
        <f>IF(BV16&gt;BU16,(BV19+BV29-BU48),0)</f>
        <v>0</v>
      </c>
      <c r="BW31" s="57">
        <f>IF(BW16&gt;BV16,(BW19+BW29-BV48),0)</f>
        <v>0</v>
      </c>
      <c r="BX31" s="57">
        <f>IF(BX16&gt;BW16,(BX19+BX29-BW48),0)</f>
        <v>0</v>
      </c>
      <c r="BY31" s="57">
        <f>IF(BY16&gt;BX16,(BY19+BY29-BX48),0)</f>
        <v>0</v>
      </c>
      <c r="BZ31" s="57">
        <f>IF(BZ16&gt;BY16,(BZ19+BZ29-BY48),0)</f>
        <v>0</v>
      </c>
      <c r="CA31" s="57">
        <f>IF(CA16&gt;BZ16,(CA19+CA29-BZ48),0)</f>
        <v>0</v>
      </c>
      <c r="CB31" s="57">
        <f>IF(CB16&gt;CA16,(CB19+CB29-CA48),0)</f>
        <v>0</v>
      </c>
      <c r="CC31" s="57">
        <f>IF(CC16&gt;CB16,(CC19+CC29-CB48),0)</f>
        <v>0</v>
      </c>
      <c r="CD31" s="57">
        <f>IF(CD16&gt;CC16,(CD19+CD29-CC48),0)</f>
        <v>0</v>
      </c>
      <c r="CE31" s="57">
        <f>IF(CE16&gt;CD16,(CE19+CE29-CD48),0)</f>
        <v>0</v>
      </c>
      <c r="CF31" s="57">
        <f>IF(CF16&gt;CE16,(CF19+CF29-CE48),0)</f>
        <v>0</v>
      </c>
      <c r="CG31" s="57">
        <f>IF(CG16&gt;CF16,(CG19+CG29-CF48),0)</f>
        <v>0</v>
      </c>
      <c r="CH31" s="57">
        <f>IF(CH16&gt;CG16,(CH19+CH29-CG48),0)</f>
        <v>0</v>
      </c>
      <c r="CI31" s="57">
        <f>IF(CI16&gt;CH16,(CI19+CI29-CH48),0)</f>
        <v>0</v>
      </c>
      <c r="CJ31" s="57">
        <f>IF(CJ16&gt;CI16,(CJ19+CJ29-CI48),0)</f>
        <v>0</v>
      </c>
      <c r="CK31" s="57">
        <f>IF(CK16&gt;CJ16,(CK19+CK29-CJ48),0)</f>
        <v>0</v>
      </c>
      <c r="CL31" s="57">
        <f>IF(CL16&gt;CK16,(CL19+CL29-CK48),0)</f>
        <v>0</v>
      </c>
      <c r="CM31" s="57">
        <f>IF(CM16&gt;CL16,(CM19+CM29-CL48),0)</f>
        <v>0</v>
      </c>
      <c r="CN31" s="57">
        <f>IF(CN16&gt;CM16,(CN19+CN29-CM48),0)</f>
        <v>0</v>
      </c>
      <c r="CO31" s="57">
        <f>IF(CO16&gt;CN16,(CO19+CO29-CN48),0)</f>
        <v>0</v>
      </c>
      <c r="CP31" s="57">
        <f>IF(CP16&gt;CO16,(CP19+CP29-CO48),0)</f>
        <v>0</v>
      </c>
      <c r="CQ31" s="57">
        <f>IF(CQ16&gt;CP16,(CQ19+CQ29-CP48),0)</f>
        <v>0</v>
      </c>
      <c r="CR31" s="57">
        <f>IF(CR16&gt;CQ16,(CR19+CR29-CQ48),0)</f>
        <v>0</v>
      </c>
      <c r="CS31" s="57">
        <f>IF(CS16&gt;CR16,(CS19+CS29-CR48),0)</f>
        <v>0</v>
      </c>
      <c r="CT31" s="57">
        <f>IF(CT16&gt;CS16,(CT19+CT29-CS48),0)</f>
        <v>0</v>
      </c>
      <c r="CU31" s="57">
        <f>IF(CU16&gt;CT16,(CU19+CU29-CT48),0)</f>
        <v>0</v>
      </c>
      <c r="CV31" s="57">
        <f>IF(CV16&gt;CU16,(CV19+CV29-CU48),0)</f>
        <v>0</v>
      </c>
      <c r="CW31" s="57">
        <f>IF(CW16&gt;CV16,(CW19+CW29-CV48),0)</f>
        <v>0</v>
      </c>
      <c r="CX31" s="57">
        <f>IF(CX16&gt;CW16,(CX19+CX29-CW48),0)</f>
        <v>0</v>
      </c>
      <c r="CY31" s="57">
        <f>IF(CY16&gt;CX16,(CY19+CY29-CX48),0)</f>
        <v>0</v>
      </c>
      <c r="CZ31" s="66" t="s">
        <v>67</v>
      </c>
      <c r="DA31" s="65"/>
      <c r="DB31" s="65"/>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row>
    <row r="32" spans="1:193" s="5" customFormat="1" ht="49.5" customHeight="1" x14ac:dyDescent="0.3">
      <c r="A32" s="38" t="s">
        <v>68</v>
      </c>
      <c r="B32" s="67"/>
      <c r="C32" s="43" t="str">
        <f>IF(ISBLANK(C13),"",-(IF(SUM($C$31:C31)&gt;0,(IF(C31&lt;=0,(C13-B13),0)),0)))</f>
        <v/>
      </c>
      <c r="D32" s="43" t="str">
        <f>IF(ISBLANK(D13),"",-(IF(SUM($C$31:D31)&gt;0,(IF(D31&lt;=0,(D13-C13),0)),0)))</f>
        <v/>
      </c>
      <c r="E32" s="43" t="str">
        <f>IF(ISBLANK(E13),"",-(IF(SUM($C$31:E31)&gt;0,(IF(E31&lt;=0,(E13-D13),0)),0)))</f>
        <v/>
      </c>
      <c r="F32" s="43" t="str">
        <f>IF(ISBLANK(F13),"",-(IF(SUM($C$31:F31)&gt;0,(IF(F31&lt;=0,(F13-E13),0)),0)))</f>
        <v/>
      </c>
      <c r="G32" s="43" t="str">
        <f>IF(ISBLANK(G13),"",-(IF(SUM($C$31:G31)&gt;0,(IF(G31&lt;=0,(G13-F13),0)),0)))</f>
        <v/>
      </c>
      <c r="H32" s="43" t="str">
        <f>IF(ISBLANK(H13),"",-(IF(SUM($C$31:H31)&gt;0,(IF(H31&lt;=0,(H13-G13),0)),0)))</f>
        <v/>
      </c>
      <c r="I32" s="43" t="str">
        <f>IF(ISBLANK(I13),"",-(IF(SUM($C$31:I31)&gt;0,(IF(I31&lt;=0,(I13-H13),0)),0)))</f>
        <v/>
      </c>
      <c r="J32" s="43" t="str">
        <f>IF(ISBLANK(J13),"",-(IF(SUM($C$31:J31)&gt;0,(IF(J31&lt;=0,(J13-I13),0)),0)))</f>
        <v/>
      </c>
      <c r="K32" s="43" t="str">
        <f>IF(ISBLANK(K13),"",-(IF(SUM($C$31:K31)&gt;0,(IF(K31&lt;=0,(K13-J13),0)),0)))</f>
        <v/>
      </c>
      <c r="L32" s="43" t="str">
        <f>IF(ISBLANK(L13),"",-(IF(SUM($C$31:L31)&gt;0,(IF(L31&lt;=0,(L13-K13),0)),0)))</f>
        <v/>
      </c>
      <c r="M32" s="43" t="str">
        <f>IF(ISBLANK(M13),"",-(IF(SUM($C$31:M31)&gt;0,(IF(M31&lt;=0,(M13-L13),0)),0)))</f>
        <v/>
      </c>
      <c r="N32" s="43" t="str">
        <f>IF(ISBLANK(N13),"",-(IF(SUM($C$31:N31)&gt;0,(IF(N31&lt;=0,(N13-M13),0)),0)))</f>
        <v/>
      </c>
      <c r="O32" s="43" t="str">
        <f>IF(ISBLANK(O13),"",-(IF(SUM($C$31:O31)&gt;0,(IF(O31&lt;=0,(O13-N13),0)),0)))</f>
        <v/>
      </c>
      <c r="P32" s="43" t="str">
        <f>IF(ISBLANK(P13),"",-(IF(SUM($C$31:P31)&gt;0,(IF(P31&lt;=0,(P13-O13),0)),0)))</f>
        <v/>
      </c>
      <c r="Q32" s="43" t="str">
        <f>IF(ISBLANK(Q13),"",-(IF(SUM($C$31:Q31)&gt;0,(IF(Q31&lt;=0,(Q13-P13),0)),0)))</f>
        <v/>
      </c>
      <c r="R32" s="43" t="str">
        <f>IF(ISBLANK(R13),"",-(IF(SUM($C$31:R31)&gt;0,(IF(R31&lt;=0,(R13-Q13),0)),0)))</f>
        <v/>
      </c>
      <c r="S32" s="43" t="str">
        <f>IF(ISBLANK(S13),"",-(IF(SUM($C$31:S31)&gt;0,(IF(S31&lt;=0,(S13-R13),0)),0)))</f>
        <v/>
      </c>
      <c r="T32" s="43" t="str">
        <f>IF(ISBLANK(T13),"",-(IF(SUM($C$31:T31)&gt;0,(IF(T31&lt;=0,(T13-S13),0)),0)))</f>
        <v/>
      </c>
      <c r="U32" s="43" t="str">
        <f>IF(ISBLANK(U13),"",-(IF(SUM($C$31:U31)&gt;0,(IF(U31&lt;=0,(U13-T13),0)),0)))</f>
        <v/>
      </c>
      <c r="V32" s="43" t="str">
        <f>IF(ISBLANK(V13),"",-(IF(SUM($C$31:V31)&gt;0,(IF(V31&lt;=0,(V13-U13),0)),0)))</f>
        <v/>
      </c>
      <c r="W32" s="43" t="str">
        <f>IF(ISBLANK(W13),"",-(IF(SUM($C$31:W31)&gt;0,(IF(W31&lt;=0,(W13-V13),0)),0)))</f>
        <v/>
      </c>
      <c r="X32" s="43" t="str">
        <f>IF(ISBLANK(X13),"",-(IF(SUM($C$31:X31)&gt;0,(IF(X31&lt;=0,(X13-W13),0)),0)))</f>
        <v/>
      </c>
      <c r="Y32" s="43" t="str">
        <f>IF(ISBLANK(Y13),"",-(IF(SUM($C$31:Y31)&gt;0,(IF(Y31&lt;=0,(Y13-X13),0)),0)))</f>
        <v/>
      </c>
      <c r="Z32" s="43" t="str">
        <f>IF(ISBLANK(Z13),"",-(IF(SUM($C$31:Z31)&gt;0,(IF(Z31&lt;=0,(Z13-Y13),0)),0)))</f>
        <v/>
      </c>
      <c r="AA32" s="43" t="str">
        <f>IF(ISBLANK(AA13),"",-(IF(SUM($C$31:AA31)&gt;0,(IF(AA31&lt;=0,(AA13-Z13),0)),0)))</f>
        <v/>
      </c>
      <c r="AB32" s="43" t="str">
        <f>IF(ISBLANK(AB13),"",-(IF(SUM($C$31:AB31)&gt;0,(IF(AB31&lt;=0,(AB13-AA13),0)),0)))</f>
        <v/>
      </c>
      <c r="AC32" s="43" t="str">
        <f>IF(ISBLANK(AC13),"",-(IF(SUM($C$31:AC31)&gt;0,(IF(AC31&lt;=0,(AC13-AB13),0)),0)))</f>
        <v/>
      </c>
      <c r="AD32" s="43" t="str">
        <f>IF(ISBLANK(AD13),"",-(IF(SUM($C$31:AD31)&gt;0,(IF(AD31&lt;=0,(AD13-AC13),0)),0)))</f>
        <v/>
      </c>
      <c r="AE32" s="43" t="str">
        <f>IF(ISBLANK(AE13),"",-(IF(SUM($C$31:AE31)&gt;0,(IF(AE31&lt;=0,(AE13-AD13),0)),0)))</f>
        <v/>
      </c>
      <c r="AF32" s="43" t="str">
        <f>IF(ISBLANK(AF13),"",-(IF(SUM($C$31:AF31)&gt;0,(IF(AF31&lt;=0,(AF13-AE13),0)),0)))</f>
        <v/>
      </c>
      <c r="AG32" s="43" t="str">
        <f>IF(ISBLANK(AG13),"",-(IF(SUM($C$31:AG31)&gt;0,(IF(AG31&lt;=0,(AG13-AF13),0)),0)))</f>
        <v/>
      </c>
      <c r="AH32" s="43" t="str">
        <f>IF(ISBLANK(AH13),"",-(IF(SUM($C$31:AH31)&gt;0,(IF(AH31&lt;=0,(AH13-AG13),0)),0)))</f>
        <v/>
      </c>
      <c r="AI32" s="43" t="str">
        <f>IF(ISBLANK(AI13),"",-(IF(SUM($C$31:AI31)&gt;0,(IF(AI31&lt;=0,(AI13-AH13),0)),0)))</f>
        <v/>
      </c>
      <c r="AJ32" s="43" t="str">
        <f>IF(ISBLANK(AJ13),"",-(IF(SUM($C$31:AJ31)&gt;0,(IF(AJ31&lt;=0,(AJ13-AI13),0)),0)))</f>
        <v/>
      </c>
      <c r="AK32" s="43" t="str">
        <f>IF(ISBLANK(AK13),"",-(IF(SUM($C$31:AK31)&gt;0,(IF(AK31&lt;=0,(AK13-AJ13),0)),0)))</f>
        <v/>
      </c>
      <c r="AL32" s="43" t="str">
        <f>IF(ISBLANK(AL13),"",-(IF(SUM($C$31:AL31)&gt;0,(IF(AL31&lt;=0,(AL13-AK13),0)),0)))</f>
        <v/>
      </c>
      <c r="AM32" s="43" t="str">
        <f>IF(ISBLANK(AM13),"",-(IF(SUM($C$31:AM31)&gt;0,(IF(AM31&lt;=0,(AM13-AL13),0)),0)))</f>
        <v/>
      </c>
      <c r="AN32" s="43" t="str">
        <f>IF(ISBLANK(AN13),"",-(IF(SUM($C$31:AN31)&gt;0,(IF(AN31&lt;=0,(AN13-AM13),0)),0)))</f>
        <v/>
      </c>
      <c r="AO32" s="43" t="str">
        <f>IF(ISBLANK(AO13),"",-(IF(SUM($C$31:AO31)&gt;0,(IF(AO31&lt;=0,(AO13-AN13),0)),0)))</f>
        <v/>
      </c>
      <c r="AP32" s="43" t="str">
        <f>IF(ISBLANK(AP13),"",-(IF(SUM($C$31:AP31)&gt;0,(IF(AP31&lt;=0,(AP13-AO13),0)),0)))</f>
        <v/>
      </c>
      <c r="AQ32" s="43" t="str">
        <f>IF(ISBLANK(AQ13),"",-(IF(SUM($C$31:AQ31)&gt;0,(IF(AQ31&lt;=0,(AQ13-AP13),0)),0)))</f>
        <v/>
      </c>
      <c r="AR32" s="43" t="str">
        <f>IF(ISBLANK(AR13),"",-(IF(SUM($C$31:AR31)&gt;0,(IF(AR31&lt;=0,(AR13-AQ13),0)),0)))</f>
        <v/>
      </c>
      <c r="AS32" s="43" t="str">
        <f>IF(ISBLANK(AS13),"",-(IF(SUM($C$31:AS31)&gt;0,(IF(AS31&lt;=0,(AS13-AR13),0)),0)))</f>
        <v/>
      </c>
      <c r="AT32" s="43" t="str">
        <f>IF(ISBLANK(AT13),"",-(IF(SUM($C$31:AT31)&gt;0,(IF(AT31&lt;=0,(AT13-AS13),0)),0)))</f>
        <v/>
      </c>
      <c r="AU32" s="43" t="str">
        <f>IF(ISBLANK(AU13),"",-(IF(SUM($C$31:AU31)&gt;0,(IF(AU31&lt;=0,(AU13-AT13),0)),0)))</f>
        <v/>
      </c>
      <c r="AV32" s="43" t="str">
        <f>IF(ISBLANK(AV13),"",-(IF(SUM($C$31:AV31)&gt;0,(IF(AV31&lt;=0,(AV13-AU13),0)),0)))</f>
        <v/>
      </c>
      <c r="AW32" s="43" t="str">
        <f>IF(ISBLANK(AW13),"",-(IF(SUM($C$31:AW31)&gt;0,(IF(AW31&lt;=0,(AW13-AV13),0)),0)))</f>
        <v/>
      </c>
      <c r="AX32" s="43" t="str">
        <f>IF(ISBLANK(AX13),"",-(IF(SUM($C$31:AX31)&gt;0,(IF(AX31&lt;=0,(AX13-AW13),0)),0)))</f>
        <v/>
      </c>
      <c r="AY32" s="43" t="str">
        <f>IF(ISBLANK(AY13),"",-(IF(SUM($C$31:AY31)&gt;0,(IF(AY31&lt;=0,(AY13-AX13),0)),0)))</f>
        <v/>
      </c>
      <c r="AZ32" s="43" t="str">
        <f>IF(ISBLANK(AZ13),"",-(IF(SUM($C$31:AZ31)&gt;0,(IF(AZ31&lt;=0,(AZ13-AY13),0)),0)))</f>
        <v/>
      </c>
      <c r="BA32" s="43" t="str">
        <f>IF(ISBLANK(BA13),"",-(IF(SUM($C$31:BA31)&gt;0,(IF(BA31&lt;=0,(BA13-AZ13),0)),0)))</f>
        <v/>
      </c>
      <c r="BB32" s="43" t="str">
        <f>IF(ISBLANK(BB13),"",-(IF(SUM($C$31:BB31)&gt;0,(IF(BB31&lt;=0,(BB13-BA13),0)),0)))</f>
        <v/>
      </c>
      <c r="BC32" s="43" t="str">
        <f>IF(ISBLANK(BC13),"",-(IF(SUM($C$31:BC31)&gt;0,(IF(BC31&lt;=0,(BC13-BB13),0)),0)))</f>
        <v/>
      </c>
      <c r="BD32" s="43" t="str">
        <f>IF(ISBLANK(BD13),"",-(IF(SUM($C$31:BD31)&gt;0,(IF(BD31&lt;=0,(BD13-BC13),0)),0)))</f>
        <v/>
      </c>
      <c r="BE32" s="43" t="str">
        <f>IF(ISBLANK(BE13),"",-(IF(SUM($C$31:BE31)&gt;0,(IF(BE31&lt;=0,(BE13-BD13),0)),0)))</f>
        <v/>
      </c>
      <c r="BF32" s="43" t="str">
        <f>IF(ISBLANK(BF13),"",-(IF(SUM($C$31:BF31)&gt;0,(IF(BF31&lt;=0,(BF13-BE13),0)),0)))</f>
        <v/>
      </c>
      <c r="BG32" s="43" t="str">
        <f>IF(ISBLANK(BG13),"",-(IF(SUM($C$31:BG31)&gt;0,(IF(BG31&lt;=0,(BG13-BF13),0)),0)))</f>
        <v/>
      </c>
      <c r="BH32" s="43" t="str">
        <f>IF(ISBLANK(BH13),"",-(IF(SUM($C$31:BH31)&gt;0,(IF(BH31&lt;=0,(BH13-BG13),0)),0)))</f>
        <v/>
      </c>
      <c r="BI32" s="43" t="str">
        <f>IF(ISBLANK(BI13),"",-(IF(SUM($C$31:BI31)&gt;0,(IF(BI31&lt;=0,(BI13-BH13),0)),0)))</f>
        <v/>
      </c>
      <c r="BJ32" s="43" t="str">
        <f>IF(ISBLANK(BJ13),"",-(IF(SUM($C$31:BJ31)&gt;0,(IF(BJ31&lt;=0,(BJ13-BI13),0)),0)))</f>
        <v/>
      </c>
      <c r="BK32" s="43" t="str">
        <f>IF(ISBLANK(BK13),"",-(IF(SUM($C$31:BK31)&gt;0,(IF(BK31&lt;=0,(BK13-BJ13),0)),0)))</f>
        <v/>
      </c>
      <c r="BL32" s="43" t="str">
        <f>IF(ISBLANK(BL13),"",-(IF(SUM($C$31:BL31)&gt;0,(IF(BL31&lt;=0,(BL13-BK13),0)),0)))</f>
        <v/>
      </c>
      <c r="BM32" s="43" t="str">
        <f>IF(ISBLANK(BM13),"",-(IF(SUM($C$31:BM31)&gt;0,(IF(BM31&lt;=0,(BM13-BL13),0)),0)))</f>
        <v/>
      </c>
      <c r="BN32" s="43" t="str">
        <f>IF(ISBLANK(BN13),"",-(IF(SUM($C$31:BN31)&gt;0,(IF(BN31&lt;=0,(BN13-BM13),0)),0)))</f>
        <v/>
      </c>
      <c r="BO32" s="43" t="str">
        <f>IF(ISBLANK(BO13),"",-(IF(SUM($C$31:BO31)&gt;0,(IF(BO31&lt;=0,(BO13-BN13),0)),0)))</f>
        <v/>
      </c>
      <c r="BP32" s="43" t="str">
        <f>IF(ISBLANK(BP13),"",-(IF(SUM($C$31:BP31)&gt;0,(IF(BP31&lt;=0,(BP13-BO13),0)),0)))</f>
        <v/>
      </c>
      <c r="BQ32" s="43" t="str">
        <f>IF(ISBLANK(BQ13),"",-(IF(SUM($C$31:BQ31)&gt;0,(IF(BQ31&lt;=0,(BQ13-BP13),0)),0)))</f>
        <v/>
      </c>
      <c r="BR32" s="43" t="str">
        <f>IF(ISBLANK(BR13),"",-(IF(SUM($C$31:BR31)&gt;0,(IF(BR31&lt;=0,(BR13-BQ13),0)),0)))</f>
        <v/>
      </c>
      <c r="BS32" s="43" t="str">
        <f>IF(ISBLANK(BS13),"",-(IF(SUM($C$31:BS31)&gt;0,(IF(BS31&lt;=0,(BS13-BR13),0)),0)))</f>
        <v/>
      </c>
      <c r="BT32" s="43" t="str">
        <f>IF(ISBLANK(BT13),"",-(IF(SUM($C$31:BT31)&gt;0,(IF(BT31&lt;=0,(BT13-BS13),0)),0)))</f>
        <v/>
      </c>
      <c r="BU32" s="43" t="str">
        <f>IF(ISBLANK(BU13),"",-(IF(SUM($C$31:BU31)&gt;0,(IF(BU31&lt;=0,(BU13-BT13),0)),0)))</f>
        <v/>
      </c>
      <c r="BV32" s="43" t="str">
        <f>IF(ISBLANK(BV13),"",-(IF(SUM($C$31:BV31)&gt;0,(IF(BV31&lt;=0,(BV13-BU13),0)),0)))</f>
        <v/>
      </c>
      <c r="BW32" s="43" t="str">
        <f>IF(ISBLANK(BW13),"",-(IF(SUM($C$31:BW31)&gt;0,(IF(BW31&lt;=0,(BW13-BV13),0)),0)))</f>
        <v/>
      </c>
      <c r="BX32" s="43" t="str">
        <f>IF(ISBLANK(BX13),"",-(IF(SUM($C$31:BX31)&gt;0,(IF(BX31&lt;=0,(BX13-BW13),0)),0)))</f>
        <v/>
      </c>
      <c r="BY32" s="43" t="str">
        <f>IF(ISBLANK(BY13),"",-(IF(SUM($C$31:BY31)&gt;0,(IF(BY31&lt;=0,(BY13-BX13),0)),0)))</f>
        <v/>
      </c>
      <c r="BZ32" s="43" t="str">
        <f>IF(ISBLANK(BZ13),"",-(IF(SUM($C$31:BZ31)&gt;0,(IF(BZ31&lt;=0,(BZ13-BY13),0)),0)))</f>
        <v/>
      </c>
      <c r="CA32" s="43" t="str">
        <f>IF(ISBLANK(CA13),"",-(IF(SUM($C$31:CA31)&gt;0,(IF(CA31&lt;=0,(CA13-BZ13),0)),0)))</f>
        <v/>
      </c>
      <c r="CB32" s="43" t="str">
        <f>IF(ISBLANK(CB13),"",-(IF(SUM($C$31:CB31)&gt;0,(IF(CB31&lt;=0,(CB13-CA13),0)),0)))</f>
        <v/>
      </c>
      <c r="CC32" s="43" t="str">
        <f>IF(ISBLANK(CC13),"",-(IF(SUM($C$31:CC31)&gt;0,(IF(CC31&lt;=0,(CC13-CB13),0)),0)))</f>
        <v/>
      </c>
      <c r="CD32" s="43" t="str">
        <f>IF(ISBLANK(CD13),"",-(IF(SUM($C$31:CD31)&gt;0,(IF(CD31&lt;=0,(CD13-CC13),0)),0)))</f>
        <v/>
      </c>
      <c r="CE32" s="43" t="str">
        <f>IF(ISBLANK(CE13),"",-(IF(SUM($C$31:CE31)&gt;0,(IF(CE31&lt;=0,(CE13-CD13),0)),0)))</f>
        <v/>
      </c>
      <c r="CF32" s="43" t="str">
        <f>IF(ISBLANK(CF13),"",-(IF(SUM($C$31:CF31)&gt;0,(IF(CF31&lt;=0,(CF13-CE13),0)),0)))</f>
        <v/>
      </c>
      <c r="CG32" s="43" t="str">
        <f>IF(ISBLANK(CG13),"",-(IF(SUM($C$31:CG31)&gt;0,(IF(CG31&lt;=0,(CG13-CF13),0)),0)))</f>
        <v/>
      </c>
      <c r="CH32" s="43" t="str">
        <f>IF(ISBLANK(CH13),"",-(IF(SUM($C$31:CH31)&gt;0,(IF(CH31&lt;=0,(CH13-CG13),0)),0)))</f>
        <v/>
      </c>
      <c r="CI32" s="43" t="str">
        <f>IF(ISBLANK(CI13),"",-(IF(SUM($C$31:CI31)&gt;0,(IF(CI31&lt;=0,(CI13-CH13),0)),0)))</f>
        <v/>
      </c>
      <c r="CJ32" s="43" t="str">
        <f>IF(ISBLANK(CJ13),"",-(IF(SUM($C$31:CJ31)&gt;0,(IF(CJ31&lt;=0,(CJ13-CI13),0)),0)))</f>
        <v/>
      </c>
      <c r="CK32" s="43" t="str">
        <f>IF(ISBLANK(CK13),"",-(IF(SUM($C$31:CK31)&gt;0,(IF(CK31&lt;=0,(CK13-CJ13),0)),0)))</f>
        <v/>
      </c>
      <c r="CL32" s="43" t="str">
        <f>IF(ISBLANK(CL13),"",-(IF(SUM($C$31:CL31)&gt;0,(IF(CL31&lt;=0,(CL13-CK13),0)),0)))</f>
        <v/>
      </c>
      <c r="CM32" s="43" t="str">
        <f>IF(ISBLANK(CM13),"",-(IF(SUM($C$31:CM31)&gt;0,(IF(CM31&lt;=0,(CM13-CL13),0)),0)))</f>
        <v/>
      </c>
      <c r="CN32" s="43" t="str">
        <f>IF(ISBLANK(CN13),"",-(IF(SUM($C$31:CN31)&gt;0,(IF(CN31&lt;=0,(CN13-CM13),0)),0)))</f>
        <v/>
      </c>
      <c r="CO32" s="43" t="str">
        <f>IF(ISBLANK(CO13),"",-(IF(SUM($C$31:CO31)&gt;0,(IF(CO31&lt;=0,(CO13-CN13),0)),0)))</f>
        <v/>
      </c>
      <c r="CP32" s="43" t="str">
        <f>IF(ISBLANK(CP13),"",-(IF(SUM($C$31:CP31)&gt;0,(IF(CP31&lt;=0,(CP13-CO13),0)),0)))</f>
        <v/>
      </c>
      <c r="CQ32" s="43" t="str">
        <f>IF(ISBLANK(CQ13),"",-(IF(SUM($C$31:CQ31)&gt;0,(IF(CQ31&lt;=0,(CQ13-CP13),0)),0)))</f>
        <v/>
      </c>
      <c r="CR32" s="43" t="str">
        <f>IF(ISBLANK(CR13),"",-(IF(SUM($C$31:CR31)&gt;0,(IF(CR31&lt;=0,(CR13-CQ13),0)),0)))</f>
        <v/>
      </c>
      <c r="CS32" s="43" t="str">
        <f>IF(ISBLANK(CS13),"",-(IF(SUM($C$31:CS31)&gt;0,(IF(CS31&lt;=0,(CS13-CR13),0)),0)))</f>
        <v/>
      </c>
      <c r="CT32" s="43" t="str">
        <f>IF(ISBLANK(CT13),"",-(IF(SUM($C$31:CT31)&gt;0,(IF(CT31&lt;=0,(CT13-CS13),0)),0)))</f>
        <v/>
      </c>
      <c r="CU32" s="43" t="str">
        <f>IF(ISBLANK(CU13),"",-(IF(SUM($C$31:CU31)&gt;0,(IF(CU31&lt;=0,(CU13-CT13),0)),0)))</f>
        <v/>
      </c>
      <c r="CV32" s="43" t="str">
        <f>IF(ISBLANK(CV13),"",-(IF(SUM($C$31:CV31)&gt;0,(IF(CV31&lt;=0,(CV13-CU13),0)),0)))</f>
        <v/>
      </c>
      <c r="CW32" s="43" t="str">
        <f>IF(ISBLANK(CW13),"",-(IF(SUM($C$31:CW31)&gt;0,(IF(CW31&lt;=0,(CW13-CV13),0)),0)))</f>
        <v/>
      </c>
      <c r="CX32" s="43" t="str">
        <f>IF(ISBLANK(CX13),"",-(IF(SUM($C$31:CX31)&gt;0,(IF(CX31&lt;=0,(CX13-CW13),0)),0)))</f>
        <v/>
      </c>
      <c r="CY32" s="43"/>
      <c r="CZ32" s="50" t="s">
        <v>69</v>
      </c>
      <c r="DA32" s="27"/>
      <c r="DB32" s="24"/>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row>
    <row r="33" spans="1:193" s="63" customFormat="1" ht="33" customHeight="1" x14ac:dyDescent="0.35">
      <c r="A33" s="159" t="s">
        <v>70</v>
      </c>
      <c r="B33" s="160"/>
      <c r="C33" s="160"/>
      <c r="D33" s="160"/>
      <c r="E33" s="160"/>
      <c r="F33" s="160"/>
      <c r="G33" s="160"/>
      <c r="H33" s="160"/>
      <c r="I33" s="160"/>
      <c r="J33" s="160"/>
      <c r="K33" s="160"/>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71"/>
      <c r="DA33" s="60"/>
      <c r="DB33" s="61"/>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row>
    <row r="34" spans="1:193" s="5" customFormat="1" ht="28.5" customHeight="1" x14ac:dyDescent="0.45">
      <c r="A34" s="38" t="s">
        <v>71</v>
      </c>
      <c r="B34" s="42"/>
      <c r="C34" s="43">
        <f>MAX(C31,0)</f>
        <v>0</v>
      </c>
      <c r="D34" s="43">
        <f>MAX(D31,0)</f>
        <v>0</v>
      </c>
      <c r="E34" s="43">
        <f>MAX(E31,0)</f>
        <v>0</v>
      </c>
      <c r="F34" s="43">
        <f t="shared" ref="F34:AH34" si="22">MAX(F31,0)</f>
        <v>0</v>
      </c>
      <c r="G34" s="43">
        <f t="shared" si="22"/>
        <v>0</v>
      </c>
      <c r="H34" s="43">
        <f t="shared" si="22"/>
        <v>0</v>
      </c>
      <c r="I34" s="43">
        <f t="shared" si="22"/>
        <v>0</v>
      </c>
      <c r="J34" s="43">
        <f t="shared" si="22"/>
        <v>0</v>
      </c>
      <c r="K34" s="43">
        <f t="shared" si="22"/>
        <v>0</v>
      </c>
      <c r="L34" s="43">
        <f t="shared" si="22"/>
        <v>0</v>
      </c>
      <c r="M34" s="43">
        <f t="shared" si="22"/>
        <v>0</v>
      </c>
      <c r="N34" s="43">
        <f t="shared" si="22"/>
        <v>0</v>
      </c>
      <c r="O34" s="43">
        <f t="shared" si="22"/>
        <v>0</v>
      </c>
      <c r="P34" s="43">
        <f t="shared" si="22"/>
        <v>0</v>
      </c>
      <c r="Q34" s="43">
        <f t="shared" si="22"/>
        <v>0</v>
      </c>
      <c r="R34" s="43">
        <f t="shared" si="22"/>
        <v>0</v>
      </c>
      <c r="S34" s="43">
        <f t="shared" si="22"/>
        <v>0</v>
      </c>
      <c r="T34" s="43">
        <f t="shared" si="22"/>
        <v>0</v>
      </c>
      <c r="U34" s="43">
        <f t="shared" si="22"/>
        <v>0</v>
      </c>
      <c r="V34" s="43">
        <f t="shared" si="22"/>
        <v>0</v>
      </c>
      <c r="W34" s="43">
        <f t="shared" si="22"/>
        <v>0</v>
      </c>
      <c r="X34" s="43">
        <f t="shared" si="22"/>
        <v>0</v>
      </c>
      <c r="Y34" s="43">
        <f t="shared" si="22"/>
        <v>0</v>
      </c>
      <c r="Z34" s="43">
        <f t="shared" si="22"/>
        <v>0</v>
      </c>
      <c r="AA34" s="43">
        <f t="shared" si="22"/>
        <v>0</v>
      </c>
      <c r="AB34" s="43">
        <f t="shared" si="22"/>
        <v>0</v>
      </c>
      <c r="AC34" s="43">
        <f t="shared" si="22"/>
        <v>0</v>
      </c>
      <c r="AD34" s="43">
        <f t="shared" si="22"/>
        <v>0</v>
      </c>
      <c r="AE34" s="43">
        <f t="shared" si="22"/>
        <v>0</v>
      </c>
      <c r="AF34" s="43">
        <f t="shared" si="22"/>
        <v>0</v>
      </c>
      <c r="AG34" s="43">
        <f t="shared" si="22"/>
        <v>0</v>
      </c>
      <c r="AH34" s="43">
        <f t="shared" si="22"/>
        <v>0</v>
      </c>
      <c r="AI34" s="43">
        <f t="shared" ref="AI34:BN34" si="23">MAX(AI31,0)</f>
        <v>0</v>
      </c>
      <c r="AJ34" s="43">
        <f t="shared" si="23"/>
        <v>0</v>
      </c>
      <c r="AK34" s="43">
        <f t="shared" si="23"/>
        <v>0</v>
      </c>
      <c r="AL34" s="43">
        <f t="shared" si="23"/>
        <v>0</v>
      </c>
      <c r="AM34" s="43">
        <f t="shared" si="23"/>
        <v>0</v>
      </c>
      <c r="AN34" s="43">
        <f t="shared" si="23"/>
        <v>0</v>
      </c>
      <c r="AO34" s="43">
        <f t="shared" si="23"/>
        <v>0</v>
      </c>
      <c r="AP34" s="43">
        <f t="shared" si="23"/>
        <v>0</v>
      </c>
      <c r="AQ34" s="43">
        <f t="shared" si="23"/>
        <v>0</v>
      </c>
      <c r="AR34" s="43">
        <f t="shared" si="23"/>
        <v>0</v>
      </c>
      <c r="AS34" s="43">
        <f t="shared" si="23"/>
        <v>0</v>
      </c>
      <c r="AT34" s="43">
        <f t="shared" si="23"/>
        <v>0</v>
      </c>
      <c r="AU34" s="43">
        <f t="shared" si="23"/>
        <v>0</v>
      </c>
      <c r="AV34" s="43">
        <f t="shared" si="23"/>
        <v>0</v>
      </c>
      <c r="AW34" s="43">
        <f t="shared" si="23"/>
        <v>0</v>
      </c>
      <c r="AX34" s="43">
        <f t="shared" si="23"/>
        <v>0</v>
      </c>
      <c r="AY34" s="43">
        <f t="shared" si="23"/>
        <v>0</v>
      </c>
      <c r="AZ34" s="43">
        <f t="shared" si="23"/>
        <v>0</v>
      </c>
      <c r="BA34" s="43">
        <f t="shared" si="23"/>
        <v>0</v>
      </c>
      <c r="BB34" s="43">
        <f t="shared" si="23"/>
        <v>0</v>
      </c>
      <c r="BC34" s="43">
        <f t="shared" si="23"/>
        <v>0</v>
      </c>
      <c r="BD34" s="43">
        <f t="shared" si="23"/>
        <v>0</v>
      </c>
      <c r="BE34" s="43">
        <f t="shared" si="23"/>
        <v>0</v>
      </c>
      <c r="BF34" s="43">
        <f t="shared" si="23"/>
        <v>0</v>
      </c>
      <c r="BG34" s="43">
        <f t="shared" si="23"/>
        <v>0</v>
      </c>
      <c r="BH34" s="43">
        <f t="shared" si="23"/>
        <v>0</v>
      </c>
      <c r="BI34" s="43">
        <f t="shared" si="23"/>
        <v>0</v>
      </c>
      <c r="BJ34" s="43">
        <f t="shared" si="23"/>
        <v>0</v>
      </c>
      <c r="BK34" s="43">
        <f t="shared" si="23"/>
        <v>0</v>
      </c>
      <c r="BL34" s="43">
        <f t="shared" si="23"/>
        <v>0</v>
      </c>
      <c r="BM34" s="43">
        <f t="shared" si="23"/>
        <v>0</v>
      </c>
      <c r="BN34" s="43">
        <f t="shared" si="23"/>
        <v>0</v>
      </c>
      <c r="BO34" s="43">
        <f t="shared" ref="BO34:CX34" si="24">MAX(BO31,0)</f>
        <v>0</v>
      </c>
      <c r="BP34" s="43">
        <f t="shared" si="24"/>
        <v>0</v>
      </c>
      <c r="BQ34" s="43">
        <f t="shared" si="24"/>
        <v>0</v>
      </c>
      <c r="BR34" s="43">
        <f t="shared" si="24"/>
        <v>0</v>
      </c>
      <c r="BS34" s="43">
        <f t="shared" si="24"/>
        <v>0</v>
      </c>
      <c r="BT34" s="43">
        <f t="shared" si="24"/>
        <v>0</v>
      </c>
      <c r="BU34" s="43">
        <f t="shared" si="24"/>
        <v>0</v>
      </c>
      <c r="BV34" s="43">
        <f t="shared" si="24"/>
        <v>0</v>
      </c>
      <c r="BW34" s="43">
        <f t="shared" si="24"/>
        <v>0</v>
      </c>
      <c r="BX34" s="43">
        <f t="shared" si="24"/>
        <v>0</v>
      </c>
      <c r="BY34" s="43">
        <f t="shared" si="24"/>
        <v>0</v>
      </c>
      <c r="BZ34" s="43">
        <f t="shared" si="24"/>
        <v>0</v>
      </c>
      <c r="CA34" s="43">
        <f t="shared" si="24"/>
        <v>0</v>
      </c>
      <c r="CB34" s="43">
        <f t="shared" si="24"/>
        <v>0</v>
      </c>
      <c r="CC34" s="43">
        <f t="shared" si="24"/>
        <v>0</v>
      </c>
      <c r="CD34" s="43">
        <f t="shared" si="24"/>
        <v>0</v>
      </c>
      <c r="CE34" s="43">
        <f t="shared" si="24"/>
        <v>0</v>
      </c>
      <c r="CF34" s="43">
        <f t="shared" si="24"/>
        <v>0</v>
      </c>
      <c r="CG34" s="43">
        <f t="shared" si="24"/>
        <v>0</v>
      </c>
      <c r="CH34" s="43">
        <f t="shared" si="24"/>
        <v>0</v>
      </c>
      <c r="CI34" s="43">
        <f t="shared" si="24"/>
        <v>0</v>
      </c>
      <c r="CJ34" s="43">
        <f t="shared" si="24"/>
        <v>0</v>
      </c>
      <c r="CK34" s="43">
        <f t="shared" si="24"/>
        <v>0</v>
      </c>
      <c r="CL34" s="43">
        <f t="shared" si="24"/>
        <v>0</v>
      </c>
      <c r="CM34" s="43">
        <f t="shared" si="24"/>
        <v>0</v>
      </c>
      <c r="CN34" s="43">
        <f t="shared" si="24"/>
        <v>0</v>
      </c>
      <c r="CO34" s="43">
        <f t="shared" si="24"/>
        <v>0</v>
      </c>
      <c r="CP34" s="43">
        <f t="shared" si="24"/>
        <v>0</v>
      </c>
      <c r="CQ34" s="43">
        <f t="shared" si="24"/>
        <v>0</v>
      </c>
      <c r="CR34" s="43">
        <f t="shared" si="24"/>
        <v>0</v>
      </c>
      <c r="CS34" s="43">
        <f t="shared" si="24"/>
        <v>0</v>
      </c>
      <c r="CT34" s="43">
        <f t="shared" si="24"/>
        <v>0</v>
      </c>
      <c r="CU34" s="43">
        <f t="shared" si="24"/>
        <v>0</v>
      </c>
      <c r="CV34" s="43">
        <f t="shared" si="24"/>
        <v>0</v>
      </c>
      <c r="CW34" s="43">
        <f t="shared" si="24"/>
        <v>0</v>
      </c>
      <c r="CX34" s="43">
        <f t="shared" si="24"/>
        <v>0</v>
      </c>
      <c r="CY34" s="44"/>
      <c r="CZ34" s="40" t="s">
        <v>72</v>
      </c>
      <c r="DA34" s="68">
        <v>5.5</v>
      </c>
      <c r="DB34" s="69" t="s">
        <v>73</v>
      </c>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row>
    <row r="35" spans="1:193" s="5" customFormat="1" ht="32.25" customHeight="1" x14ac:dyDescent="0.3">
      <c r="A35" s="38" t="s">
        <v>74</v>
      </c>
      <c r="B35" s="72"/>
      <c r="C35" s="72"/>
      <c r="D35" s="73">
        <f>SUM($C34:C34)-SUM($D32:D32)</f>
        <v>0</v>
      </c>
      <c r="E35" s="73">
        <f>SUM($C34:D34)-SUM($D32:E32)</f>
        <v>0</v>
      </c>
      <c r="F35" s="73">
        <f>SUM($C34:E34)-SUM($D32:F32)</f>
        <v>0</v>
      </c>
      <c r="G35" s="73">
        <f>SUM($C34:F34)-SUM($D32:G32)</f>
        <v>0</v>
      </c>
      <c r="H35" s="73">
        <f>SUM($C34:G34)-SUM($D32:H32)</f>
        <v>0</v>
      </c>
      <c r="I35" s="73">
        <f>SUM($C34:H34)-SUM($D32:I32)</f>
        <v>0</v>
      </c>
      <c r="J35" s="73">
        <f>SUM($C34:I34)-SUM($D32:J32)</f>
        <v>0</v>
      </c>
      <c r="K35" s="73">
        <f>SUM($C34:J34)-SUM($D32:K32)</f>
        <v>0</v>
      </c>
      <c r="L35" s="73">
        <f>SUM($C34:K34)-SUM($D32:L32)</f>
        <v>0</v>
      </c>
      <c r="M35" s="73">
        <f>SUM($C34:L34)-SUM($D32:M32)</f>
        <v>0</v>
      </c>
      <c r="N35" s="73">
        <f>SUM($C34:M34)-SUM($D32:N32)</f>
        <v>0</v>
      </c>
      <c r="O35" s="73">
        <f>SUM($C34:N34)-SUM($D32:O32)</f>
        <v>0</v>
      </c>
      <c r="P35" s="73">
        <f>SUM($C34:O34)-SUM($D32:P32)</f>
        <v>0</v>
      </c>
      <c r="Q35" s="73">
        <f>SUM($C34:P34)-SUM($D32:Q32)</f>
        <v>0</v>
      </c>
      <c r="R35" s="73">
        <f>SUM($C34:Q34)-SUM($D32:R32)</f>
        <v>0</v>
      </c>
      <c r="S35" s="73">
        <f>SUM($C34:R34)-SUM($D32:S32)</f>
        <v>0</v>
      </c>
      <c r="T35" s="73">
        <f>SUM($C34:S34)-SUM($D32:T32)</f>
        <v>0</v>
      </c>
      <c r="U35" s="73">
        <f>SUM($C34:T34)-SUM($D32:U32)</f>
        <v>0</v>
      </c>
      <c r="V35" s="73">
        <f>SUM($C34:U34)-SUM($D32:V32)</f>
        <v>0</v>
      </c>
      <c r="W35" s="73">
        <f>SUM($C34:V34)-SUM($D32:W32)</f>
        <v>0</v>
      </c>
      <c r="X35" s="73">
        <f>SUM($C34:W34)-SUM($D32:X32)</f>
        <v>0</v>
      </c>
      <c r="Y35" s="73">
        <f>SUM($C34:X34)-SUM($D32:Y32)</f>
        <v>0</v>
      </c>
      <c r="Z35" s="73">
        <f>SUM($C34:Y34)-SUM($D32:Z32)</f>
        <v>0</v>
      </c>
      <c r="AA35" s="73">
        <f>SUM($C34:Z34)-SUM($D32:AA32)</f>
        <v>0</v>
      </c>
      <c r="AB35" s="73">
        <f>SUM($C34:AA34)-SUM($D32:AB32)</f>
        <v>0</v>
      </c>
      <c r="AC35" s="73">
        <f>SUM($C34:AB34)-SUM($D32:AC32)</f>
        <v>0</v>
      </c>
      <c r="AD35" s="73">
        <f>SUM($C34:AC34)-SUM($D32:AD32)</f>
        <v>0</v>
      </c>
      <c r="AE35" s="73">
        <f>SUM($C34:AD34)-SUM($D32:AE32)</f>
        <v>0</v>
      </c>
      <c r="AF35" s="73">
        <f>SUM($C34:AE34)-SUM($D32:AF32)</f>
        <v>0</v>
      </c>
      <c r="AG35" s="73">
        <f>SUM($C34:AF34)-SUM($D32:AG32)</f>
        <v>0</v>
      </c>
      <c r="AH35" s="73">
        <f>SUM($C34:AG34)-SUM($D32:AH32)</f>
        <v>0</v>
      </c>
      <c r="AI35" s="73">
        <f>SUM($C34:AH34)-SUM($D32:AI32)</f>
        <v>0</v>
      </c>
      <c r="AJ35" s="73">
        <f>SUM($C34:AI34)-SUM($D32:AJ32)</f>
        <v>0</v>
      </c>
      <c r="AK35" s="73">
        <f>SUM($C34:AJ34)-SUM($D32:AK32)</f>
        <v>0</v>
      </c>
      <c r="AL35" s="73">
        <f>SUM($C34:AK34)-SUM($D32:AL32)</f>
        <v>0</v>
      </c>
      <c r="AM35" s="73">
        <f>SUM($C34:AL34)-SUM($D32:AM32)</f>
        <v>0</v>
      </c>
      <c r="AN35" s="73">
        <f>SUM($C34:AM34)-SUM($D32:AN32)</f>
        <v>0</v>
      </c>
      <c r="AO35" s="73">
        <f>SUM($C34:AN34)-SUM($D32:AO32)</f>
        <v>0</v>
      </c>
      <c r="AP35" s="73">
        <f>SUM($C34:AO34)-SUM($D32:AP32)</f>
        <v>0</v>
      </c>
      <c r="AQ35" s="73">
        <f>SUM($C34:AP34)-SUM($D32:AQ32)</f>
        <v>0</v>
      </c>
      <c r="AR35" s="73">
        <f>SUM($C34:AQ34)-SUM($D32:AR32)</f>
        <v>0</v>
      </c>
      <c r="AS35" s="73">
        <f>SUM($C34:AR34)-SUM($D32:AS32)</f>
        <v>0</v>
      </c>
      <c r="AT35" s="73">
        <f>SUM($C34:AS34)-SUM($D32:AT32)</f>
        <v>0</v>
      </c>
      <c r="AU35" s="73">
        <f>SUM($C34:AT34)-SUM($D32:AU32)</f>
        <v>0</v>
      </c>
      <c r="AV35" s="73">
        <f>SUM($C34:AU34)-SUM($D32:AV32)</f>
        <v>0</v>
      </c>
      <c r="AW35" s="73">
        <f>SUM($C34:AV34)-SUM($D32:AW32)</f>
        <v>0</v>
      </c>
      <c r="AX35" s="73">
        <f>SUM($C34:AW34)-SUM($D32:AX32)</f>
        <v>0</v>
      </c>
      <c r="AY35" s="73">
        <f>SUM($C34:AX34)-SUM($D32:AY32)</f>
        <v>0</v>
      </c>
      <c r="AZ35" s="73">
        <f>SUM($C34:AY34)-SUM($D32:AZ32)</f>
        <v>0</v>
      </c>
      <c r="BA35" s="73">
        <f>SUM($C34:AZ34)-SUM($D32:BA32)</f>
        <v>0</v>
      </c>
      <c r="BB35" s="73">
        <f>SUM($C34:BA34)-SUM($D32:BB32)</f>
        <v>0</v>
      </c>
      <c r="BC35" s="73">
        <f>SUM($C34:BB34)-SUM($D32:BC32)</f>
        <v>0</v>
      </c>
      <c r="BD35" s="73">
        <f>SUM($C34:BC34)-SUM($D32:BD32)</f>
        <v>0</v>
      </c>
      <c r="BE35" s="73">
        <f>SUM($C34:BD34)-SUM($D32:BE32)</f>
        <v>0</v>
      </c>
      <c r="BF35" s="73">
        <f>SUM($C34:BE34)-SUM($D32:BF32)</f>
        <v>0</v>
      </c>
      <c r="BG35" s="73">
        <f>SUM($C34:BF34)-SUM($D32:BG32)</f>
        <v>0</v>
      </c>
      <c r="BH35" s="73">
        <f>SUM($C34:BG34)-SUM($D32:BH32)</f>
        <v>0</v>
      </c>
      <c r="BI35" s="73">
        <f>SUM($C34:BH34)-SUM($D32:BI32)</f>
        <v>0</v>
      </c>
      <c r="BJ35" s="73">
        <f>SUM($C34:BI34)-SUM($D32:BJ32)</f>
        <v>0</v>
      </c>
      <c r="BK35" s="73">
        <f>SUM($C34:BJ34)-SUM($D32:BK32)</f>
        <v>0</v>
      </c>
      <c r="BL35" s="73">
        <f>SUM($C34:BK34)-SUM($D32:BL32)</f>
        <v>0</v>
      </c>
      <c r="BM35" s="73">
        <f>SUM($C34:BL34)-SUM($D32:BM32)</f>
        <v>0</v>
      </c>
      <c r="BN35" s="73">
        <f>SUM($C34:BM34)-SUM($D32:BN32)</f>
        <v>0</v>
      </c>
      <c r="BO35" s="73">
        <f>SUM($C34:BN34)-SUM($D32:BO32)</f>
        <v>0</v>
      </c>
      <c r="BP35" s="73">
        <f>SUM($C34:BO34)-SUM($D32:BP32)</f>
        <v>0</v>
      </c>
      <c r="BQ35" s="73">
        <f>SUM($C34:BP34)-SUM($D32:BQ32)</f>
        <v>0</v>
      </c>
      <c r="BR35" s="73">
        <f>SUM($C34:BQ34)-SUM($D32:BR32)</f>
        <v>0</v>
      </c>
      <c r="BS35" s="73">
        <f>SUM($C34:BR34)-SUM($D32:BS32)</f>
        <v>0</v>
      </c>
      <c r="BT35" s="73">
        <f>SUM($C34:BS34)-SUM($D32:BT32)</f>
        <v>0</v>
      </c>
      <c r="BU35" s="73">
        <f>SUM($C34:BT34)-SUM($D32:BU32)</f>
        <v>0</v>
      </c>
      <c r="BV35" s="73">
        <f>SUM($C34:BU34)-SUM($D32:BV32)</f>
        <v>0</v>
      </c>
      <c r="BW35" s="73">
        <f>SUM($C34:BV34)-SUM($D32:BW32)</f>
        <v>0</v>
      </c>
      <c r="BX35" s="73">
        <f>SUM($C34:BW34)-SUM($D32:BX32)</f>
        <v>0</v>
      </c>
      <c r="BY35" s="73">
        <f>SUM($C34:BX34)-SUM($D32:BY32)</f>
        <v>0</v>
      </c>
      <c r="BZ35" s="73">
        <f>SUM($C34:BY34)-SUM($D32:BZ32)</f>
        <v>0</v>
      </c>
      <c r="CA35" s="73">
        <f>SUM($C34:BZ34)-SUM($D32:CA32)</f>
        <v>0</v>
      </c>
      <c r="CB35" s="73">
        <f>SUM($C34:CA34)-SUM($D32:CB32)</f>
        <v>0</v>
      </c>
      <c r="CC35" s="73">
        <f>SUM($C34:CB34)-SUM($D32:CC32)</f>
        <v>0</v>
      </c>
      <c r="CD35" s="73">
        <f>SUM($C34:CC34)-SUM($D32:CD32)</f>
        <v>0</v>
      </c>
      <c r="CE35" s="73">
        <f>SUM($C34:CD34)-SUM($D32:CE32)</f>
        <v>0</v>
      </c>
      <c r="CF35" s="73">
        <f>SUM($C34:CE34)-SUM($D32:CF32)</f>
        <v>0</v>
      </c>
      <c r="CG35" s="73">
        <f>SUM($C34:CF34)-SUM($D32:CG32)</f>
        <v>0</v>
      </c>
      <c r="CH35" s="73">
        <f>SUM($C34:CG34)-SUM($D32:CH32)</f>
        <v>0</v>
      </c>
      <c r="CI35" s="73">
        <f>SUM($C34:CH34)-SUM($D32:CI32)</f>
        <v>0</v>
      </c>
      <c r="CJ35" s="73">
        <f>SUM($C34:CI34)-SUM($D32:CJ32)</f>
        <v>0</v>
      </c>
      <c r="CK35" s="73">
        <f>SUM($C34:CJ34)-SUM($D32:CK32)</f>
        <v>0</v>
      </c>
      <c r="CL35" s="73">
        <f>SUM($C34:CK34)-SUM($D32:CL32)</f>
        <v>0</v>
      </c>
      <c r="CM35" s="73">
        <f>SUM($C34:CL34)-SUM($D32:CM32)</f>
        <v>0</v>
      </c>
      <c r="CN35" s="73">
        <f>SUM($C34:CM34)-SUM($D32:CN32)</f>
        <v>0</v>
      </c>
      <c r="CO35" s="73">
        <f>SUM($C34:CN34)-SUM($D32:CO32)</f>
        <v>0</v>
      </c>
      <c r="CP35" s="73">
        <f>SUM($C34:CO34)-SUM($D32:CP32)</f>
        <v>0</v>
      </c>
      <c r="CQ35" s="73">
        <f>SUM($C34:CP34)-SUM($D32:CQ32)</f>
        <v>0</v>
      </c>
      <c r="CR35" s="73">
        <f>SUM($C34:CQ34)-SUM($D32:CR32)</f>
        <v>0</v>
      </c>
      <c r="CS35" s="73">
        <f>SUM($C34:CR34)-SUM($D32:CS32)</f>
        <v>0</v>
      </c>
      <c r="CT35" s="73">
        <f>SUM($C34:CS34)-SUM($D32:CT32)</f>
        <v>0</v>
      </c>
      <c r="CU35" s="73">
        <f>SUM($C34:CT34)-SUM($D32:CU32)</f>
        <v>0</v>
      </c>
      <c r="CV35" s="73">
        <f>SUM($C34:CU34)-SUM($D32:CV32)</f>
        <v>0</v>
      </c>
      <c r="CW35" s="73">
        <f>SUM($C34:CV34)-SUM($D32:CW32)</f>
        <v>0</v>
      </c>
      <c r="CX35" s="73">
        <f>SUM($C34:CW34)-SUM($D32:CX32)</f>
        <v>0</v>
      </c>
      <c r="CY35" s="74"/>
      <c r="CZ35" s="40" t="s">
        <v>75</v>
      </c>
      <c r="DA35" s="68"/>
      <c r="DB35" s="69"/>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row>
    <row r="36" spans="1:193" s="5" customFormat="1" ht="31.5" customHeight="1" x14ac:dyDescent="0.3">
      <c r="A36" s="38" t="s">
        <v>76</v>
      </c>
      <c r="B36" s="75"/>
      <c r="C36" s="76">
        <f>IF(C9&lt;&gt;"",YEAR(C9),"")</f>
        <v>1900</v>
      </c>
      <c r="D36" s="76">
        <f>IF(D9&lt;&gt;"",YEAR(D9),"")</f>
        <v>1900</v>
      </c>
      <c r="E36" s="76">
        <f>IF(E9&lt;&gt;"",YEAR(E9),"")</f>
        <v>1901</v>
      </c>
      <c r="F36" s="76">
        <f>IF(F9&lt;&gt;"",YEAR(F9),"")</f>
        <v>1902</v>
      </c>
      <c r="G36" s="76">
        <f>IF(G9&lt;&gt;"",YEAR(G9),"")</f>
        <v>1903</v>
      </c>
      <c r="H36" s="76">
        <f>IF(H9&lt;&gt;"",YEAR(H9),"")</f>
        <v>1904</v>
      </c>
      <c r="I36" s="76">
        <f>IF(I9&lt;&gt;"",YEAR(I9),"")</f>
        <v>1905</v>
      </c>
      <c r="J36" s="76">
        <f>IF(J9&lt;&gt;"",YEAR(J9),"")</f>
        <v>1906</v>
      </c>
      <c r="K36" s="76">
        <f>IF(K9&lt;&gt;"",YEAR(K9),"")</f>
        <v>1907</v>
      </c>
      <c r="L36" s="76">
        <f>IF(L9&lt;&gt;"",YEAR(L9),"")</f>
        <v>1908</v>
      </c>
      <c r="M36" s="76">
        <f>IF(M9&lt;&gt;"",YEAR(M9),"")</f>
        <v>1909</v>
      </c>
      <c r="N36" s="76">
        <f>IF(N9&lt;&gt;"",YEAR(N9),"")</f>
        <v>1910</v>
      </c>
      <c r="O36" s="76">
        <f>IF(O9&lt;&gt;"",YEAR(O9),"")</f>
        <v>1911</v>
      </c>
      <c r="P36" s="76">
        <f>IF(P9&lt;&gt;"",YEAR(P9),"")</f>
        <v>1912</v>
      </c>
      <c r="Q36" s="76">
        <f>IF(Q9&lt;&gt;"",YEAR(Q9),"")</f>
        <v>1913</v>
      </c>
      <c r="R36" s="76">
        <f>IF(R9&lt;&gt;"",YEAR(R9),"")</f>
        <v>1914</v>
      </c>
      <c r="S36" s="76">
        <f>IF(S9&lt;&gt;"",YEAR(S9),"")</f>
        <v>1915</v>
      </c>
      <c r="T36" s="76">
        <f>IF(T9&lt;&gt;"",YEAR(T9),"")</f>
        <v>1916</v>
      </c>
      <c r="U36" s="76">
        <f>IF(U9&lt;&gt;"",YEAR(U9),"")</f>
        <v>1917</v>
      </c>
      <c r="V36" s="76">
        <f>IF(V9&lt;&gt;"",YEAR(V9),"")</f>
        <v>1918</v>
      </c>
      <c r="W36" s="76">
        <f>IF(W9&lt;&gt;"",YEAR(W9),"")</f>
        <v>1919</v>
      </c>
      <c r="X36" s="76">
        <f>IF(X9&lt;&gt;"",YEAR(X9),"")</f>
        <v>1920</v>
      </c>
      <c r="Y36" s="76">
        <f>IF(Y9&lt;&gt;"",YEAR(Y9),"")</f>
        <v>1921</v>
      </c>
      <c r="Z36" s="76">
        <f>IF(Z9&lt;&gt;"",YEAR(Z9),"")</f>
        <v>1922</v>
      </c>
      <c r="AA36" s="76">
        <f>IF(AA9&lt;&gt;"",YEAR(AA9),"")</f>
        <v>1923</v>
      </c>
      <c r="AB36" s="76">
        <f>IF(AB9&lt;&gt;"",YEAR(AB9),"")</f>
        <v>1924</v>
      </c>
      <c r="AC36" s="76">
        <f>IF(AC9&lt;&gt;"",YEAR(AC9),"")</f>
        <v>1925</v>
      </c>
      <c r="AD36" s="76">
        <f>IF(AD9&lt;&gt;"",YEAR(AD9),"")</f>
        <v>1926</v>
      </c>
      <c r="AE36" s="76">
        <f>IF(AE9&lt;&gt;"",YEAR(AE9),"")</f>
        <v>1927</v>
      </c>
      <c r="AF36" s="76">
        <f>IF(AF9&lt;&gt;"",YEAR(AF9),"")</f>
        <v>1928</v>
      </c>
      <c r="AG36" s="76">
        <f>IF(AG9&lt;&gt;"",YEAR(AG9),"")</f>
        <v>1929</v>
      </c>
      <c r="AH36" s="76">
        <f>IF(AH9&lt;&gt;"",YEAR(AH9),"")</f>
        <v>1930</v>
      </c>
      <c r="AI36" s="76">
        <f>IF(AI9&lt;&gt;"",YEAR(AI9),"")</f>
        <v>1931</v>
      </c>
      <c r="AJ36" s="76">
        <f>IF(AJ9&lt;&gt;"",YEAR(AJ9),"")</f>
        <v>1932</v>
      </c>
      <c r="AK36" s="76">
        <f>IF(AK9&lt;&gt;"",YEAR(AK9),"")</f>
        <v>1933</v>
      </c>
      <c r="AL36" s="76">
        <f>IF(AL9&lt;&gt;"",YEAR(AL9),"")</f>
        <v>1934</v>
      </c>
      <c r="AM36" s="76">
        <f>IF(AM9&lt;&gt;"",YEAR(AM9),"")</f>
        <v>1935</v>
      </c>
      <c r="AN36" s="76">
        <f>IF(AN9&lt;&gt;"",YEAR(AN9),"")</f>
        <v>1936</v>
      </c>
      <c r="AO36" s="76">
        <f>IF(AO9&lt;&gt;"",YEAR(AO9),"")</f>
        <v>1937</v>
      </c>
      <c r="AP36" s="76">
        <f>IF(AP9&lt;&gt;"",YEAR(AP9),"")</f>
        <v>1938</v>
      </c>
      <c r="AQ36" s="76">
        <f>IF(AQ9&lt;&gt;"",YEAR(AQ9),"")</f>
        <v>1939</v>
      </c>
      <c r="AR36" s="76">
        <f>IF(AR9&lt;&gt;"",YEAR(AR9),"")</f>
        <v>1940</v>
      </c>
      <c r="AS36" s="76">
        <f>IF(AS9&lt;&gt;"",YEAR(AS9),"")</f>
        <v>1941</v>
      </c>
      <c r="AT36" s="76">
        <f>IF(AT9&lt;&gt;"",YEAR(AT9),"")</f>
        <v>1942</v>
      </c>
      <c r="AU36" s="76">
        <f>IF(AU9&lt;&gt;"",YEAR(AU9),"")</f>
        <v>1943</v>
      </c>
      <c r="AV36" s="76">
        <f>IF(AV9&lt;&gt;"",YEAR(AV9),"")</f>
        <v>1944</v>
      </c>
      <c r="AW36" s="76">
        <f>IF(AW9&lt;&gt;"",YEAR(AW9),"")</f>
        <v>1945</v>
      </c>
      <c r="AX36" s="76">
        <f>IF(AX9&lt;&gt;"",YEAR(AX9),"")</f>
        <v>1946</v>
      </c>
      <c r="AY36" s="76">
        <f>IF(AY9&lt;&gt;"",YEAR(AY9),"")</f>
        <v>1947</v>
      </c>
      <c r="AZ36" s="76">
        <f>IF(AZ9&lt;&gt;"",YEAR(AZ9),"")</f>
        <v>1948</v>
      </c>
      <c r="BA36" s="76">
        <f>IF(BA9&lt;&gt;"",YEAR(BA9),"")</f>
        <v>1949</v>
      </c>
      <c r="BB36" s="76">
        <f>IF(BB9&lt;&gt;"",YEAR(BB9),"")</f>
        <v>1950</v>
      </c>
      <c r="BC36" s="76">
        <f>IF(BC9&lt;&gt;"",YEAR(BC9),"")</f>
        <v>1951</v>
      </c>
      <c r="BD36" s="76">
        <f>IF(BD9&lt;&gt;"",YEAR(BD9),"")</f>
        <v>1952</v>
      </c>
      <c r="BE36" s="76">
        <f>IF(BE9&lt;&gt;"",YEAR(BE9),"")</f>
        <v>1953</v>
      </c>
      <c r="BF36" s="76">
        <f>IF(BF9&lt;&gt;"",YEAR(BF9),"")</f>
        <v>1954</v>
      </c>
      <c r="BG36" s="76">
        <f>IF(BG9&lt;&gt;"",YEAR(BG9),"")</f>
        <v>1955</v>
      </c>
      <c r="BH36" s="76">
        <f>IF(BH9&lt;&gt;"",YEAR(BH9),"")</f>
        <v>1956</v>
      </c>
      <c r="BI36" s="76">
        <f>IF(BI9&lt;&gt;"",YEAR(BI9),"")</f>
        <v>1957</v>
      </c>
      <c r="BJ36" s="76">
        <f>IF(BJ9&lt;&gt;"",YEAR(BJ9),"")</f>
        <v>1958</v>
      </c>
      <c r="BK36" s="76">
        <f>IF(BK9&lt;&gt;"",YEAR(BK9),"")</f>
        <v>1959</v>
      </c>
      <c r="BL36" s="76">
        <f>IF(BL9&lt;&gt;"",YEAR(BL9),"")</f>
        <v>1960</v>
      </c>
      <c r="BM36" s="76">
        <f>IF(BM9&lt;&gt;"",YEAR(BM9),"")</f>
        <v>1961</v>
      </c>
      <c r="BN36" s="76">
        <f>IF(BN9&lt;&gt;"",YEAR(BN9),"")</f>
        <v>1962</v>
      </c>
      <c r="BO36" s="76">
        <f>IF(BO9&lt;&gt;"",YEAR(BO9),"")</f>
        <v>1963</v>
      </c>
      <c r="BP36" s="76">
        <f>IF(BP9&lt;&gt;"",YEAR(BP9),"")</f>
        <v>1964</v>
      </c>
      <c r="BQ36" s="76">
        <f>IF(BQ9&lt;&gt;"",YEAR(BQ9),"")</f>
        <v>1965</v>
      </c>
      <c r="BR36" s="76">
        <f>IF(BR9&lt;&gt;"",YEAR(BR9),"")</f>
        <v>1966</v>
      </c>
      <c r="BS36" s="76">
        <f>IF(BS9&lt;&gt;"",YEAR(BS9),"")</f>
        <v>1967</v>
      </c>
      <c r="BT36" s="76">
        <f>IF(BT9&lt;&gt;"",YEAR(BT9),"")</f>
        <v>1968</v>
      </c>
      <c r="BU36" s="76">
        <f>IF(BU9&lt;&gt;"",YEAR(BU9),"")</f>
        <v>1969</v>
      </c>
      <c r="BV36" s="76">
        <f>IF(BV9&lt;&gt;"",YEAR(BV9),"")</f>
        <v>1970</v>
      </c>
      <c r="BW36" s="76">
        <f>IF(BW9&lt;&gt;"",YEAR(BW9),"")</f>
        <v>1971</v>
      </c>
      <c r="BX36" s="76">
        <f>IF(BX9&lt;&gt;"",YEAR(BX9),"")</f>
        <v>1972</v>
      </c>
      <c r="BY36" s="76">
        <f>IF(BY9&lt;&gt;"",YEAR(BY9),"")</f>
        <v>1973</v>
      </c>
      <c r="BZ36" s="76">
        <f>IF(BZ9&lt;&gt;"",YEAR(BZ9),"")</f>
        <v>1974</v>
      </c>
      <c r="CA36" s="76">
        <f>IF(CA9&lt;&gt;"",YEAR(CA9),"")</f>
        <v>1975</v>
      </c>
      <c r="CB36" s="76">
        <f>IF(CB9&lt;&gt;"",YEAR(CB9),"")</f>
        <v>1976</v>
      </c>
      <c r="CC36" s="76">
        <f>IF(CC9&lt;&gt;"",YEAR(CC9),"")</f>
        <v>1977</v>
      </c>
      <c r="CD36" s="76">
        <f>IF(CD9&lt;&gt;"",YEAR(CD9),"")</f>
        <v>1978</v>
      </c>
      <c r="CE36" s="76">
        <f>IF(CE9&lt;&gt;"",YEAR(CE9),"")</f>
        <v>1979</v>
      </c>
      <c r="CF36" s="76">
        <f>IF(CF9&lt;&gt;"",YEAR(CF9),"")</f>
        <v>1980</v>
      </c>
      <c r="CG36" s="76">
        <f>IF(CG9&lt;&gt;"",YEAR(CG9),"")</f>
        <v>1981</v>
      </c>
      <c r="CH36" s="76">
        <f>IF(CH9&lt;&gt;"",YEAR(CH9),"")</f>
        <v>1982</v>
      </c>
      <c r="CI36" s="76">
        <f>IF(CI9&lt;&gt;"",YEAR(CI9),"")</f>
        <v>1983</v>
      </c>
      <c r="CJ36" s="76">
        <f>IF(CJ9&lt;&gt;"",YEAR(CJ9),"")</f>
        <v>1984</v>
      </c>
      <c r="CK36" s="76">
        <f>IF(CK9&lt;&gt;"",YEAR(CK9),"")</f>
        <v>1985</v>
      </c>
      <c r="CL36" s="76">
        <f>IF(CL9&lt;&gt;"",YEAR(CL9),"")</f>
        <v>1986</v>
      </c>
      <c r="CM36" s="76">
        <f>IF(CM9&lt;&gt;"",YEAR(CM9),"")</f>
        <v>1987</v>
      </c>
      <c r="CN36" s="76">
        <f>IF(CN9&lt;&gt;"",YEAR(CN9),"")</f>
        <v>1988</v>
      </c>
      <c r="CO36" s="76">
        <f>IF(CO9&lt;&gt;"",YEAR(CO9),"")</f>
        <v>1989</v>
      </c>
      <c r="CP36" s="76">
        <f>IF(CP9&lt;&gt;"",YEAR(CP9),"")</f>
        <v>1990</v>
      </c>
      <c r="CQ36" s="76">
        <f>IF(CQ9&lt;&gt;"",YEAR(CQ9),"")</f>
        <v>1991</v>
      </c>
      <c r="CR36" s="76">
        <f>IF(CR9&lt;&gt;"",YEAR(CR9),"")</f>
        <v>1992</v>
      </c>
      <c r="CS36" s="76">
        <f>IF(CS9&lt;&gt;"",YEAR(CS9),"")</f>
        <v>1993</v>
      </c>
      <c r="CT36" s="76">
        <f>IF(CT9&lt;&gt;"",YEAR(CT9),"")</f>
        <v>1994</v>
      </c>
      <c r="CU36" s="76">
        <f>IF(CU9&lt;&gt;"",YEAR(CU9),"")</f>
        <v>1995</v>
      </c>
      <c r="CV36" s="76">
        <f>IF(CV9&lt;&gt;"",YEAR(CV9),"")</f>
        <v>1996</v>
      </c>
      <c r="CW36" s="76">
        <f>IF(CW9&lt;&gt;"",YEAR(CW9),"")</f>
        <v>1997</v>
      </c>
      <c r="CX36" s="76">
        <f>IF(CX9&lt;&gt;"",YEAR(CX9),"")</f>
        <v>1998</v>
      </c>
      <c r="CY36" s="77"/>
      <c r="CZ36" s="50"/>
      <c r="DA36" s="68"/>
      <c r="DB36" s="69"/>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row>
    <row r="37" spans="1:193" s="5" customFormat="1" ht="27.75" customHeight="1" x14ac:dyDescent="0.3">
      <c r="A37" s="78" t="s">
        <v>77</v>
      </c>
      <c r="B37" s="79">
        <v>30</v>
      </c>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80"/>
      <c r="CZ37" s="81" t="s">
        <v>78</v>
      </c>
      <c r="DA37" s="82">
        <v>5.5</v>
      </c>
      <c r="DB37" s="83" t="s">
        <v>79</v>
      </c>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row>
    <row r="38" spans="1:193" s="5" customFormat="1" ht="27.75" customHeight="1" x14ac:dyDescent="0.3">
      <c r="A38" s="38" t="s">
        <v>80</v>
      </c>
      <c r="B38" s="140"/>
      <c r="C38" s="142">
        <f>C37</f>
        <v>0</v>
      </c>
      <c r="D38" s="142">
        <f t="shared" ref="D38:K38" si="25">IF(AND(D37&gt;=C37,D37&gt;0),D37,IF(AND(D37&lt;C37,D37&gt;0),C38-1,IF(AND(D37=0,C38&gt;0),C38-1,0)))</f>
        <v>0</v>
      </c>
      <c r="E38" s="142">
        <f t="shared" si="25"/>
        <v>0</v>
      </c>
      <c r="F38" s="142">
        <f t="shared" si="25"/>
        <v>0</v>
      </c>
      <c r="G38" s="142">
        <f t="shared" si="25"/>
        <v>0</v>
      </c>
      <c r="H38" s="142">
        <f t="shared" si="25"/>
        <v>0</v>
      </c>
      <c r="I38" s="142">
        <f t="shared" si="25"/>
        <v>0</v>
      </c>
      <c r="J38" s="142">
        <f t="shared" si="25"/>
        <v>0</v>
      </c>
      <c r="K38" s="142">
        <f t="shared" si="25"/>
        <v>0</v>
      </c>
      <c r="L38" s="142">
        <f>IF(AND(L37&gt;=K37,L37&gt;0),L37,IF(AND(L37&lt;K37,L37&gt;0),K38-1,IF(AND(L37=0,K38&gt;0),K38-1,0)))</f>
        <v>0</v>
      </c>
      <c r="M38" s="142">
        <f t="shared" ref="M38:BX38" si="26">IF(AND(M37&gt;=L37,M37&gt;0),M37,IF(AND(M37&lt;L37,M37&gt;0),L38-1,IF(AND(M37=0,L38&gt;0),L38-1,0)))</f>
        <v>0</v>
      </c>
      <c r="N38" s="142">
        <f t="shared" si="26"/>
        <v>0</v>
      </c>
      <c r="O38" s="142">
        <f t="shared" si="26"/>
        <v>0</v>
      </c>
      <c r="P38" s="142">
        <f t="shared" si="26"/>
        <v>0</v>
      </c>
      <c r="Q38" s="142">
        <f t="shared" si="26"/>
        <v>0</v>
      </c>
      <c r="R38" s="142">
        <f t="shared" si="26"/>
        <v>0</v>
      </c>
      <c r="S38" s="142">
        <f t="shared" si="26"/>
        <v>0</v>
      </c>
      <c r="T38" s="142">
        <f t="shared" si="26"/>
        <v>0</v>
      </c>
      <c r="U38" s="142">
        <f t="shared" si="26"/>
        <v>0</v>
      </c>
      <c r="V38" s="142">
        <f t="shared" si="26"/>
        <v>0</v>
      </c>
      <c r="W38" s="142">
        <f t="shared" si="26"/>
        <v>0</v>
      </c>
      <c r="X38" s="142">
        <f t="shared" si="26"/>
        <v>0</v>
      </c>
      <c r="Y38" s="142">
        <f t="shared" si="26"/>
        <v>0</v>
      </c>
      <c r="Z38" s="142">
        <f t="shared" si="26"/>
        <v>0</v>
      </c>
      <c r="AA38" s="142">
        <f t="shared" si="26"/>
        <v>0</v>
      </c>
      <c r="AB38" s="142">
        <f t="shared" si="26"/>
        <v>0</v>
      </c>
      <c r="AC38" s="142">
        <f t="shared" si="26"/>
        <v>0</v>
      </c>
      <c r="AD38" s="142">
        <f t="shared" si="26"/>
        <v>0</v>
      </c>
      <c r="AE38" s="142">
        <f t="shared" si="26"/>
        <v>0</v>
      </c>
      <c r="AF38" s="142">
        <f t="shared" si="26"/>
        <v>0</v>
      </c>
      <c r="AG38" s="142">
        <f t="shared" si="26"/>
        <v>0</v>
      </c>
      <c r="AH38" s="142">
        <f t="shared" si="26"/>
        <v>0</v>
      </c>
      <c r="AI38" s="142">
        <f t="shared" si="26"/>
        <v>0</v>
      </c>
      <c r="AJ38" s="142">
        <f t="shared" si="26"/>
        <v>0</v>
      </c>
      <c r="AK38" s="142">
        <f t="shared" si="26"/>
        <v>0</v>
      </c>
      <c r="AL38" s="142">
        <f t="shared" si="26"/>
        <v>0</v>
      </c>
      <c r="AM38" s="142">
        <f t="shared" si="26"/>
        <v>0</v>
      </c>
      <c r="AN38" s="142">
        <f t="shared" si="26"/>
        <v>0</v>
      </c>
      <c r="AO38" s="142">
        <f t="shared" si="26"/>
        <v>0</v>
      </c>
      <c r="AP38" s="142">
        <f t="shared" si="26"/>
        <v>0</v>
      </c>
      <c r="AQ38" s="142">
        <f t="shared" si="26"/>
        <v>0</v>
      </c>
      <c r="AR38" s="142">
        <f t="shared" si="26"/>
        <v>0</v>
      </c>
      <c r="AS38" s="142">
        <f t="shared" si="26"/>
        <v>0</v>
      </c>
      <c r="AT38" s="142">
        <f t="shared" si="26"/>
        <v>0</v>
      </c>
      <c r="AU38" s="142">
        <f t="shared" si="26"/>
        <v>0</v>
      </c>
      <c r="AV38" s="142">
        <f t="shared" si="26"/>
        <v>0</v>
      </c>
      <c r="AW38" s="142">
        <f t="shared" si="26"/>
        <v>0</v>
      </c>
      <c r="AX38" s="142">
        <f t="shared" si="26"/>
        <v>0</v>
      </c>
      <c r="AY38" s="142">
        <f t="shared" si="26"/>
        <v>0</v>
      </c>
      <c r="AZ38" s="142">
        <f t="shared" si="26"/>
        <v>0</v>
      </c>
      <c r="BA38" s="142">
        <f t="shared" si="26"/>
        <v>0</v>
      </c>
      <c r="BB38" s="142">
        <f t="shared" si="26"/>
        <v>0</v>
      </c>
      <c r="BC38" s="142">
        <f t="shared" si="26"/>
        <v>0</v>
      </c>
      <c r="BD38" s="142">
        <f t="shared" si="26"/>
        <v>0</v>
      </c>
      <c r="BE38" s="142">
        <f t="shared" si="26"/>
        <v>0</v>
      </c>
      <c r="BF38" s="142">
        <f t="shared" si="26"/>
        <v>0</v>
      </c>
      <c r="BG38" s="142">
        <f t="shared" si="26"/>
        <v>0</v>
      </c>
      <c r="BH38" s="142">
        <f t="shared" si="26"/>
        <v>0</v>
      </c>
      <c r="BI38" s="142">
        <f t="shared" si="26"/>
        <v>0</v>
      </c>
      <c r="BJ38" s="142">
        <f t="shared" si="26"/>
        <v>0</v>
      </c>
      <c r="BK38" s="142">
        <f t="shared" si="26"/>
        <v>0</v>
      </c>
      <c r="BL38" s="142">
        <f t="shared" si="26"/>
        <v>0</v>
      </c>
      <c r="BM38" s="142">
        <f t="shared" si="26"/>
        <v>0</v>
      </c>
      <c r="BN38" s="142">
        <f t="shared" si="26"/>
        <v>0</v>
      </c>
      <c r="BO38" s="142">
        <f t="shared" si="26"/>
        <v>0</v>
      </c>
      <c r="BP38" s="142">
        <f t="shared" si="26"/>
        <v>0</v>
      </c>
      <c r="BQ38" s="142">
        <f t="shared" si="26"/>
        <v>0</v>
      </c>
      <c r="BR38" s="142">
        <f t="shared" si="26"/>
        <v>0</v>
      </c>
      <c r="BS38" s="142">
        <f t="shared" si="26"/>
        <v>0</v>
      </c>
      <c r="BT38" s="142">
        <f t="shared" si="26"/>
        <v>0</v>
      </c>
      <c r="BU38" s="142">
        <f t="shared" si="26"/>
        <v>0</v>
      </c>
      <c r="BV38" s="142">
        <f t="shared" si="26"/>
        <v>0</v>
      </c>
      <c r="BW38" s="142">
        <f t="shared" si="26"/>
        <v>0</v>
      </c>
      <c r="BX38" s="142">
        <f t="shared" si="26"/>
        <v>0</v>
      </c>
      <c r="BY38" s="142">
        <f t="shared" ref="BY38:CX38" si="27">IF(AND(BY37&gt;=BX37,BY37&gt;0),BY37,IF(AND(BY37&lt;BX37,BY37&gt;0),BX38-1,IF(AND(BY37=0,BX38&gt;0),BX38-1,0)))</f>
        <v>0</v>
      </c>
      <c r="BZ38" s="142">
        <f t="shared" si="27"/>
        <v>0</v>
      </c>
      <c r="CA38" s="142">
        <f t="shared" si="27"/>
        <v>0</v>
      </c>
      <c r="CB38" s="142">
        <f t="shared" si="27"/>
        <v>0</v>
      </c>
      <c r="CC38" s="142">
        <f t="shared" si="27"/>
        <v>0</v>
      </c>
      <c r="CD38" s="142">
        <f t="shared" si="27"/>
        <v>0</v>
      </c>
      <c r="CE38" s="142">
        <f t="shared" si="27"/>
        <v>0</v>
      </c>
      <c r="CF38" s="142">
        <f t="shared" si="27"/>
        <v>0</v>
      </c>
      <c r="CG38" s="142">
        <f t="shared" si="27"/>
        <v>0</v>
      </c>
      <c r="CH38" s="142">
        <f t="shared" si="27"/>
        <v>0</v>
      </c>
      <c r="CI38" s="142">
        <f t="shared" si="27"/>
        <v>0</v>
      </c>
      <c r="CJ38" s="142">
        <f t="shared" si="27"/>
        <v>0</v>
      </c>
      <c r="CK38" s="142">
        <f t="shared" si="27"/>
        <v>0</v>
      </c>
      <c r="CL38" s="142">
        <f t="shared" si="27"/>
        <v>0</v>
      </c>
      <c r="CM38" s="142">
        <f t="shared" si="27"/>
        <v>0</v>
      </c>
      <c r="CN38" s="142">
        <f t="shared" si="27"/>
        <v>0</v>
      </c>
      <c r="CO38" s="142">
        <f t="shared" si="27"/>
        <v>0</v>
      </c>
      <c r="CP38" s="142">
        <f t="shared" si="27"/>
        <v>0</v>
      </c>
      <c r="CQ38" s="142">
        <f t="shared" si="27"/>
        <v>0</v>
      </c>
      <c r="CR38" s="142">
        <f t="shared" si="27"/>
        <v>0</v>
      </c>
      <c r="CS38" s="142">
        <f t="shared" si="27"/>
        <v>0</v>
      </c>
      <c r="CT38" s="142">
        <f t="shared" si="27"/>
        <v>0</v>
      </c>
      <c r="CU38" s="142">
        <f t="shared" si="27"/>
        <v>0</v>
      </c>
      <c r="CV38" s="142">
        <f t="shared" si="27"/>
        <v>0</v>
      </c>
      <c r="CW38" s="142">
        <f t="shared" si="27"/>
        <v>0</v>
      </c>
      <c r="CX38" s="142">
        <f t="shared" si="27"/>
        <v>0</v>
      </c>
      <c r="CY38" s="74"/>
      <c r="CZ38" s="40" t="s">
        <v>81</v>
      </c>
      <c r="DA38" s="141"/>
      <c r="DB38" s="82"/>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row>
    <row r="39" spans="1:193" s="5" customFormat="1" ht="29.25" customHeight="1" x14ac:dyDescent="0.3">
      <c r="A39" s="159" t="s">
        <v>82</v>
      </c>
      <c r="B39" s="160"/>
      <c r="C39" s="160"/>
      <c r="D39" s="160"/>
      <c r="E39" s="160"/>
      <c r="F39" s="160"/>
      <c r="G39" s="160"/>
      <c r="H39" s="160"/>
      <c r="I39" s="160"/>
      <c r="J39" s="160"/>
      <c r="K39" s="160"/>
      <c r="L39" s="160"/>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14"/>
      <c r="DA39" s="85"/>
      <c r="DB39" s="27"/>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row>
    <row r="40" spans="1:193" s="5" customFormat="1" ht="39" customHeight="1" x14ac:dyDescent="0.3">
      <c r="A40" s="86" t="s">
        <v>83</v>
      </c>
      <c r="B40" s="79"/>
      <c r="C40" s="70">
        <f>(IF(C37&lt;100,C34*(C38+1)*0.01,IF(C37=100,C34*(C38)*0.01,0)))</f>
        <v>0</v>
      </c>
      <c r="D40" s="70">
        <f t="shared" ref="D40:E40" si="28">(IF(D37&lt;100,D34*(D38+1)*0.01,IF(D37=100,D34*(D38)*0.01,0)))</f>
        <v>0</v>
      </c>
      <c r="E40" s="70">
        <f t="shared" si="28"/>
        <v>0</v>
      </c>
      <c r="F40" s="70">
        <f>(IF(F37&lt;100,F34*(F38+1)*0.01,IF(F37=100,F34*(F38)*0.01,0)))</f>
        <v>0</v>
      </c>
      <c r="G40" s="70">
        <f t="shared" ref="G40:BP40" si="29">ROUNDDOWN(IF(G37&lt;100,G34*(G38+1)*0.01,IF(G37=100,G34*(G38)*0.01,0)),0)</f>
        <v>0</v>
      </c>
      <c r="H40" s="70">
        <f t="shared" si="29"/>
        <v>0</v>
      </c>
      <c r="I40" s="70">
        <f t="shared" si="29"/>
        <v>0</v>
      </c>
      <c r="J40" s="70">
        <f t="shared" si="29"/>
        <v>0</v>
      </c>
      <c r="K40" s="70">
        <f t="shared" si="29"/>
        <v>0</v>
      </c>
      <c r="L40" s="70">
        <f t="shared" si="29"/>
        <v>0</v>
      </c>
      <c r="M40" s="70">
        <f t="shared" si="29"/>
        <v>0</v>
      </c>
      <c r="N40" s="70">
        <f t="shared" si="29"/>
        <v>0</v>
      </c>
      <c r="O40" s="70">
        <f t="shared" si="29"/>
        <v>0</v>
      </c>
      <c r="P40" s="70">
        <f t="shared" si="29"/>
        <v>0</v>
      </c>
      <c r="Q40" s="70">
        <f t="shared" si="29"/>
        <v>0</v>
      </c>
      <c r="R40" s="70">
        <f t="shared" si="29"/>
        <v>0</v>
      </c>
      <c r="S40" s="70">
        <f t="shared" si="29"/>
        <v>0</v>
      </c>
      <c r="T40" s="70">
        <f t="shared" si="29"/>
        <v>0</v>
      </c>
      <c r="U40" s="70">
        <f t="shared" si="29"/>
        <v>0</v>
      </c>
      <c r="V40" s="70">
        <f t="shared" si="29"/>
        <v>0</v>
      </c>
      <c r="W40" s="70">
        <f t="shared" si="29"/>
        <v>0</v>
      </c>
      <c r="X40" s="70">
        <f t="shared" si="29"/>
        <v>0</v>
      </c>
      <c r="Y40" s="70">
        <f t="shared" si="29"/>
        <v>0</v>
      </c>
      <c r="Z40" s="70">
        <f t="shared" si="29"/>
        <v>0</v>
      </c>
      <c r="AA40" s="70">
        <f t="shared" si="29"/>
        <v>0</v>
      </c>
      <c r="AB40" s="70">
        <f t="shared" si="29"/>
        <v>0</v>
      </c>
      <c r="AC40" s="70">
        <f t="shared" si="29"/>
        <v>0</v>
      </c>
      <c r="AD40" s="70">
        <f t="shared" si="29"/>
        <v>0</v>
      </c>
      <c r="AE40" s="70">
        <f t="shared" si="29"/>
        <v>0</v>
      </c>
      <c r="AF40" s="70">
        <f t="shared" si="29"/>
        <v>0</v>
      </c>
      <c r="AG40" s="70">
        <f t="shared" si="29"/>
        <v>0</v>
      </c>
      <c r="AH40" s="70">
        <f t="shared" si="29"/>
        <v>0</v>
      </c>
      <c r="AI40" s="70">
        <f t="shared" si="29"/>
        <v>0</v>
      </c>
      <c r="AJ40" s="70">
        <f t="shared" si="29"/>
        <v>0</v>
      </c>
      <c r="AK40" s="70">
        <f t="shared" si="29"/>
        <v>0</v>
      </c>
      <c r="AL40" s="70">
        <f t="shared" si="29"/>
        <v>0</v>
      </c>
      <c r="AM40" s="70">
        <f t="shared" si="29"/>
        <v>0</v>
      </c>
      <c r="AN40" s="70">
        <f t="shared" si="29"/>
        <v>0</v>
      </c>
      <c r="AO40" s="70">
        <f t="shared" si="29"/>
        <v>0</v>
      </c>
      <c r="AP40" s="70">
        <f t="shared" si="29"/>
        <v>0</v>
      </c>
      <c r="AQ40" s="70">
        <f t="shared" si="29"/>
        <v>0</v>
      </c>
      <c r="AR40" s="70">
        <f t="shared" si="29"/>
        <v>0</v>
      </c>
      <c r="AS40" s="70">
        <f t="shared" si="29"/>
        <v>0</v>
      </c>
      <c r="AT40" s="70">
        <f t="shared" si="29"/>
        <v>0</v>
      </c>
      <c r="AU40" s="70">
        <f t="shared" si="29"/>
        <v>0</v>
      </c>
      <c r="AV40" s="70">
        <f t="shared" si="29"/>
        <v>0</v>
      </c>
      <c r="AW40" s="70">
        <f t="shared" si="29"/>
        <v>0</v>
      </c>
      <c r="AX40" s="70">
        <f t="shared" si="29"/>
        <v>0</v>
      </c>
      <c r="AY40" s="70">
        <f t="shared" si="29"/>
        <v>0</v>
      </c>
      <c r="AZ40" s="70">
        <f t="shared" si="29"/>
        <v>0</v>
      </c>
      <c r="BA40" s="70">
        <f t="shared" si="29"/>
        <v>0</v>
      </c>
      <c r="BB40" s="70">
        <f t="shared" si="29"/>
        <v>0</v>
      </c>
      <c r="BC40" s="70">
        <f t="shared" si="29"/>
        <v>0</v>
      </c>
      <c r="BD40" s="70">
        <f t="shared" si="29"/>
        <v>0</v>
      </c>
      <c r="BE40" s="70">
        <f t="shared" si="29"/>
        <v>0</v>
      </c>
      <c r="BF40" s="70">
        <f t="shared" si="29"/>
        <v>0</v>
      </c>
      <c r="BG40" s="70">
        <f t="shared" si="29"/>
        <v>0</v>
      </c>
      <c r="BH40" s="70">
        <f t="shared" si="29"/>
        <v>0</v>
      </c>
      <c r="BI40" s="70">
        <f t="shared" si="29"/>
        <v>0</v>
      </c>
      <c r="BJ40" s="70">
        <f t="shared" si="29"/>
        <v>0</v>
      </c>
      <c r="BK40" s="70">
        <f t="shared" si="29"/>
        <v>0</v>
      </c>
      <c r="BL40" s="70">
        <f t="shared" si="29"/>
        <v>0</v>
      </c>
      <c r="BM40" s="70">
        <f t="shared" si="29"/>
        <v>0</v>
      </c>
      <c r="BN40" s="70">
        <f t="shared" si="29"/>
        <v>0</v>
      </c>
      <c r="BO40" s="70">
        <f t="shared" si="29"/>
        <v>0</v>
      </c>
      <c r="BP40" s="70">
        <f t="shared" si="29"/>
        <v>0</v>
      </c>
      <c r="BQ40" s="70">
        <f t="shared" ref="BQ40:CX40" si="30">ROUNDDOWN(IF(BQ37&lt;100,BQ34*(BQ38+1)*0.01,IF(BQ37=100,BQ34*(BQ38)*0.01,0)),0)</f>
        <v>0</v>
      </c>
      <c r="BR40" s="70">
        <f t="shared" si="30"/>
        <v>0</v>
      </c>
      <c r="BS40" s="70">
        <f t="shared" si="30"/>
        <v>0</v>
      </c>
      <c r="BT40" s="70">
        <f t="shared" si="30"/>
        <v>0</v>
      </c>
      <c r="BU40" s="70">
        <f t="shared" si="30"/>
        <v>0</v>
      </c>
      <c r="BV40" s="70">
        <f t="shared" si="30"/>
        <v>0</v>
      </c>
      <c r="BW40" s="70">
        <f t="shared" si="30"/>
        <v>0</v>
      </c>
      <c r="BX40" s="70">
        <f t="shared" si="30"/>
        <v>0</v>
      </c>
      <c r="BY40" s="70">
        <f t="shared" si="30"/>
        <v>0</v>
      </c>
      <c r="BZ40" s="70">
        <f t="shared" si="30"/>
        <v>0</v>
      </c>
      <c r="CA40" s="70">
        <f t="shared" si="30"/>
        <v>0</v>
      </c>
      <c r="CB40" s="70">
        <f t="shared" si="30"/>
        <v>0</v>
      </c>
      <c r="CC40" s="70">
        <f t="shared" si="30"/>
        <v>0</v>
      </c>
      <c r="CD40" s="70">
        <f t="shared" si="30"/>
        <v>0</v>
      </c>
      <c r="CE40" s="70">
        <f t="shared" si="30"/>
        <v>0</v>
      </c>
      <c r="CF40" s="70">
        <f t="shared" si="30"/>
        <v>0</v>
      </c>
      <c r="CG40" s="70">
        <f t="shared" si="30"/>
        <v>0</v>
      </c>
      <c r="CH40" s="70">
        <f t="shared" si="30"/>
        <v>0</v>
      </c>
      <c r="CI40" s="70">
        <f t="shared" si="30"/>
        <v>0</v>
      </c>
      <c r="CJ40" s="70">
        <f t="shared" si="30"/>
        <v>0</v>
      </c>
      <c r="CK40" s="70">
        <f t="shared" si="30"/>
        <v>0</v>
      </c>
      <c r="CL40" s="70">
        <f t="shared" si="30"/>
        <v>0</v>
      </c>
      <c r="CM40" s="70">
        <f t="shared" si="30"/>
        <v>0</v>
      </c>
      <c r="CN40" s="70">
        <f t="shared" si="30"/>
        <v>0</v>
      </c>
      <c r="CO40" s="70">
        <f t="shared" si="30"/>
        <v>0</v>
      </c>
      <c r="CP40" s="70">
        <f t="shared" si="30"/>
        <v>0</v>
      </c>
      <c r="CQ40" s="70">
        <f t="shared" si="30"/>
        <v>0</v>
      </c>
      <c r="CR40" s="70">
        <f t="shared" si="30"/>
        <v>0</v>
      </c>
      <c r="CS40" s="70">
        <f t="shared" si="30"/>
        <v>0</v>
      </c>
      <c r="CT40" s="70">
        <f t="shared" si="30"/>
        <v>0</v>
      </c>
      <c r="CU40" s="70">
        <f t="shared" si="30"/>
        <v>0</v>
      </c>
      <c r="CV40" s="70">
        <f t="shared" si="30"/>
        <v>0</v>
      </c>
      <c r="CW40" s="70">
        <f t="shared" si="30"/>
        <v>0</v>
      </c>
      <c r="CX40" s="70">
        <f t="shared" si="30"/>
        <v>0</v>
      </c>
      <c r="CY40" s="87"/>
      <c r="CZ40" s="40" t="s">
        <v>84</v>
      </c>
      <c r="DA40" s="27"/>
      <c r="DB40" s="24"/>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row>
    <row r="41" spans="1:193" s="5" customFormat="1" ht="39" customHeight="1" x14ac:dyDescent="0.3">
      <c r="A41" s="86" t="s">
        <v>85</v>
      </c>
      <c r="B41" s="79"/>
      <c r="C41" s="70">
        <f>C34-C40</f>
        <v>0</v>
      </c>
      <c r="D41" s="70">
        <f>D34-D40</f>
        <v>0</v>
      </c>
      <c r="E41" s="70">
        <f t="shared" ref="E41:BP41" si="31">E34-E40</f>
        <v>0</v>
      </c>
      <c r="F41" s="70">
        <f>F34-F40</f>
        <v>0</v>
      </c>
      <c r="G41" s="70">
        <f t="shared" si="31"/>
        <v>0</v>
      </c>
      <c r="H41" s="70">
        <f>H34-H40</f>
        <v>0</v>
      </c>
      <c r="I41" s="70">
        <f t="shared" si="31"/>
        <v>0</v>
      </c>
      <c r="J41" s="70">
        <f t="shared" si="31"/>
        <v>0</v>
      </c>
      <c r="K41" s="70">
        <f t="shared" si="31"/>
        <v>0</v>
      </c>
      <c r="L41" s="70">
        <f t="shared" si="31"/>
        <v>0</v>
      </c>
      <c r="M41" s="70">
        <f t="shared" si="31"/>
        <v>0</v>
      </c>
      <c r="N41" s="70">
        <f t="shared" si="31"/>
        <v>0</v>
      </c>
      <c r="O41" s="70">
        <f t="shared" si="31"/>
        <v>0</v>
      </c>
      <c r="P41" s="70">
        <f t="shared" si="31"/>
        <v>0</v>
      </c>
      <c r="Q41" s="70">
        <f t="shared" si="31"/>
        <v>0</v>
      </c>
      <c r="R41" s="70">
        <f t="shared" si="31"/>
        <v>0</v>
      </c>
      <c r="S41" s="70">
        <f t="shared" si="31"/>
        <v>0</v>
      </c>
      <c r="T41" s="70">
        <f t="shared" si="31"/>
        <v>0</v>
      </c>
      <c r="U41" s="70">
        <f t="shared" si="31"/>
        <v>0</v>
      </c>
      <c r="V41" s="70">
        <f t="shared" si="31"/>
        <v>0</v>
      </c>
      <c r="W41" s="70">
        <f t="shared" si="31"/>
        <v>0</v>
      </c>
      <c r="X41" s="70">
        <f t="shared" si="31"/>
        <v>0</v>
      </c>
      <c r="Y41" s="70">
        <f t="shared" si="31"/>
        <v>0</v>
      </c>
      <c r="Z41" s="70">
        <f t="shared" si="31"/>
        <v>0</v>
      </c>
      <c r="AA41" s="70">
        <f t="shared" si="31"/>
        <v>0</v>
      </c>
      <c r="AB41" s="70">
        <f t="shared" si="31"/>
        <v>0</v>
      </c>
      <c r="AC41" s="70">
        <f t="shared" si="31"/>
        <v>0</v>
      </c>
      <c r="AD41" s="70">
        <f t="shared" si="31"/>
        <v>0</v>
      </c>
      <c r="AE41" s="70">
        <f t="shared" si="31"/>
        <v>0</v>
      </c>
      <c r="AF41" s="70">
        <f t="shared" si="31"/>
        <v>0</v>
      </c>
      <c r="AG41" s="70">
        <f t="shared" si="31"/>
        <v>0</v>
      </c>
      <c r="AH41" s="70">
        <f t="shared" si="31"/>
        <v>0</v>
      </c>
      <c r="AI41" s="70">
        <f t="shared" si="31"/>
        <v>0</v>
      </c>
      <c r="AJ41" s="70">
        <f t="shared" si="31"/>
        <v>0</v>
      </c>
      <c r="AK41" s="70">
        <f t="shared" si="31"/>
        <v>0</v>
      </c>
      <c r="AL41" s="70">
        <f t="shared" si="31"/>
        <v>0</v>
      </c>
      <c r="AM41" s="70">
        <f t="shared" si="31"/>
        <v>0</v>
      </c>
      <c r="AN41" s="70">
        <f t="shared" si="31"/>
        <v>0</v>
      </c>
      <c r="AO41" s="70">
        <f t="shared" si="31"/>
        <v>0</v>
      </c>
      <c r="AP41" s="70">
        <f t="shared" si="31"/>
        <v>0</v>
      </c>
      <c r="AQ41" s="70">
        <f t="shared" si="31"/>
        <v>0</v>
      </c>
      <c r="AR41" s="70">
        <f t="shared" si="31"/>
        <v>0</v>
      </c>
      <c r="AS41" s="70">
        <f t="shared" si="31"/>
        <v>0</v>
      </c>
      <c r="AT41" s="70">
        <f t="shared" si="31"/>
        <v>0</v>
      </c>
      <c r="AU41" s="70">
        <f t="shared" si="31"/>
        <v>0</v>
      </c>
      <c r="AV41" s="70">
        <f t="shared" si="31"/>
        <v>0</v>
      </c>
      <c r="AW41" s="70">
        <f t="shared" si="31"/>
        <v>0</v>
      </c>
      <c r="AX41" s="70">
        <f t="shared" si="31"/>
        <v>0</v>
      </c>
      <c r="AY41" s="70">
        <f t="shared" si="31"/>
        <v>0</v>
      </c>
      <c r="AZ41" s="70">
        <f t="shared" si="31"/>
        <v>0</v>
      </c>
      <c r="BA41" s="70">
        <f t="shared" si="31"/>
        <v>0</v>
      </c>
      <c r="BB41" s="70">
        <f t="shared" si="31"/>
        <v>0</v>
      </c>
      <c r="BC41" s="70">
        <f t="shared" si="31"/>
        <v>0</v>
      </c>
      <c r="BD41" s="70">
        <f t="shared" si="31"/>
        <v>0</v>
      </c>
      <c r="BE41" s="70">
        <f t="shared" si="31"/>
        <v>0</v>
      </c>
      <c r="BF41" s="70">
        <f t="shared" si="31"/>
        <v>0</v>
      </c>
      <c r="BG41" s="70">
        <f t="shared" si="31"/>
        <v>0</v>
      </c>
      <c r="BH41" s="70">
        <f t="shared" si="31"/>
        <v>0</v>
      </c>
      <c r="BI41" s="70">
        <f t="shared" si="31"/>
        <v>0</v>
      </c>
      <c r="BJ41" s="70">
        <f t="shared" si="31"/>
        <v>0</v>
      </c>
      <c r="BK41" s="70">
        <f t="shared" si="31"/>
        <v>0</v>
      </c>
      <c r="BL41" s="70">
        <f t="shared" si="31"/>
        <v>0</v>
      </c>
      <c r="BM41" s="70">
        <f t="shared" si="31"/>
        <v>0</v>
      </c>
      <c r="BN41" s="70">
        <f t="shared" si="31"/>
        <v>0</v>
      </c>
      <c r="BO41" s="70">
        <f t="shared" si="31"/>
        <v>0</v>
      </c>
      <c r="BP41" s="70">
        <f t="shared" si="31"/>
        <v>0</v>
      </c>
      <c r="BQ41" s="70">
        <f t="shared" ref="BQ41:CX41" si="32">BQ34-BQ40</f>
        <v>0</v>
      </c>
      <c r="BR41" s="70">
        <f t="shared" si="32"/>
        <v>0</v>
      </c>
      <c r="BS41" s="70">
        <f t="shared" si="32"/>
        <v>0</v>
      </c>
      <c r="BT41" s="70">
        <f t="shared" si="32"/>
        <v>0</v>
      </c>
      <c r="BU41" s="70">
        <f t="shared" si="32"/>
        <v>0</v>
      </c>
      <c r="BV41" s="70">
        <f t="shared" si="32"/>
        <v>0</v>
      </c>
      <c r="BW41" s="70">
        <f t="shared" si="32"/>
        <v>0</v>
      </c>
      <c r="BX41" s="70">
        <f t="shared" si="32"/>
        <v>0</v>
      </c>
      <c r="BY41" s="70">
        <f t="shared" si="32"/>
        <v>0</v>
      </c>
      <c r="BZ41" s="70">
        <f t="shared" si="32"/>
        <v>0</v>
      </c>
      <c r="CA41" s="70">
        <f t="shared" si="32"/>
        <v>0</v>
      </c>
      <c r="CB41" s="70">
        <f t="shared" si="32"/>
        <v>0</v>
      </c>
      <c r="CC41" s="70">
        <f t="shared" si="32"/>
        <v>0</v>
      </c>
      <c r="CD41" s="70">
        <f t="shared" si="32"/>
        <v>0</v>
      </c>
      <c r="CE41" s="70">
        <f t="shared" si="32"/>
        <v>0</v>
      </c>
      <c r="CF41" s="70">
        <f t="shared" si="32"/>
        <v>0</v>
      </c>
      <c r="CG41" s="70">
        <f t="shared" si="32"/>
        <v>0</v>
      </c>
      <c r="CH41" s="70">
        <f t="shared" si="32"/>
        <v>0</v>
      </c>
      <c r="CI41" s="70">
        <f t="shared" si="32"/>
        <v>0</v>
      </c>
      <c r="CJ41" s="70">
        <f t="shared" si="32"/>
        <v>0</v>
      </c>
      <c r="CK41" s="70">
        <f t="shared" si="32"/>
        <v>0</v>
      </c>
      <c r="CL41" s="70">
        <f t="shared" si="32"/>
        <v>0</v>
      </c>
      <c r="CM41" s="70">
        <f t="shared" si="32"/>
        <v>0</v>
      </c>
      <c r="CN41" s="70">
        <f t="shared" si="32"/>
        <v>0</v>
      </c>
      <c r="CO41" s="70">
        <f t="shared" si="32"/>
        <v>0</v>
      </c>
      <c r="CP41" s="70">
        <f t="shared" si="32"/>
        <v>0</v>
      </c>
      <c r="CQ41" s="70">
        <f t="shared" si="32"/>
        <v>0</v>
      </c>
      <c r="CR41" s="70">
        <f t="shared" si="32"/>
        <v>0</v>
      </c>
      <c r="CS41" s="70">
        <f t="shared" si="32"/>
        <v>0</v>
      </c>
      <c r="CT41" s="70">
        <f t="shared" si="32"/>
        <v>0</v>
      </c>
      <c r="CU41" s="70">
        <f t="shared" si="32"/>
        <v>0</v>
      </c>
      <c r="CV41" s="70">
        <f t="shared" si="32"/>
        <v>0</v>
      </c>
      <c r="CW41" s="70">
        <f t="shared" si="32"/>
        <v>0</v>
      </c>
      <c r="CX41" s="70">
        <f t="shared" si="32"/>
        <v>0</v>
      </c>
      <c r="CY41" s="87"/>
      <c r="CZ41" s="40"/>
      <c r="DA41" s="27"/>
      <c r="DB41" s="24"/>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row>
    <row r="42" spans="1:193" s="5" customFormat="1" ht="39" customHeight="1" x14ac:dyDescent="0.3">
      <c r="A42" s="86" t="s">
        <v>86</v>
      </c>
      <c r="B42" s="79"/>
      <c r="C42" s="70"/>
      <c r="D42" s="70">
        <f>C41+D41-D43</f>
        <v>0</v>
      </c>
      <c r="E42" s="70">
        <f>D42+E41-E43</f>
        <v>0</v>
      </c>
      <c r="F42" s="70">
        <f>E42+F41-F43</f>
        <v>0</v>
      </c>
      <c r="G42" s="70">
        <f t="shared" ref="G42:BR42" si="33">F42+G41-G43</f>
        <v>0</v>
      </c>
      <c r="H42" s="70">
        <f t="shared" si="33"/>
        <v>0</v>
      </c>
      <c r="I42" s="70">
        <f t="shared" si="33"/>
        <v>0</v>
      </c>
      <c r="J42" s="70">
        <f t="shared" si="33"/>
        <v>0</v>
      </c>
      <c r="K42" s="70">
        <f t="shared" si="33"/>
        <v>0</v>
      </c>
      <c r="L42" s="70">
        <f t="shared" si="33"/>
        <v>0</v>
      </c>
      <c r="M42" s="70">
        <f t="shared" si="33"/>
        <v>0</v>
      </c>
      <c r="N42" s="70">
        <f t="shared" si="33"/>
        <v>0</v>
      </c>
      <c r="O42" s="70">
        <f t="shared" si="33"/>
        <v>0</v>
      </c>
      <c r="P42" s="70">
        <f t="shared" si="33"/>
        <v>0</v>
      </c>
      <c r="Q42" s="70">
        <f t="shared" si="33"/>
        <v>0</v>
      </c>
      <c r="R42" s="70">
        <f t="shared" si="33"/>
        <v>0</v>
      </c>
      <c r="S42" s="70">
        <f t="shared" si="33"/>
        <v>0</v>
      </c>
      <c r="T42" s="70">
        <f t="shared" si="33"/>
        <v>0</v>
      </c>
      <c r="U42" s="70">
        <f t="shared" si="33"/>
        <v>0</v>
      </c>
      <c r="V42" s="70">
        <f t="shared" si="33"/>
        <v>0</v>
      </c>
      <c r="W42" s="70">
        <f t="shared" si="33"/>
        <v>0</v>
      </c>
      <c r="X42" s="70">
        <f t="shared" si="33"/>
        <v>0</v>
      </c>
      <c r="Y42" s="70">
        <f t="shared" si="33"/>
        <v>0</v>
      </c>
      <c r="Z42" s="70">
        <f t="shared" si="33"/>
        <v>0</v>
      </c>
      <c r="AA42" s="70">
        <f t="shared" si="33"/>
        <v>0</v>
      </c>
      <c r="AB42" s="70">
        <f t="shared" si="33"/>
        <v>0</v>
      </c>
      <c r="AC42" s="70">
        <f t="shared" si="33"/>
        <v>0</v>
      </c>
      <c r="AD42" s="70">
        <f t="shared" si="33"/>
        <v>0</v>
      </c>
      <c r="AE42" s="70">
        <f t="shared" si="33"/>
        <v>0</v>
      </c>
      <c r="AF42" s="70">
        <f t="shared" si="33"/>
        <v>0</v>
      </c>
      <c r="AG42" s="70">
        <f t="shared" si="33"/>
        <v>0</v>
      </c>
      <c r="AH42" s="70">
        <f t="shared" si="33"/>
        <v>0</v>
      </c>
      <c r="AI42" s="70">
        <f t="shared" si="33"/>
        <v>0</v>
      </c>
      <c r="AJ42" s="70">
        <f t="shared" si="33"/>
        <v>0</v>
      </c>
      <c r="AK42" s="70">
        <f t="shared" si="33"/>
        <v>0</v>
      </c>
      <c r="AL42" s="70">
        <f t="shared" si="33"/>
        <v>0</v>
      </c>
      <c r="AM42" s="70">
        <f t="shared" si="33"/>
        <v>0</v>
      </c>
      <c r="AN42" s="70">
        <f t="shared" si="33"/>
        <v>0</v>
      </c>
      <c r="AO42" s="70">
        <f t="shared" si="33"/>
        <v>0</v>
      </c>
      <c r="AP42" s="70">
        <f t="shared" si="33"/>
        <v>0</v>
      </c>
      <c r="AQ42" s="70">
        <f t="shared" si="33"/>
        <v>0</v>
      </c>
      <c r="AR42" s="70">
        <f t="shared" si="33"/>
        <v>0</v>
      </c>
      <c r="AS42" s="70">
        <f t="shared" si="33"/>
        <v>0</v>
      </c>
      <c r="AT42" s="70">
        <f t="shared" si="33"/>
        <v>0</v>
      </c>
      <c r="AU42" s="70">
        <f t="shared" si="33"/>
        <v>0</v>
      </c>
      <c r="AV42" s="70">
        <f t="shared" si="33"/>
        <v>0</v>
      </c>
      <c r="AW42" s="70">
        <f t="shared" si="33"/>
        <v>0</v>
      </c>
      <c r="AX42" s="70">
        <f t="shared" si="33"/>
        <v>0</v>
      </c>
      <c r="AY42" s="70">
        <f t="shared" si="33"/>
        <v>0</v>
      </c>
      <c r="AZ42" s="70">
        <f t="shared" si="33"/>
        <v>0</v>
      </c>
      <c r="BA42" s="70">
        <f t="shared" si="33"/>
        <v>0</v>
      </c>
      <c r="BB42" s="70">
        <f t="shared" si="33"/>
        <v>0</v>
      </c>
      <c r="BC42" s="70">
        <f t="shared" si="33"/>
        <v>0</v>
      </c>
      <c r="BD42" s="70">
        <f t="shared" si="33"/>
        <v>0</v>
      </c>
      <c r="BE42" s="70">
        <f t="shared" si="33"/>
        <v>0</v>
      </c>
      <c r="BF42" s="70">
        <f t="shared" si="33"/>
        <v>0</v>
      </c>
      <c r="BG42" s="70">
        <f t="shared" si="33"/>
        <v>0</v>
      </c>
      <c r="BH42" s="70">
        <f t="shared" si="33"/>
        <v>0</v>
      </c>
      <c r="BI42" s="70">
        <f t="shared" si="33"/>
        <v>0</v>
      </c>
      <c r="BJ42" s="70">
        <f t="shared" si="33"/>
        <v>0</v>
      </c>
      <c r="BK42" s="70">
        <f t="shared" si="33"/>
        <v>0</v>
      </c>
      <c r="BL42" s="70">
        <f t="shared" si="33"/>
        <v>0</v>
      </c>
      <c r="BM42" s="70">
        <f t="shared" si="33"/>
        <v>0</v>
      </c>
      <c r="BN42" s="70">
        <f t="shared" si="33"/>
        <v>0</v>
      </c>
      <c r="BO42" s="70">
        <f t="shared" si="33"/>
        <v>0</v>
      </c>
      <c r="BP42" s="70">
        <f t="shared" si="33"/>
        <v>0</v>
      </c>
      <c r="BQ42" s="70">
        <f t="shared" si="33"/>
        <v>0</v>
      </c>
      <c r="BR42" s="70">
        <f t="shared" si="33"/>
        <v>0</v>
      </c>
      <c r="BS42" s="70">
        <f t="shared" ref="BS42:CX42" si="34">BR42+BS41-BS43</f>
        <v>0</v>
      </c>
      <c r="BT42" s="70">
        <f t="shared" si="34"/>
        <v>0</v>
      </c>
      <c r="BU42" s="70">
        <f t="shared" si="34"/>
        <v>0</v>
      </c>
      <c r="BV42" s="70">
        <f t="shared" si="34"/>
        <v>0</v>
      </c>
      <c r="BW42" s="70">
        <f t="shared" si="34"/>
        <v>0</v>
      </c>
      <c r="BX42" s="70">
        <f t="shared" si="34"/>
        <v>0</v>
      </c>
      <c r="BY42" s="70">
        <f t="shared" si="34"/>
        <v>0</v>
      </c>
      <c r="BZ42" s="70">
        <f t="shared" si="34"/>
        <v>0</v>
      </c>
      <c r="CA42" s="70">
        <f t="shared" si="34"/>
        <v>0</v>
      </c>
      <c r="CB42" s="70">
        <f t="shared" si="34"/>
        <v>0</v>
      </c>
      <c r="CC42" s="70">
        <f t="shared" si="34"/>
        <v>0</v>
      </c>
      <c r="CD42" s="70">
        <f t="shared" si="34"/>
        <v>0</v>
      </c>
      <c r="CE42" s="70">
        <f t="shared" si="34"/>
        <v>0</v>
      </c>
      <c r="CF42" s="70">
        <f t="shared" si="34"/>
        <v>0</v>
      </c>
      <c r="CG42" s="70">
        <f t="shared" si="34"/>
        <v>0</v>
      </c>
      <c r="CH42" s="70">
        <f t="shared" si="34"/>
        <v>0</v>
      </c>
      <c r="CI42" s="70">
        <f t="shared" si="34"/>
        <v>0</v>
      </c>
      <c r="CJ42" s="70">
        <f t="shared" si="34"/>
        <v>0</v>
      </c>
      <c r="CK42" s="70">
        <f t="shared" si="34"/>
        <v>0</v>
      </c>
      <c r="CL42" s="70">
        <f t="shared" si="34"/>
        <v>0</v>
      </c>
      <c r="CM42" s="70">
        <f t="shared" si="34"/>
        <v>0</v>
      </c>
      <c r="CN42" s="70">
        <f t="shared" si="34"/>
        <v>0</v>
      </c>
      <c r="CO42" s="70">
        <f t="shared" si="34"/>
        <v>0</v>
      </c>
      <c r="CP42" s="70">
        <f t="shared" si="34"/>
        <v>0</v>
      </c>
      <c r="CQ42" s="70">
        <f t="shared" si="34"/>
        <v>0</v>
      </c>
      <c r="CR42" s="70">
        <f t="shared" si="34"/>
        <v>0</v>
      </c>
      <c r="CS42" s="70">
        <f t="shared" si="34"/>
        <v>0</v>
      </c>
      <c r="CT42" s="70">
        <f t="shared" si="34"/>
        <v>0</v>
      </c>
      <c r="CU42" s="70">
        <f t="shared" si="34"/>
        <v>0</v>
      </c>
      <c r="CV42" s="70">
        <f t="shared" si="34"/>
        <v>0</v>
      </c>
      <c r="CW42" s="70">
        <f t="shared" si="34"/>
        <v>0</v>
      </c>
      <c r="CX42" s="70">
        <f t="shared" si="34"/>
        <v>0</v>
      </c>
      <c r="CY42" s="87"/>
      <c r="CZ42" s="40"/>
      <c r="DA42" s="27"/>
      <c r="DB42" s="24"/>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row>
    <row r="43" spans="1:193" s="5" customFormat="1" ht="42" x14ac:dyDescent="0.3">
      <c r="A43" s="86" t="s">
        <v>87</v>
      </c>
      <c r="B43" s="79"/>
      <c r="C43" s="70"/>
      <c r="D43" s="70">
        <f>SUM('Credit issuance TYA'!C22:C121)-D40</f>
        <v>0</v>
      </c>
      <c r="E43" s="70">
        <f>SUM('Credit issuance TYA'!D22:D121)-E40</f>
        <v>0</v>
      </c>
      <c r="F43" s="70">
        <f>SUM('Credit issuance TYA'!E22:E121)-F40</f>
        <v>0</v>
      </c>
      <c r="G43" s="70">
        <f>SUM('Credit issuance TYA'!F22:F121)-G40</f>
        <v>0</v>
      </c>
      <c r="H43" s="70">
        <f>SUM('Credit issuance TYA'!G22:G121)-H40</f>
        <v>0</v>
      </c>
      <c r="I43" s="70">
        <f>SUM('Credit issuance TYA'!H22:H121)-I40</f>
        <v>0</v>
      </c>
      <c r="J43" s="70">
        <f>SUM('Credit issuance TYA'!I22:I121)-J40</f>
        <v>0</v>
      </c>
      <c r="K43" s="70">
        <f>SUM('Credit issuance TYA'!J22:J121)-K40</f>
        <v>0</v>
      </c>
      <c r="L43" s="70">
        <f>SUM('Credit issuance TYA'!K22:K121)-L40</f>
        <v>0</v>
      </c>
      <c r="M43" s="70">
        <f>SUM('Credit issuance TYA'!L22:L121)-M40</f>
        <v>0</v>
      </c>
      <c r="N43" s="70">
        <f>SUM('Credit issuance TYA'!M22:M121)-N40</f>
        <v>0</v>
      </c>
      <c r="O43" s="70">
        <f>SUM('Credit issuance TYA'!N22:N121)-O40</f>
        <v>0</v>
      </c>
      <c r="P43" s="70">
        <f>SUM('Credit issuance TYA'!O22:O121)-P40</f>
        <v>0</v>
      </c>
      <c r="Q43" s="70">
        <f>SUM('Credit issuance TYA'!P22:P121)-Q40</f>
        <v>0</v>
      </c>
      <c r="R43" s="70">
        <f>SUM('Credit issuance TYA'!Q22:Q121)-R40</f>
        <v>0</v>
      </c>
      <c r="S43" s="70">
        <f>SUM('Credit issuance TYA'!R22:R121)-S40</f>
        <v>0</v>
      </c>
      <c r="T43" s="70">
        <f>SUM('Credit issuance TYA'!S22:S121)-T40</f>
        <v>0</v>
      </c>
      <c r="U43" s="70">
        <f>SUM('Credit issuance TYA'!T22:T121)-U40</f>
        <v>0</v>
      </c>
      <c r="V43" s="70">
        <f>SUM('Credit issuance TYA'!U22:U121)-V40</f>
        <v>0</v>
      </c>
      <c r="W43" s="70">
        <f>SUM('Credit issuance TYA'!V22:V121)-W40</f>
        <v>0</v>
      </c>
      <c r="X43" s="70">
        <f>SUM('Credit issuance TYA'!W22:W121)-X40</f>
        <v>0</v>
      </c>
      <c r="Y43" s="70">
        <f>SUM('Credit issuance TYA'!X22:X121)-Y40</f>
        <v>0</v>
      </c>
      <c r="Z43" s="70">
        <f>SUM('Credit issuance TYA'!Y22:Y121)-Z40</f>
        <v>0</v>
      </c>
      <c r="AA43" s="70">
        <f>SUM('Credit issuance TYA'!Z22:Z121)-AA40</f>
        <v>0</v>
      </c>
      <c r="AB43" s="70">
        <f>SUM('Credit issuance TYA'!AA22:AA121)-AB40</f>
        <v>0</v>
      </c>
      <c r="AC43" s="70">
        <f>SUM('Credit issuance TYA'!AB22:AB121)-AC40</f>
        <v>0</v>
      </c>
      <c r="AD43" s="70">
        <f>SUM('Credit issuance TYA'!AC22:AC121)-AD40</f>
        <v>0</v>
      </c>
      <c r="AE43" s="70">
        <f>SUM('Credit issuance TYA'!AD22:AD121)-AE40</f>
        <v>0</v>
      </c>
      <c r="AF43" s="70">
        <f>SUM('Credit issuance TYA'!AE22:AE121)-AF40</f>
        <v>0</v>
      </c>
      <c r="AG43" s="70">
        <f>SUM('Credit issuance TYA'!AF22:AF121)-AG40</f>
        <v>0</v>
      </c>
      <c r="AH43" s="70">
        <f>SUM('Credit issuance TYA'!AG22:AG121)-AH40</f>
        <v>0</v>
      </c>
      <c r="AI43" s="70">
        <f>SUM('Credit issuance TYA'!AH22:AH121)-AI40</f>
        <v>0</v>
      </c>
      <c r="AJ43" s="70">
        <f>SUM('Credit issuance TYA'!AI22:AI121)-AJ40</f>
        <v>0</v>
      </c>
      <c r="AK43" s="70">
        <f>SUM('Credit issuance TYA'!AJ22:AJ121)-AK40</f>
        <v>0</v>
      </c>
      <c r="AL43" s="70">
        <f>SUM('Credit issuance TYA'!AK22:AK121)-AL40</f>
        <v>0</v>
      </c>
      <c r="AM43" s="70">
        <f>SUM('Credit issuance TYA'!AL22:AL121)-AM40</f>
        <v>0</v>
      </c>
      <c r="AN43" s="70">
        <f>SUM('Credit issuance TYA'!AM22:AM121)-AN40</f>
        <v>0</v>
      </c>
      <c r="AO43" s="70">
        <f>SUM('Credit issuance TYA'!AN22:AN121)-AO40</f>
        <v>0</v>
      </c>
      <c r="AP43" s="70">
        <f>SUM('Credit issuance TYA'!AO22:AO121)-AP40</f>
        <v>0</v>
      </c>
      <c r="AQ43" s="70">
        <f>SUM('Credit issuance TYA'!AP22:AP121)-AQ40</f>
        <v>0</v>
      </c>
      <c r="AR43" s="70">
        <f>SUM('Credit issuance TYA'!AQ22:AQ121)-AR40</f>
        <v>0</v>
      </c>
      <c r="AS43" s="70">
        <f>SUM('Credit issuance TYA'!AR22:AR121)-AS40</f>
        <v>0</v>
      </c>
      <c r="AT43" s="70">
        <f>SUM('Credit issuance TYA'!AS22:AS121)-AT40</f>
        <v>0</v>
      </c>
      <c r="AU43" s="70">
        <f>SUM('Credit issuance TYA'!AT22:AT121)-AU40</f>
        <v>0</v>
      </c>
      <c r="AV43" s="70">
        <f>SUM('Credit issuance TYA'!AU22:AU121)-AV40</f>
        <v>0</v>
      </c>
      <c r="AW43" s="70">
        <f>SUM('Credit issuance TYA'!AV22:AV121)-AW40</f>
        <v>0</v>
      </c>
      <c r="AX43" s="70">
        <f>SUM('Credit issuance TYA'!AW22:AW121)-AX40</f>
        <v>0</v>
      </c>
      <c r="AY43" s="70">
        <f>SUM('Credit issuance TYA'!AX22:AX121)-AY40</f>
        <v>0</v>
      </c>
      <c r="AZ43" s="70">
        <f>SUM('Credit issuance TYA'!AY22:AY121)-AZ40</f>
        <v>0</v>
      </c>
      <c r="BA43" s="70">
        <f>SUM('Credit issuance TYA'!AZ22:AZ121)-BA40</f>
        <v>0</v>
      </c>
      <c r="BB43" s="70">
        <f>SUM('Credit issuance TYA'!BA22:BA121)-BB40</f>
        <v>0</v>
      </c>
      <c r="BC43" s="70">
        <f>SUM('Credit issuance TYA'!BB22:BB121)-BC40</f>
        <v>0</v>
      </c>
      <c r="BD43" s="70">
        <f>SUM('Credit issuance TYA'!BC22:BC121)-BD40</f>
        <v>0</v>
      </c>
      <c r="BE43" s="70">
        <f>SUM('Credit issuance TYA'!BD22:BD121)-BE40</f>
        <v>0</v>
      </c>
      <c r="BF43" s="70">
        <f>SUM('Credit issuance TYA'!BE22:BE121)-BF40</f>
        <v>0</v>
      </c>
      <c r="BG43" s="70">
        <f>SUM('Credit issuance TYA'!BF22:BF121)-BG40</f>
        <v>0</v>
      </c>
      <c r="BH43" s="70">
        <f>SUM('Credit issuance TYA'!BG22:BG121)-BH40</f>
        <v>0</v>
      </c>
      <c r="BI43" s="70">
        <f>SUM('Credit issuance TYA'!BH22:BH121)-BI40</f>
        <v>0</v>
      </c>
      <c r="BJ43" s="70">
        <f>SUM('Credit issuance TYA'!BI22:BI121)-BJ40</f>
        <v>0</v>
      </c>
      <c r="BK43" s="70">
        <f>SUM('Credit issuance TYA'!BJ22:BJ121)-BK40</f>
        <v>0</v>
      </c>
      <c r="BL43" s="70">
        <f>SUM('Credit issuance TYA'!BK22:BK121)-BL40</f>
        <v>0</v>
      </c>
      <c r="BM43" s="70">
        <f>SUM('Credit issuance TYA'!BL22:BL121)-BM40</f>
        <v>0</v>
      </c>
      <c r="BN43" s="70">
        <f>SUM('Credit issuance TYA'!BM22:BM121)-BN40</f>
        <v>0</v>
      </c>
      <c r="BO43" s="70">
        <f>SUM('Credit issuance TYA'!BN22:BN121)-BO40</f>
        <v>0</v>
      </c>
      <c r="BP43" s="70">
        <f>SUM('Credit issuance TYA'!BO22:BO121)-BP40</f>
        <v>0</v>
      </c>
      <c r="BQ43" s="70">
        <f>SUM('Credit issuance TYA'!BP22:BP121)-BQ40</f>
        <v>0</v>
      </c>
      <c r="BR43" s="70">
        <f>SUM('Credit issuance TYA'!BQ22:BQ121)-BR40</f>
        <v>0</v>
      </c>
      <c r="BS43" s="70">
        <f>SUM('Credit issuance TYA'!BR22:BR121)-BS40</f>
        <v>0</v>
      </c>
      <c r="BT43" s="70">
        <f>SUM('Credit issuance TYA'!BS22:BS121)-BT40</f>
        <v>0</v>
      </c>
      <c r="BU43" s="70">
        <f>SUM('Credit issuance TYA'!BT22:BT121)-BU40</f>
        <v>0</v>
      </c>
      <c r="BV43" s="70">
        <f>SUM('Credit issuance TYA'!BU22:BU121)-BV40</f>
        <v>0</v>
      </c>
      <c r="BW43" s="70">
        <f>SUM('Credit issuance TYA'!BV22:BV121)-BW40</f>
        <v>0</v>
      </c>
      <c r="BX43" s="70">
        <f>SUM('Credit issuance TYA'!BW22:BW121)-BX40</f>
        <v>0</v>
      </c>
      <c r="BY43" s="70">
        <f>SUM('Credit issuance TYA'!BX22:BX121)-BY40</f>
        <v>0</v>
      </c>
      <c r="BZ43" s="70">
        <f>SUM('Credit issuance TYA'!BY22:BY121)-BZ40</f>
        <v>0</v>
      </c>
      <c r="CA43" s="70">
        <f>SUM('Credit issuance TYA'!BZ22:BZ121)-CA40</f>
        <v>0</v>
      </c>
      <c r="CB43" s="70">
        <f>SUM('Credit issuance TYA'!CA22:CA121)-CB40</f>
        <v>0</v>
      </c>
      <c r="CC43" s="70">
        <f>SUM('Credit issuance TYA'!CB22:CB121)-CC40</f>
        <v>0</v>
      </c>
      <c r="CD43" s="70">
        <f>SUM('Credit issuance TYA'!CC22:CC121)-CD40</f>
        <v>0</v>
      </c>
      <c r="CE43" s="70">
        <f>SUM('Credit issuance TYA'!CD22:CD121)-CE40</f>
        <v>0</v>
      </c>
      <c r="CF43" s="70">
        <f>SUM('Credit issuance TYA'!CE22:CE121)-CF40</f>
        <v>0</v>
      </c>
      <c r="CG43" s="70">
        <f>SUM('Credit issuance TYA'!CF22:CF121)-CG40</f>
        <v>0</v>
      </c>
      <c r="CH43" s="70">
        <f>SUM('Credit issuance TYA'!CG22:CG121)-CH40</f>
        <v>0</v>
      </c>
      <c r="CI43" s="70">
        <f>SUM('Credit issuance TYA'!CH22:CH121)-CI40</f>
        <v>0</v>
      </c>
      <c r="CJ43" s="70">
        <f>SUM('Credit issuance TYA'!CI22:CI121)-CJ40</f>
        <v>0</v>
      </c>
      <c r="CK43" s="70">
        <f>SUM('Credit issuance TYA'!CJ22:CJ121)-CK40</f>
        <v>0</v>
      </c>
      <c r="CL43" s="70">
        <f>SUM('Credit issuance TYA'!CK22:CK121)-CL40</f>
        <v>0</v>
      </c>
      <c r="CM43" s="70">
        <f>SUM('Credit issuance TYA'!CL22:CL121)-CM40</f>
        <v>0</v>
      </c>
      <c r="CN43" s="70">
        <f>SUM('Credit issuance TYA'!CM22:CM121)-CN40</f>
        <v>0</v>
      </c>
      <c r="CO43" s="70">
        <f>SUM('Credit issuance TYA'!CN22:CN121)-CO40</f>
        <v>0</v>
      </c>
      <c r="CP43" s="70">
        <f>SUM('Credit issuance TYA'!CO22:CO121)-CP40</f>
        <v>0</v>
      </c>
      <c r="CQ43" s="70">
        <f>SUM('Credit issuance TYA'!CP22:CP121)-CQ40</f>
        <v>0</v>
      </c>
      <c r="CR43" s="70">
        <f>SUM('Credit issuance TYA'!CQ22:CQ121)-CR40</f>
        <v>0</v>
      </c>
      <c r="CS43" s="70">
        <f>SUM('Credit issuance TYA'!CR22:CR121)-CS40</f>
        <v>0</v>
      </c>
      <c r="CT43" s="70">
        <f>SUM('Credit issuance TYA'!CS22:CS121)-CT40</f>
        <v>0</v>
      </c>
      <c r="CU43" s="70">
        <f>SUM('Credit issuance TYA'!CT22:CT121)-CU40</f>
        <v>0</v>
      </c>
      <c r="CV43" s="70">
        <f>SUM('Credit issuance TYA'!CU22:CU121)-CV40</f>
        <v>0</v>
      </c>
      <c r="CW43" s="70">
        <f>SUM('Credit issuance TYA'!CV22:CV121)-CW40</f>
        <v>0</v>
      </c>
      <c r="CX43" s="70">
        <f>SUM('Credit issuance TYA'!CW22:CW121)-CX40</f>
        <v>0</v>
      </c>
      <c r="CY43" s="87"/>
      <c r="CZ43" s="40" t="s">
        <v>88</v>
      </c>
      <c r="DA43" s="27"/>
      <c r="DB43" s="24"/>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row>
    <row r="44" spans="1:193" s="5" customFormat="1" ht="29.25" customHeight="1" x14ac:dyDescent="0.45">
      <c r="A44" s="88" t="s">
        <v>89</v>
      </c>
      <c r="B44" s="89"/>
      <c r="C44" s="90">
        <f>ROUNDDOWN(C40+C43,0)</f>
        <v>0</v>
      </c>
      <c r="D44" s="90">
        <f>IF(D16&gt;=C16,D40+D43,0)</f>
        <v>0</v>
      </c>
      <c r="E44" s="90">
        <f>E40+E43</f>
        <v>0</v>
      </c>
      <c r="F44" s="90">
        <f>F40+F43</f>
        <v>0</v>
      </c>
      <c r="G44" s="90">
        <f>G40+G43</f>
        <v>0</v>
      </c>
      <c r="H44" s="90">
        <f>H40+H43</f>
        <v>0</v>
      </c>
      <c r="I44" s="90">
        <f t="shared" ref="I44:BP44" si="35">I40+I43</f>
        <v>0</v>
      </c>
      <c r="J44" s="90">
        <f t="shared" si="35"/>
        <v>0</v>
      </c>
      <c r="K44" s="90">
        <f t="shared" si="35"/>
        <v>0</v>
      </c>
      <c r="L44" s="90">
        <f t="shared" si="35"/>
        <v>0</v>
      </c>
      <c r="M44" s="90">
        <f t="shared" si="35"/>
        <v>0</v>
      </c>
      <c r="N44" s="90">
        <f t="shared" si="35"/>
        <v>0</v>
      </c>
      <c r="O44" s="90">
        <f t="shared" si="35"/>
        <v>0</v>
      </c>
      <c r="P44" s="90">
        <f t="shared" si="35"/>
        <v>0</v>
      </c>
      <c r="Q44" s="90">
        <f t="shared" si="35"/>
        <v>0</v>
      </c>
      <c r="R44" s="90">
        <f t="shared" si="35"/>
        <v>0</v>
      </c>
      <c r="S44" s="90">
        <f t="shared" si="35"/>
        <v>0</v>
      </c>
      <c r="T44" s="90">
        <f t="shared" si="35"/>
        <v>0</v>
      </c>
      <c r="U44" s="90">
        <f t="shared" si="35"/>
        <v>0</v>
      </c>
      <c r="V44" s="90">
        <f t="shared" si="35"/>
        <v>0</v>
      </c>
      <c r="W44" s="90">
        <f t="shared" si="35"/>
        <v>0</v>
      </c>
      <c r="X44" s="90">
        <f t="shared" si="35"/>
        <v>0</v>
      </c>
      <c r="Y44" s="90">
        <f t="shared" si="35"/>
        <v>0</v>
      </c>
      <c r="Z44" s="90">
        <f t="shared" si="35"/>
        <v>0</v>
      </c>
      <c r="AA44" s="90">
        <f t="shared" si="35"/>
        <v>0</v>
      </c>
      <c r="AB44" s="90">
        <f t="shared" si="35"/>
        <v>0</v>
      </c>
      <c r="AC44" s="90">
        <f t="shared" si="35"/>
        <v>0</v>
      </c>
      <c r="AD44" s="90">
        <f t="shared" si="35"/>
        <v>0</v>
      </c>
      <c r="AE44" s="90">
        <f t="shared" si="35"/>
        <v>0</v>
      </c>
      <c r="AF44" s="90">
        <f t="shared" si="35"/>
        <v>0</v>
      </c>
      <c r="AG44" s="90">
        <f t="shared" si="35"/>
        <v>0</v>
      </c>
      <c r="AH44" s="90">
        <f t="shared" si="35"/>
        <v>0</v>
      </c>
      <c r="AI44" s="90">
        <f t="shared" si="35"/>
        <v>0</v>
      </c>
      <c r="AJ44" s="90">
        <f t="shared" si="35"/>
        <v>0</v>
      </c>
      <c r="AK44" s="90">
        <f t="shared" si="35"/>
        <v>0</v>
      </c>
      <c r="AL44" s="90">
        <f t="shared" si="35"/>
        <v>0</v>
      </c>
      <c r="AM44" s="90">
        <f t="shared" si="35"/>
        <v>0</v>
      </c>
      <c r="AN44" s="90">
        <f t="shared" si="35"/>
        <v>0</v>
      </c>
      <c r="AO44" s="90">
        <f t="shared" si="35"/>
        <v>0</v>
      </c>
      <c r="AP44" s="90">
        <f t="shared" si="35"/>
        <v>0</v>
      </c>
      <c r="AQ44" s="90">
        <f t="shared" si="35"/>
        <v>0</v>
      </c>
      <c r="AR44" s="90">
        <f t="shared" si="35"/>
        <v>0</v>
      </c>
      <c r="AS44" s="90">
        <f t="shared" si="35"/>
        <v>0</v>
      </c>
      <c r="AT44" s="90">
        <f t="shared" si="35"/>
        <v>0</v>
      </c>
      <c r="AU44" s="90">
        <f t="shared" si="35"/>
        <v>0</v>
      </c>
      <c r="AV44" s="90">
        <f t="shared" si="35"/>
        <v>0</v>
      </c>
      <c r="AW44" s="90">
        <f t="shared" si="35"/>
        <v>0</v>
      </c>
      <c r="AX44" s="90">
        <f t="shared" si="35"/>
        <v>0</v>
      </c>
      <c r="AY44" s="90">
        <f t="shared" si="35"/>
        <v>0</v>
      </c>
      <c r="AZ44" s="90">
        <f t="shared" si="35"/>
        <v>0</v>
      </c>
      <c r="BA44" s="90">
        <f t="shared" si="35"/>
        <v>0</v>
      </c>
      <c r="BB44" s="90">
        <f t="shared" si="35"/>
        <v>0</v>
      </c>
      <c r="BC44" s="90">
        <f t="shared" si="35"/>
        <v>0</v>
      </c>
      <c r="BD44" s="90">
        <f t="shared" si="35"/>
        <v>0</v>
      </c>
      <c r="BE44" s="90">
        <f t="shared" si="35"/>
        <v>0</v>
      </c>
      <c r="BF44" s="90">
        <f t="shared" si="35"/>
        <v>0</v>
      </c>
      <c r="BG44" s="90">
        <f t="shared" si="35"/>
        <v>0</v>
      </c>
      <c r="BH44" s="90">
        <f t="shared" si="35"/>
        <v>0</v>
      </c>
      <c r="BI44" s="90">
        <f t="shared" si="35"/>
        <v>0</v>
      </c>
      <c r="BJ44" s="90">
        <f t="shared" si="35"/>
        <v>0</v>
      </c>
      <c r="BK44" s="90">
        <f t="shared" si="35"/>
        <v>0</v>
      </c>
      <c r="BL44" s="90">
        <f t="shared" si="35"/>
        <v>0</v>
      </c>
      <c r="BM44" s="90">
        <f t="shared" si="35"/>
        <v>0</v>
      </c>
      <c r="BN44" s="90">
        <f t="shared" si="35"/>
        <v>0</v>
      </c>
      <c r="BO44" s="90">
        <f t="shared" si="35"/>
        <v>0</v>
      </c>
      <c r="BP44" s="90">
        <f t="shared" si="35"/>
        <v>0</v>
      </c>
      <c r="BQ44" s="90">
        <f t="shared" ref="BQ44:CX44" si="36">BQ40+BQ43</f>
        <v>0</v>
      </c>
      <c r="BR44" s="90">
        <f t="shared" si="36"/>
        <v>0</v>
      </c>
      <c r="BS44" s="90">
        <f t="shared" si="36"/>
        <v>0</v>
      </c>
      <c r="BT44" s="90">
        <f t="shared" si="36"/>
        <v>0</v>
      </c>
      <c r="BU44" s="90">
        <f t="shared" si="36"/>
        <v>0</v>
      </c>
      <c r="BV44" s="90">
        <f t="shared" si="36"/>
        <v>0</v>
      </c>
      <c r="BW44" s="90">
        <f t="shared" si="36"/>
        <v>0</v>
      </c>
      <c r="BX44" s="90">
        <f t="shared" si="36"/>
        <v>0</v>
      </c>
      <c r="BY44" s="90">
        <f t="shared" si="36"/>
        <v>0</v>
      </c>
      <c r="BZ44" s="90">
        <f t="shared" si="36"/>
        <v>0</v>
      </c>
      <c r="CA44" s="90">
        <f t="shared" si="36"/>
        <v>0</v>
      </c>
      <c r="CB44" s="90">
        <f t="shared" si="36"/>
        <v>0</v>
      </c>
      <c r="CC44" s="90">
        <f t="shared" si="36"/>
        <v>0</v>
      </c>
      <c r="CD44" s="90">
        <f t="shared" si="36"/>
        <v>0</v>
      </c>
      <c r="CE44" s="90">
        <f t="shared" si="36"/>
        <v>0</v>
      </c>
      <c r="CF44" s="90">
        <f t="shared" si="36"/>
        <v>0</v>
      </c>
      <c r="CG44" s="90">
        <f t="shared" si="36"/>
        <v>0</v>
      </c>
      <c r="CH44" s="90">
        <f t="shared" si="36"/>
        <v>0</v>
      </c>
      <c r="CI44" s="90">
        <f t="shared" si="36"/>
        <v>0</v>
      </c>
      <c r="CJ44" s="90">
        <f t="shared" si="36"/>
        <v>0</v>
      </c>
      <c r="CK44" s="90">
        <f t="shared" si="36"/>
        <v>0</v>
      </c>
      <c r="CL44" s="90">
        <f t="shared" si="36"/>
        <v>0</v>
      </c>
      <c r="CM44" s="90">
        <f t="shared" si="36"/>
        <v>0</v>
      </c>
      <c r="CN44" s="90">
        <f t="shared" si="36"/>
        <v>0</v>
      </c>
      <c r="CO44" s="90">
        <f t="shared" si="36"/>
        <v>0</v>
      </c>
      <c r="CP44" s="90">
        <f t="shared" si="36"/>
        <v>0</v>
      </c>
      <c r="CQ44" s="90">
        <f t="shared" si="36"/>
        <v>0</v>
      </c>
      <c r="CR44" s="90">
        <f t="shared" si="36"/>
        <v>0</v>
      </c>
      <c r="CS44" s="90">
        <f t="shared" si="36"/>
        <v>0</v>
      </c>
      <c r="CT44" s="90">
        <f t="shared" si="36"/>
        <v>0</v>
      </c>
      <c r="CU44" s="90">
        <f t="shared" si="36"/>
        <v>0</v>
      </c>
      <c r="CV44" s="90">
        <f t="shared" si="36"/>
        <v>0</v>
      </c>
      <c r="CW44" s="90">
        <f t="shared" si="36"/>
        <v>0</v>
      </c>
      <c r="CX44" s="90">
        <f t="shared" si="36"/>
        <v>0</v>
      </c>
      <c r="CY44" s="91"/>
      <c r="CZ44" s="40" t="s">
        <v>90</v>
      </c>
      <c r="DA44" s="68">
        <v>5.5</v>
      </c>
      <c r="DB44" s="69" t="s">
        <v>91</v>
      </c>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row>
    <row r="45" spans="1:193" s="5" customFormat="1" ht="29.15" customHeight="1" x14ac:dyDescent="0.3">
      <c r="A45" s="86" t="s">
        <v>92</v>
      </c>
      <c r="B45" s="89"/>
      <c r="C45" s="70">
        <f>SUMIF('Reversible Credits'!B22:B121,"&gt;0")</f>
        <v>0</v>
      </c>
      <c r="D45" s="70">
        <f>SUMIF('Reversible Credits'!C22:C121,"&gt;0")</f>
        <v>0</v>
      </c>
      <c r="E45" s="70">
        <f>SUMIF('Reversible Credits'!D22:D121,"&gt;0")</f>
        <v>0</v>
      </c>
      <c r="F45" s="70">
        <f>SUMIF('Reversible Credits'!E22:E121,"&gt;0")</f>
        <v>0</v>
      </c>
      <c r="G45" s="70">
        <f>SUMIF('Reversible Credits'!F22:F121,"&gt;0")</f>
        <v>0</v>
      </c>
      <c r="H45" s="70">
        <f>SUMIF('Reversible Credits'!G22:G121,"&gt;0")</f>
        <v>0</v>
      </c>
      <c r="I45" s="70">
        <f>SUMIF('Reversible Credits'!H22:H121,"&gt;0")</f>
        <v>0</v>
      </c>
      <c r="J45" s="70">
        <f>SUMIF('Reversible Credits'!I22:I121,"&gt;0")</f>
        <v>0</v>
      </c>
      <c r="K45" s="70">
        <f>SUMIF('Reversible Credits'!J22:J121,"&gt;0")</f>
        <v>0</v>
      </c>
      <c r="L45" s="70">
        <f>SUMIF('Reversible Credits'!K22:K121,"&gt;0")</f>
        <v>0</v>
      </c>
      <c r="M45" s="70">
        <f>SUMIF('Reversible Credits'!L22:L121,"&gt;0")</f>
        <v>0</v>
      </c>
      <c r="N45" s="70">
        <f>SUMIF('Reversible Credits'!M22:M121,"&gt;0")</f>
        <v>0</v>
      </c>
      <c r="O45" s="70">
        <f>SUMIF('Reversible Credits'!N22:N121,"&gt;0")</f>
        <v>0</v>
      </c>
      <c r="P45" s="70">
        <f>SUMIF('Reversible Credits'!O22:O121,"&gt;0")</f>
        <v>0</v>
      </c>
      <c r="Q45" s="70">
        <f>SUMIF('Reversible Credits'!P22:P121,"&gt;0")</f>
        <v>0</v>
      </c>
      <c r="R45" s="70">
        <f>SUMIF('Reversible Credits'!Q22:Q121,"&gt;0")</f>
        <v>0</v>
      </c>
      <c r="S45" s="70">
        <f>SUMIF('Reversible Credits'!R22:R121,"&gt;0")</f>
        <v>0</v>
      </c>
      <c r="T45" s="70">
        <f>SUMIF('Reversible Credits'!S22:S121,"&gt;0")</f>
        <v>0</v>
      </c>
      <c r="U45" s="70">
        <f>SUMIF('Reversible Credits'!T22:T121,"&gt;0")</f>
        <v>0</v>
      </c>
      <c r="V45" s="70">
        <f>SUMIF('Reversible Credits'!U22:U121,"&gt;0")</f>
        <v>0</v>
      </c>
      <c r="W45" s="70">
        <f>SUMIF('Reversible Credits'!V22:V121,"&gt;0")</f>
        <v>0</v>
      </c>
      <c r="X45" s="70">
        <f>SUMIF('Reversible Credits'!W22:W121,"&gt;0")</f>
        <v>0</v>
      </c>
      <c r="Y45" s="70">
        <f>SUMIF('Reversible Credits'!X22:X121,"&gt;0")</f>
        <v>0</v>
      </c>
      <c r="Z45" s="70">
        <f>SUMIF('Reversible Credits'!Y22:Y121,"&gt;0")</f>
        <v>0</v>
      </c>
      <c r="AA45" s="70">
        <f>SUMIF('Reversible Credits'!Z22:Z121,"&gt;0")</f>
        <v>0</v>
      </c>
      <c r="AB45" s="70">
        <f>SUMIF('Reversible Credits'!AA22:AA121,"&gt;0")</f>
        <v>0</v>
      </c>
      <c r="AC45" s="70">
        <f>SUMIF('Reversible Credits'!AB22:AB121,"&gt;0")</f>
        <v>0</v>
      </c>
      <c r="AD45" s="70">
        <f>SUMIF('Reversible Credits'!AC22:AC121,"&gt;0")</f>
        <v>0</v>
      </c>
      <c r="AE45" s="70">
        <f>SUMIF('Reversible Credits'!AD22:AD121,"&gt;0")</f>
        <v>0</v>
      </c>
      <c r="AF45" s="70">
        <f>SUMIF('Reversible Credits'!AE22:AE121,"&gt;0")</f>
        <v>0</v>
      </c>
      <c r="AG45" s="70">
        <f>SUMIF('Reversible Credits'!AF22:AF121,"&gt;0")</f>
        <v>0</v>
      </c>
      <c r="AH45" s="70">
        <f>SUMIF('Reversible Credits'!AG22:AG121,"&gt;0")</f>
        <v>0</v>
      </c>
      <c r="AI45" s="70">
        <f>SUMIF('Reversible Credits'!AH22:AH121,"&gt;0")</f>
        <v>0</v>
      </c>
      <c r="AJ45" s="70">
        <f>SUMIF('Reversible Credits'!AI22:AI121,"&gt;0")</f>
        <v>0</v>
      </c>
      <c r="AK45" s="70">
        <f>SUMIF('Reversible Credits'!AJ22:AJ121,"&gt;0")</f>
        <v>0</v>
      </c>
      <c r="AL45" s="70">
        <f>SUMIF('Reversible Credits'!AK22:AK121,"&gt;0")</f>
        <v>0</v>
      </c>
      <c r="AM45" s="70">
        <f>SUMIF('Reversible Credits'!AL22:AL121,"&gt;0")</f>
        <v>0</v>
      </c>
      <c r="AN45" s="70">
        <f>SUMIF('Reversible Credits'!AM22:AM121,"&gt;0")</f>
        <v>0</v>
      </c>
      <c r="AO45" s="70">
        <f>SUMIF('Reversible Credits'!AN22:AN121,"&gt;0")</f>
        <v>0</v>
      </c>
      <c r="AP45" s="70">
        <f>SUMIF('Reversible Credits'!AO22:AO121,"&gt;0")</f>
        <v>0</v>
      </c>
      <c r="AQ45" s="70">
        <f>SUMIF('Reversible Credits'!AP22:AP121,"&gt;0")</f>
        <v>0</v>
      </c>
      <c r="AR45" s="70">
        <f>SUMIF('Reversible Credits'!AQ22:AQ121,"&gt;0")</f>
        <v>0</v>
      </c>
      <c r="AS45" s="70">
        <f>SUMIF('Reversible Credits'!AR22:AR121,"&gt;0")</f>
        <v>0</v>
      </c>
      <c r="AT45" s="70">
        <f>SUMIF('Reversible Credits'!AS22:AS121,"&gt;0")</f>
        <v>0</v>
      </c>
      <c r="AU45" s="70">
        <f>SUMIF('Reversible Credits'!AT22:AT121,"&gt;0")</f>
        <v>0</v>
      </c>
      <c r="AV45" s="70">
        <f>SUMIF('Reversible Credits'!AU22:AU121,"&gt;0")</f>
        <v>0</v>
      </c>
      <c r="AW45" s="70">
        <f>SUMIF('Reversible Credits'!AV22:AV121,"&gt;0")</f>
        <v>0</v>
      </c>
      <c r="AX45" s="70">
        <f>SUMIF('Reversible Credits'!AW22:AW121,"&gt;0")</f>
        <v>0</v>
      </c>
      <c r="AY45" s="70">
        <f>SUMIF('Reversible Credits'!AX22:AX121,"&gt;0")</f>
        <v>0</v>
      </c>
      <c r="AZ45" s="70">
        <f>SUMIF('Reversible Credits'!AY22:AY121,"&gt;0")</f>
        <v>0</v>
      </c>
      <c r="BA45" s="70">
        <f>SUMIF('Reversible Credits'!AZ22:AZ121,"&gt;0")</f>
        <v>0</v>
      </c>
      <c r="BB45" s="70">
        <f>SUMIF('Reversible Credits'!BA22:BA121,"&gt;0")</f>
        <v>0</v>
      </c>
      <c r="BC45" s="70">
        <f>SUMIF('Reversible Credits'!BB22:BB121,"&gt;0")</f>
        <v>0</v>
      </c>
      <c r="BD45" s="70">
        <f>SUMIF('Reversible Credits'!BC22:BC121,"&gt;0")</f>
        <v>0</v>
      </c>
      <c r="BE45" s="70">
        <f>SUMIF('Reversible Credits'!BD22:BD121,"&gt;0")</f>
        <v>0</v>
      </c>
      <c r="BF45" s="70">
        <f>SUMIF('Reversible Credits'!BE22:BE121,"&gt;0")</f>
        <v>0</v>
      </c>
      <c r="BG45" s="70">
        <f>SUMIF('Reversible Credits'!BF22:BF121,"&gt;0")</f>
        <v>0</v>
      </c>
      <c r="BH45" s="70">
        <f>SUMIF('Reversible Credits'!BG22:BG121,"&gt;0")</f>
        <v>0</v>
      </c>
      <c r="BI45" s="70">
        <f>SUMIF('Reversible Credits'!BH22:BH121,"&gt;0")</f>
        <v>0</v>
      </c>
      <c r="BJ45" s="70">
        <f>SUMIF('Reversible Credits'!BI22:BI121,"&gt;0")</f>
        <v>0</v>
      </c>
      <c r="BK45" s="70">
        <f>SUMIF('Reversible Credits'!BJ22:BJ121,"&gt;0")</f>
        <v>0</v>
      </c>
      <c r="BL45" s="70">
        <f>SUMIF('Reversible Credits'!BK22:BK121,"&gt;0")</f>
        <v>0</v>
      </c>
      <c r="BM45" s="70">
        <f>SUMIF('Reversible Credits'!BL22:BL121,"&gt;0")</f>
        <v>0</v>
      </c>
      <c r="BN45" s="70">
        <f>SUMIF('Reversible Credits'!BM22:BM121,"&gt;0")</f>
        <v>0</v>
      </c>
      <c r="BO45" s="70">
        <f>SUMIF('Reversible Credits'!BN22:BN121,"&gt;0")</f>
        <v>0</v>
      </c>
      <c r="BP45" s="70">
        <f>SUMIF('Reversible Credits'!BO22:BO121,"&gt;0")</f>
        <v>0</v>
      </c>
      <c r="BQ45" s="70">
        <f>SUMIF('Reversible Credits'!BP22:BP121,"&gt;0")</f>
        <v>0</v>
      </c>
      <c r="BR45" s="70">
        <f>SUMIF('Reversible Credits'!BQ22:BQ121,"&gt;0")</f>
        <v>0</v>
      </c>
      <c r="BS45" s="70">
        <f>SUMIF('Reversible Credits'!BR22:BR121,"&gt;0")</f>
        <v>0</v>
      </c>
      <c r="BT45" s="70">
        <f>SUMIF('Reversible Credits'!BS22:BS121,"&gt;0")</f>
        <v>0</v>
      </c>
      <c r="BU45" s="70">
        <f>SUMIF('Reversible Credits'!BT22:BT121,"&gt;0")</f>
        <v>0</v>
      </c>
      <c r="BV45" s="70">
        <f>SUMIF('Reversible Credits'!BU22:BU121,"&gt;0")</f>
        <v>0</v>
      </c>
      <c r="BW45" s="70">
        <f>SUMIF('Reversible Credits'!BV22:BV121,"&gt;0")</f>
        <v>0</v>
      </c>
      <c r="BX45" s="70">
        <f>SUMIF('Reversible Credits'!BW22:BW121,"&gt;0")</f>
        <v>0</v>
      </c>
      <c r="BY45" s="70">
        <f>SUMIF('Reversible Credits'!BX22:BX121,"&gt;0")</f>
        <v>0</v>
      </c>
      <c r="BZ45" s="70">
        <f>SUMIF('Reversible Credits'!BY22:BY121,"&gt;0")</f>
        <v>0</v>
      </c>
      <c r="CA45" s="70">
        <f>SUMIF('Reversible Credits'!BZ22:BZ121,"&gt;0")</f>
        <v>0</v>
      </c>
      <c r="CB45" s="70">
        <f>SUMIF('Reversible Credits'!CA22:CA121,"&gt;0")</f>
        <v>0</v>
      </c>
      <c r="CC45" s="70">
        <f>SUMIF('Reversible Credits'!CB22:CB121,"&gt;0")</f>
        <v>0</v>
      </c>
      <c r="CD45" s="70">
        <f>SUMIF('Reversible Credits'!CC22:CC121,"&gt;0")</f>
        <v>0</v>
      </c>
      <c r="CE45" s="70">
        <f>SUMIF('Reversible Credits'!CD22:CD121,"&gt;0")</f>
        <v>0</v>
      </c>
      <c r="CF45" s="70">
        <f>SUMIF('Reversible Credits'!CE22:CE121,"&gt;0")</f>
        <v>0</v>
      </c>
      <c r="CG45" s="70">
        <f>SUMIF('Reversible Credits'!CF22:CF121,"&gt;0")</f>
        <v>0</v>
      </c>
      <c r="CH45" s="70">
        <f>SUMIF('Reversible Credits'!CG22:CG121,"&gt;0")</f>
        <v>0</v>
      </c>
      <c r="CI45" s="70">
        <f>SUMIF('Reversible Credits'!CH22:CH121,"&gt;0")</f>
        <v>0</v>
      </c>
      <c r="CJ45" s="70">
        <f>SUMIF('Reversible Credits'!CI22:CI121,"&gt;0")</f>
        <v>0</v>
      </c>
      <c r="CK45" s="70">
        <f>SUMIF('Reversible Credits'!CJ22:CJ121,"&gt;0")</f>
        <v>0</v>
      </c>
      <c r="CL45" s="70">
        <f>SUMIF('Reversible Credits'!CK22:CK121,"&gt;0")</f>
        <v>0</v>
      </c>
      <c r="CM45" s="70">
        <f>SUMIF('Reversible Credits'!CL22:CL121,"&gt;0")</f>
        <v>0</v>
      </c>
      <c r="CN45" s="70">
        <f>SUMIF('Reversible Credits'!CM22:CM121,"&gt;0")</f>
        <v>0</v>
      </c>
      <c r="CO45" s="70">
        <f>SUMIF('Reversible Credits'!CN22:CN121,"&gt;0")</f>
        <v>0</v>
      </c>
      <c r="CP45" s="70">
        <f>SUMIF('Reversible Credits'!CO22:CO121,"&gt;0")</f>
        <v>0</v>
      </c>
      <c r="CQ45" s="70">
        <f>SUMIF('Reversible Credits'!CP22:CP121,"&gt;0")</f>
        <v>0</v>
      </c>
      <c r="CR45" s="70">
        <f>SUMIF('Reversible Credits'!CQ22:CQ121,"&gt;0")</f>
        <v>0</v>
      </c>
      <c r="CS45" s="70">
        <f>SUMIF('Reversible Credits'!CR22:CR121,"&gt;0")</f>
        <v>0</v>
      </c>
      <c r="CT45" s="70">
        <f>SUMIF('Reversible Credits'!CS22:CS121,"&gt;0")</f>
        <v>0</v>
      </c>
      <c r="CU45" s="70">
        <f>SUMIF('Reversible Credits'!CT22:CT121,"&gt;0")</f>
        <v>0</v>
      </c>
      <c r="CV45" s="70">
        <f>SUMIF('Reversible Credits'!CU22:CU121,"&gt;0")</f>
        <v>0</v>
      </c>
      <c r="CW45" s="70">
        <f>SUMIF('Reversible Credits'!CV22:CV121,"&gt;0")</f>
        <v>0</v>
      </c>
      <c r="CX45" s="70">
        <f>SUMIF('Reversible Credits'!CW22:CW121,"&gt;0")</f>
        <v>0</v>
      </c>
      <c r="CY45" s="91"/>
      <c r="CZ45" s="40" t="s">
        <v>93</v>
      </c>
      <c r="DA45" s="68"/>
      <c r="DB45" s="69"/>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row>
    <row r="46" spans="1:193" s="99" customFormat="1" ht="35.15" customHeight="1" x14ac:dyDescent="0.3">
      <c r="A46" s="92" t="s">
        <v>94</v>
      </c>
      <c r="B46" s="93"/>
      <c r="C46" s="94" t="str">
        <f>IF(ISBLANK(C13),"",B46+C44-C32)</f>
        <v/>
      </c>
      <c r="D46" s="94" t="str">
        <f>IF(ISBLANK(D13),"",C46+D44-D32)</f>
        <v/>
      </c>
      <c r="E46" s="94" t="str">
        <f>IF(ISBLANK(E13),"",D46+E44-E32)</f>
        <v/>
      </c>
      <c r="F46" s="94" t="str">
        <f>IF(ISBLANK(F13),"",E46+F44-F32)</f>
        <v/>
      </c>
      <c r="G46" s="94" t="str">
        <f>IF(ISBLANK(G13),"",F46+G44-G32)</f>
        <v/>
      </c>
      <c r="H46" s="94" t="str">
        <f>IF(ISBLANK(H13),"",G46+H44-H32)</f>
        <v/>
      </c>
      <c r="I46" s="94" t="str">
        <f>IF(ISBLANK(I13),"",H46+I44-I32)</f>
        <v/>
      </c>
      <c r="J46" s="94" t="str">
        <f>IF(ISBLANK(J13),"",I46+J44-J32)</f>
        <v/>
      </c>
      <c r="K46" s="94" t="str">
        <f>IF(ISBLANK(K13),"",J46+K44-K32)</f>
        <v/>
      </c>
      <c r="L46" s="94" t="str">
        <f>IF(ISBLANK(L13),"",K46+L44-L32)</f>
        <v/>
      </c>
      <c r="M46" s="94" t="str">
        <f>IF(ISBLANK(M13),"",L46+M44-M32)</f>
        <v/>
      </c>
      <c r="N46" s="94" t="str">
        <f>IF(ISBLANK(N13),"",M46+N44-N32)</f>
        <v/>
      </c>
      <c r="O46" s="94" t="str">
        <f>IF(ISBLANK(O13),"",N46+O44-O32)</f>
        <v/>
      </c>
      <c r="P46" s="94" t="str">
        <f>IF(ISBLANK(P13),"",O46+P44-P32)</f>
        <v/>
      </c>
      <c r="Q46" s="94" t="str">
        <f>IF(ISBLANK(Q13),"",P46+Q44-Q32)</f>
        <v/>
      </c>
      <c r="R46" s="94" t="str">
        <f>IF(ISBLANK(R13),"",Q46+R44-R32)</f>
        <v/>
      </c>
      <c r="S46" s="94" t="str">
        <f>IF(ISBLANK(S13),"",R46+S44-S32)</f>
        <v/>
      </c>
      <c r="T46" s="94" t="str">
        <f>IF(ISBLANK(T13),"",S46+T44-T32)</f>
        <v/>
      </c>
      <c r="U46" s="94" t="str">
        <f>IF(ISBLANK(U13),"",T46+U44-U32)</f>
        <v/>
      </c>
      <c r="V46" s="94" t="str">
        <f>IF(ISBLANK(V13),"",U46+V44-V32)</f>
        <v/>
      </c>
      <c r="W46" s="94" t="str">
        <f>IF(ISBLANK(W13),"",V46+W44-W32)</f>
        <v/>
      </c>
      <c r="X46" s="94" t="str">
        <f>IF(ISBLANK(X13),"",W46+X44-X32)</f>
        <v/>
      </c>
      <c r="Y46" s="94" t="str">
        <f>IF(ISBLANK(Y13),"",X46+Y44-Y32)</f>
        <v/>
      </c>
      <c r="Z46" s="94" t="str">
        <f>IF(ISBLANK(Z13),"",Y46+Z44-Z32)</f>
        <v/>
      </c>
      <c r="AA46" s="94" t="str">
        <f>IF(ISBLANK(AA13),"",Z46+AA44-AA32)</f>
        <v/>
      </c>
      <c r="AB46" s="94" t="str">
        <f>IF(ISBLANK(AB13),"",AA46+AB44-AB32)</f>
        <v/>
      </c>
      <c r="AC46" s="94" t="str">
        <f>IF(ISBLANK(AC13),"",AB46+AC44-AC32)</f>
        <v/>
      </c>
      <c r="AD46" s="94" t="str">
        <f>IF(ISBLANK(AD13),"",AC46+AD44-AD32)</f>
        <v/>
      </c>
      <c r="AE46" s="94" t="str">
        <f>IF(ISBLANK(AE13),"",AD46+AE44-AE32)</f>
        <v/>
      </c>
      <c r="AF46" s="94" t="str">
        <f>IF(ISBLANK(AF13),"",AE46+AF44-AF32)</f>
        <v/>
      </c>
      <c r="AG46" s="94" t="str">
        <f>IF(ISBLANK(AG13),"",AF46+AG44-AG32)</f>
        <v/>
      </c>
      <c r="AH46" s="94" t="str">
        <f>IF(ISBLANK(AH13),"",AG46+AH44-AH32)</f>
        <v/>
      </c>
      <c r="AI46" s="94" t="str">
        <f>IF(ISBLANK(AI13),"",AH46+AI44-AI32)</f>
        <v/>
      </c>
      <c r="AJ46" s="94" t="str">
        <f>IF(ISBLANK(AJ13),"",AI46+AJ44-AJ32)</f>
        <v/>
      </c>
      <c r="AK46" s="94" t="str">
        <f>IF(ISBLANK(AK13),"",AJ46+AK44-AK32)</f>
        <v/>
      </c>
      <c r="AL46" s="94" t="str">
        <f>IF(ISBLANK(AL13),"",AK46+AL44-AL32)</f>
        <v/>
      </c>
      <c r="AM46" s="94" t="str">
        <f>IF(ISBLANK(AM13),"",AL46+AM44-AM32)</f>
        <v/>
      </c>
      <c r="AN46" s="94" t="str">
        <f>IF(ISBLANK(AN13),"",AM46+AN44-AN32)</f>
        <v/>
      </c>
      <c r="AO46" s="94" t="str">
        <f>IF(ISBLANK(AO13),"",AN46+AO44-AO32)</f>
        <v/>
      </c>
      <c r="AP46" s="94" t="str">
        <f>IF(ISBLANK(AP13),"",AO46+AP44-AP32)</f>
        <v/>
      </c>
      <c r="AQ46" s="94" t="str">
        <f>IF(ISBLANK(AQ13),"",AP46+AQ44-AQ32)</f>
        <v/>
      </c>
      <c r="AR46" s="94" t="str">
        <f>IF(ISBLANK(AR13),"",AQ46+AR44-AR32)</f>
        <v/>
      </c>
      <c r="AS46" s="94" t="str">
        <f>IF(ISBLANK(AS13),"",AR46+AS44-AS32)</f>
        <v/>
      </c>
      <c r="AT46" s="94" t="str">
        <f>IF(ISBLANK(AT13),"",AS46+AT44-AT32)</f>
        <v/>
      </c>
      <c r="AU46" s="94" t="str">
        <f>IF(ISBLANK(AU13),"",AT46+AU44-AU32)</f>
        <v/>
      </c>
      <c r="AV46" s="94" t="str">
        <f>IF(ISBLANK(AV13),"",AU46+AV44-AV32)</f>
        <v/>
      </c>
      <c r="AW46" s="94" t="str">
        <f>IF(ISBLANK(AW13),"",AV46+AW44-AW32)</f>
        <v/>
      </c>
      <c r="AX46" s="94" t="str">
        <f>IF(ISBLANK(AX13),"",AW46+AX44-AX32)</f>
        <v/>
      </c>
      <c r="AY46" s="94" t="str">
        <f>IF(ISBLANK(AY13),"",AX46+AY44-AY32)</f>
        <v/>
      </c>
      <c r="AZ46" s="94" t="str">
        <f>IF(ISBLANK(AZ13),"",AY46+AZ44-AZ32)</f>
        <v/>
      </c>
      <c r="BA46" s="94" t="str">
        <f>IF(ISBLANK(BA13),"",AZ46+BA44-BA32)</f>
        <v/>
      </c>
      <c r="BB46" s="94" t="str">
        <f>IF(ISBLANK(BB13),"",BA46+BB44-BB32)</f>
        <v/>
      </c>
      <c r="BC46" s="94" t="str">
        <f>IF(ISBLANK(BC13),"",BB46+BC44-BC32)</f>
        <v/>
      </c>
      <c r="BD46" s="94" t="str">
        <f>IF(ISBLANK(BD13),"",BC46+BD44-BD32)</f>
        <v/>
      </c>
      <c r="BE46" s="94" t="str">
        <f>IF(ISBLANK(BE13),"",BD46+BE44-BE32)</f>
        <v/>
      </c>
      <c r="BF46" s="94" t="str">
        <f>IF(ISBLANK(BF13),"",BE46+BF44-BF32)</f>
        <v/>
      </c>
      <c r="BG46" s="94" t="str">
        <f>IF(ISBLANK(BG13),"",BF46+BG44-BG32)</f>
        <v/>
      </c>
      <c r="BH46" s="94" t="str">
        <f>IF(ISBLANK(BH13),"",BG46+BH44-BH32)</f>
        <v/>
      </c>
      <c r="BI46" s="94" t="str">
        <f>IF(ISBLANK(BI13),"",BH46+BI44-BI32)</f>
        <v/>
      </c>
      <c r="BJ46" s="94" t="str">
        <f>IF(ISBLANK(BJ13),"",BI46+BJ44-BJ32)</f>
        <v/>
      </c>
      <c r="BK46" s="94" t="str">
        <f>IF(ISBLANK(BK13),"",BJ46+BK44-BK32)</f>
        <v/>
      </c>
      <c r="BL46" s="94" t="str">
        <f>IF(ISBLANK(BL13),"",BK46+BL44-BL32)</f>
        <v/>
      </c>
      <c r="BM46" s="94" t="str">
        <f>IF(ISBLANK(BM13),"",BL46+BM44-BM32)</f>
        <v/>
      </c>
      <c r="BN46" s="94" t="str">
        <f>IF(ISBLANK(BN13),"",BM46+BN44-BN32)</f>
        <v/>
      </c>
      <c r="BO46" s="94" t="str">
        <f>IF(ISBLANK(BO13),"",BN46+BO44-BO32)</f>
        <v/>
      </c>
      <c r="BP46" s="94" t="str">
        <f>IF(ISBLANK(BP13),"",BO46+BP44-BP32)</f>
        <v/>
      </c>
      <c r="BQ46" s="94" t="str">
        <f>IF(ISBLANK(BQ13),"",BP46+BQ44-BQ32)</f>
        <v/>
      </c>
      <c r="BR46" s="94" t="str">
        <f>IF(ISBLANK(BR13),"",BQ46+BR44-BR32)</f>
        <v/>
      </c>
      <c r="BS46" s="94" t="str">
        <f>IF(ISBLANK(BS13),"",BR46+BS44-BS32)</f>
        <v/>
      </c>
      <c r="BT46" s="94" t="str">
        <f>IF(ISBLANK(BT13),"",BS46+BT44-BT32)</f>
        <v/>
      </c>
      <c r="BU46" s="94" t="str">
        <f>IF(ISBLANK(BU13),"",BT46+BU44-BU32)</f>
        <v/>
      </c>
      <c r="BV46" s="94" t="str">
        <f>IF(ISBLANK(BV13),"",BU46+BV44-BV32)</f>
        <v/>
      </c>
      <c r="BW46" s="94" t="str">
        <f>IF(ISBLANK(BW13),"",BV46+BW44-BW32)</f>
        <v/>
      </c>
      <c r="BX46" s="94" t="str">
        <f>IF(ISBLANK(BX13),"",BW46+BX44-BX32)</f>
        <v/>
      </c>
      <c r="BY46" s="94" t="str">
        <f>IF(ISBLANK(BY13),"",BX46+BY44-BY32)</f>
        <v/>
      </c>
      <c r="BZ46" s="94" t="str">
        <f>IF(ISBLANK(BZ13),"",BY46+BZ44-BZ32)</f>
        <v/>
      </c>
      <c r="CA46" s="94" t="str">
        <f>IF(ISBLANK(CA13),"",BZ46+CA44-CA32)</f>
        <v/>
      </c>
      <c r="CB46" s="94" t="str">
        <f>IF(ISBLANK(CB13),"",CA46+CB44-CB32)</f>
        <v/>
      </c>
      <c r="CC46" s="94" t="str">
        <f>IF(ISBLANK(CC13),"",CB46+CC44-CC32)</f>
        <v/>
      </c>
      <c r="CD46" s="94" t="str">
        <f>IF(ISBLANK(CD13),"",CC46+CD44-CD32)</f>
        <v/>
      </c>
      <c r="CE46" s="94" t="str">
        <f>IF(ISBLANK(CE13),"",CD46+CE44-CE32)</f>
        <v/>
      </c>
      <c r="CF46" s="94" t="str">
        <f>IF(ISBLANK(CF13),"",CE46+CF44-CF32)</f>
        <v/>
      </c>
      <c r="CG46" s="94" t="str">
        <f>IF(ISBLANK(CG13),"",CF46+CG44-CG32)</f>
        <v/>
      </c>
      <c r="CH46" s="94" t="str">
        <f>IF(ISBLANK(CH13),"",CG46+CH44-CH32)</f>
        <v/>
      </c>
      <c r="CI46" s="94" t="str">
        <f>IF(ISBLANK(CI13),"",CH46+CI44-CI32)</f>
        <v/>
      </c>
      <c r="CJ46" s="94" t="str">
        <f>IF(ISBLANK(CJ13),"",CI46+CJ44-CJ32)</f>
        <v/>
      </c>
      <c r="CK46" s="94" t="str">
        <f>IF(ISBLANK(CK13),"",CJ46+CK44-CK32)</f>
        <v/>
      </c>
      <c r="CL46" s="94" t="str">
        <f>IF(ISBLANK(CL13),"",CK46+CL44-CL32)</f>
        <v/>
      </c>
      <c r="CM46" s="94" t="str">
        <f>IF(ISBLANK(CM13),"",CL46+CM44-CM32)</f>
        <v/>
      </c>
      <c r="CN46" s="94" t="str">
        <f>IF(ISBLANK(CN13),"",CM46+CN44-CN32)</f>
        <v/>
      </c>
      <c r="CO46" s="94" t="str">
        <f>IF(ISBLANK(CO13),"",CN46+CO44-CO32)</f>
        <v/>
      </c>
      <c r="CP46" s="94" t="str">
        <f>IF(ISBLANK(CP13),"",CO46+CP44-CP32)</f>
        <v/>
      </c>
      <c r="CQ46" s="94" t="str">
        <f>IF(ISBLANK(CQ13),"",CP46+CQ44-CQ32)</f>
        <v/>
      </c>
      <c r="CR46" s="94" t="str">
        <f>IF(ISBLANK(CR13),"",CQ46+CR44-CR32)</f>
        <v/>
      </c>
      <c r="CS46" s="94" t="str">
        <f>IF(ISBLANK(CS13),"",CR46+CS44-CS32)</f>
        <v/>
      </c>
      <c r="CT46" s="94" t="str">
        <f>IF(ISBLANK(CT13),"",CS46+CT44-CT32)</f>
        <v/>
      </c>
      <c r="CU46" s="94" t="str">
        <f>IF(ISBLANK(CU13),"",CT46+CU44-CU32)</f>
        <v/>
      </c>
      <c r="CV46" s="94" t="str">
        <f>IF(ISBLANK(CV13),"",CU46+CV44-CV32)</f>
        <v/>
      </c>
      <c r="CW46" s="94" t="str">
        <f>IF(ISBLANK(CW13),"",CV46+CW44-CW32)</f>
        <v/>
      </c>
      <c r="CX46" s="94" t="str">
        <f>IF(ISBLANK(CX13),"",CW46+CX44-CX32)</f>
        <v/>
      </c>
      <c r="CY46" s="95"/>
      <c r="CZ46" s="40" t="s">
        <v>95</v>
      </c>
      <c r="DA46" s="96"/>
      <c r="DB46" s="97"/>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98"/>
      <c r="FB46" s="98"/>
      <c r="FC46" s="98"/>
      <c r="FD46" s="98"/>
      <c r="FE46" s="98"/>
      <c r="FF46" s="98"/>
      <c r="FG46" s="98"/>
      <c r="FH46" s="98"/>
      <c r="FI46" s="98"/>
      <c r="FJ46" s="98"/>
      <c r="FK46" s="98"/>
      <c r="FL46" s="98"/>
      <c r="FM46" s="98"/>
      <c r="FN46" s="98"/>
      <c r="FO46" s="98"/>
      <c r="FP46" s="98"/>
      <c r="FQ46" s="98"/>
      <c r="FR46" s="98"/>
      <c r="FS46" s="98"/>
      <c r="FT46" s="98"/>
      <c r="FU46" s="98"/>
      <c r="FV46" s="98"/>
      <c r="FW46" s="98"/>
      <c r="FX46" s="98"/>
      <c r="FY46" s="98"/>
      <c r="FZ46" s="98"/>
      <c r="GA46" s="98"/>
      <c r="GB46" s="98"/>
      <c r="GC46" s="98"/>
      <c r="GD46" s="98"/>
      <c r="GE46" s="98"/>
      <c r="GF46" s="98"/>
      <c r="GG46" s="98"/>
      <c r="GH46" s="98"/>
      <c r="GI46" s="98"/>
      <c r="GJ46" s="98"/>
      <c r="GK46" s="98"/>
    </row>
    <row r="47" spans="1:193" s="109" customFormat="1" ht="35.15" customHeight="1" x14ac:dyDescent="0.3">
      <c r="A47" s="86" t="s">
        <v>96</v>
      </c>
      <c r="B47" s="137"/>
      <c r="C47" s="100">
        <f>SUM('Reversible Credits'!$B$22:B121)</f>
        <v>0</v>
      </c>
      <c r="D47" s="100" t="str">
        <f>IF(ISBLANK(D13),"",IF((SUM('Reversible Credits'!$B$22:C121)-D32)&lt;0,0,(SUM('Reversible Credits'!$B$22:C121)-SUM($C$32:D32))))</f>
        <v/>
      </c>
      <c r="E47" s="100" t="str">
        <f>IF(ISBLANK(E13),"",IF((SUM('Reversible Credits'!$B$22:D121)-E32)&lt;0,0,(SUM('Reversible Credits'!$B$22:D121)-SUM($C$32:E32))))</f>
        <v/>
      </c>
      <c r="F47" s="100" t="str">
        <f>IF(ISBLANK(F13),"",IF((SUM('Reversible Credits'!$B$22:E121)-F32)&lt;0,0,(SUM('Reversible Credits'!$B$22:E121)-SUM($C$32:F32))))</f>
        <v/>
      </c>
      <c r="G47" s="100" t="str">
        <f>IF(ISBLANK(G13),"",IF((SUM('Reversible Credits'!$B$22:F121)-G32)&lt;0,0,(SUM('Reversible Credits'!$B$22:F121)-SUM($C$32:G32))))</f>
        <v/>
      </c>
      <c r="H47" s="100" t="str">
        <f>IF(ISBLANK(H13),"",IF((SUM('Reversible Credits'!$B$22:G121)-H32)&lt;0,0,(SUM('Reversible Credits'!$B$22:G121)-SUM($C$32:H32))))</f>
        <v/>
      </c>
      <c r="I47" s="100" t="str">
        <f>IF(ISBLANK(I13),"",IF((SUM('Reversible Credits'!$B$22:H121)-I32)&lt;0,0,(SUM('Reversible Credits'!$B$22:H121)-SUM($C$32:I32))))</f>
        <v/>
      </c>
      <c r="J47" s="100" t="str">
        <f>IF(ISBLANK(J13),"",IF((SUM('Reversible Credits'!$B$22:I121)-J32)&lt;0,0,(SUM('Reversible Credits'!$B$22:I121)-SUM($C$32:J32))))</f>
        <v/>
      </c>
      <c r="K47" s="100" t="str">
        <f>IF(ISBLANK(K13),"",IF((SUM('Reversible Credits'!$B$22:J121)-K32)&lt;0,0,(SUM('Reversible Credits'!$B$22:J121)-SUM($C$32:K32))))</f>
        <v/>
      </c>
      <c r="L47" s="100" t="str">
        <f>IF(ISBLANK(L13),"",IF((SUM('Reversible Credits'!$B$22:K121)-L32)&lt;0,0,(SUM('Reversible Credits'!$B$22:K121)-SUM($C$32:L32))))</f>
        <v/>
      </c>
      <c r="M47" s="100" t="str">
        <f>IF(ISBLANK(M13),"",IF((SUM('Reversible Credits'!$B$22:L121)-M32)&lt;0,0,(SUM('Reversible Credits'!$B$22:L121)-SUM($C$32:M32))))</f>
        <v/>
      </c>
      <c r="N47" s="100" t="str">
        <f>IF(ISBLANK(N13),"",IF((SUM('Reversible Credits'!$B$22:M121)-N32)&lt;0,0,(SUM('Reversible Credits'!$B$22:M121)-SUM($C$32:N32))))</f>
        <v/>
      </c>
      <c r="O47" s="100" t="str">
        <f>IF(ISBLANK(O13),"",IF((SUM('Reversible Credits'!$B$22:N121)-O32)&lt;0,0,(SUM('Reversible Credits'!$B$22:N121)-SUM($C$32:O32))))</f>
        <v/>
      </c>
      <c r="P47" s="100" t="str">
        <f>IF(ISBLANK(P13),"",IF((SUM('Reversible Credits'!$B$22:O121)-P32)&lt;0,0,(SUM('Reversible Credits'!$B$22:O121)-SUM($C$32:P32))))</f>
        <v/>
      </c>
      <c r="Q47" s="100" t="str">
        <f>IF(ISBLANK(Q13),"",IF((SUM('Reversible Credits'!$B$22:P121)-Q32)&lt;0,0,(SUM('Reversible Credits'!$B$22:P121)-SUM($C$32:Q32))))</f>
        <v/>
      </c>
      <c r="R47" s="100" t="str">
        <f>IF(ISBLANK(R13),"",IF((SUM('Reversible Credits'!$B$22:Q121)-R32)&lt;0,0,(SUM('Reversible Credits'!$B$22:Q121)-SUM($C$32:R32))))</f>
        <v/>
      </c>
      <c r="S47" s="100" t="str">
        <f>IF(ISBLANK(S13),"",IF((SUM('Reversible Credits'!$B$22:R121)-S32)&lt;0,0,(SUM('Reversible Credits'!$B$22:R121)-SUM($C$32:S32))))</f>
        <v/>
      </c>
      <c r="T47" s="100" t="str">
        <f>IF(ISBLANK(T13),"",IF((SUM('Reversible Credits'!$B$22:S121)-T32)&lt;0,0,(SUM('Reversible Credits'!$B$22:S121)-SUM($C$32:T32))))</f>
        <v/>
      </c>
      <c r="U47" s="100" t="str">
        <f>IF(ISBLANK(U13),"",IF((SUM('Reversible Credits'!$B$22:T121)-U32)&lt;0,0,(SUM('Reversible Credits'!$B$22:T121)-SUM($C$32:U32))))</f>
        <v/>
      </c>
      <c r="V47" s="100" t="str">
        <f>IF(ISBLANK(V13),"",IF((SUM('Reversible Credits'!$B$22:U121)-V32)&lt;0,0,(SUM('Reversible Credits'!$B$22:U121)-SUM($C$32:V32))))</f>
        <v/>
      </c>
      <c r="W47" s="100" t="str">
        <f>IF(ISBLANK(W13),"",IF((SUM('Reversible Credits'!$B$22:V121)-W32)&lt;0,0,(SUM('Reversible Credits'!$B$22:V121)-SUM($C$32:W32))))</f>
        <v/>
      </c>
      <c r="X47" s="100" t="str">
        <f>IF(ISBLANK(X13),"",IF((SUM('Reversible Credits'!$B$22:W121)-X32)&lt;0,0,(SUM('Reversible Credits'!$B$22:W121)-SUM($C$32:X32))))</f>
        <v/>
      </c>
      <c r="Y47" s="100" t="str">
        <f>IF(ISBLANK(Y13),"",IF((SUM('Reversible Credits'!$B$22:X121)-Y32)&lt;0,0,(SUM('Reversible Credits'!$B$22:X121)-SUM($C$32:Y32))))</f>
        <v/>
      </c>
      <c r="Z47" s="100" t="str">
        <f>IF(ISBLANK(Z13),"",IF((SUM('Reversible Credits'!$B$22:Y121)-Z32)&lt;0,0,(SUM('Reversible Credits'!$B$22:Y121)-SUM($C$32:Z32))))</f>
        <v/>
      </c>
      <c r="AA47" s="100" t="str">
        <f>IF(ISBLANK(AA13),"",IF((SUM('Reversible Credits'!$B$22:Z121)-AA32)&lt;0,0,(SUM('Reversible Credits'!$B$22:Z121)-SUM($C$32:AA32))))</f>
        <v/>
      </c>
      <c r="AB47" s="100" t="str">
        <f>IF(ISBLANK(AB13),"",IF((SUM('Reversible Credits'!$B$22:AA121)-AB32)&lt;0,0,(SUM('Reversible Credits'!$B$22:AA121)-SUM($C$32:AB32))))</f>
        <v/>
      </c>
      <c r="AC47" s="100" t="str">
        <f>IF(ISBLANK(AC13),"",IF((SUM('Reversible Credits'!$B$22:AB121)-AC32)&lt;0,0,(SUM('Reversible Credits'!$B$22:AB121)-SUM($C$32:AC32))))</f>
        <v/>
      </c>
      <c r="AD47" s="100" t="str">
        <f>IF(ISBLANK(AD13),"",IF((SUM('Reversible Credits'!$B$22:AC121)-AD32)&lt;0,0,(SUM('Reversible Credits'!$B$22:AC121)-SUM($C$32:AD32))))</f>
        <v/>
      </c>
      <c r="AE47" s="100" t="str">
        <f>IF(ISBLANK(AE13),"",IF((SUM('Reversible Credits'!$B$22:AD121)-AE32)&lt;0,0,(SUM('Reversible Credits'!$B$22:AD121)-SUM($C$32:AE32))))</f>
        <v/>
      </c>
      <c r="AF47" s="100" t="str">
        <f>IF(ISBLANK(AF13),"",IF((SUM('Reversible Credits'!$B$22:AE121)-AF32)&lt;0,0,(SUM('Reversible Credits'!$B$22:AE121)-SUM($C$32:AF32))))</f>
        <v/>
      </c>
      <c r="AG47" s="100" t="str">
        <f>IF(ISBLANK(AG13),"",IF((SUM('Reversible Credits'!$B$22:AF121)-AG32)&lt;0,0,(SUM('Reversible Credits'!$B$22:AF121)-SUM($C$32:AG32))))</f>
        <v/>
      </c>
      <c r="AH47" s="100" t="str">
        <f>IF(ISBLANK(AH13),"",IF((SUM('Reversible Credits'!$B$22:AG121)-AH32)&lt;0,0,(SUM('Reversible Credits'!$B$22:AG121)-SUM($C$32:AH32))))</f>
        <v/>
      </c>
      <c r="AI47" s="100" t="str">
        <f>IF(ISBLANK(AI13),"",IF((SUM('Reversible Credits'!$B$22:AH121)-AI32)&lt;0,0,(SUM('Reversible Credits'!$B$22:AH121)-SUM($C$32:AI32))))</f>
        <v/>
      </c>
      <c r="AJ47" s="100" t="str">
        <f>IF(ISBLANK(AJ13),"",IF((SUM('Reversible Credits'!$B$22:AI121)-AJ32)&lt;0,0,(SUM('Reversible Credits'!$B$22:AI121)-SUM($C$32:AJ32))))</f>
        <v/>
      </c>
      <c r="AK47" s="100" t="str">
        <f>IF(ISBLANK(AK13),"",IF((SUM('Reversible Credits'!$B$22:AJ121)-AK32)&lt;0,0,(SUM('Reversible Credits'!$B$22:AJ121)-SUM($C$32:AK32))))</f>
        <v/>
      </c>
      <c r="AL47" s="100" t="str">
        <f>IF(ISBLANK(AL13),"",IF((SUM('Reversible Credits'!$B$22:AK121)-AL32)&lt;0,0,(SUM('Reversible Credits'!$B$22:AK121)-SUM($C$32:AL32))))</f>
        <v/>
      </c>
      <c r="AM47" s="100" t="str">
        <f>IF(ISBLANK(AM13),"",IF((SUM('Reversible Credits'!$B$22:AL121)-AM32)&lt;0,0,(SUM('Reversible Credits'!$B$22:AL121)-SUM($C$32:AM32))))</f>
        <v/>
      </c>
      <c r="AN47" s="100" t="str">
        <f>IF(ISBLANK(AN13),"",IF((SUM('Reversible Credits'!$B$22:AM121)-AN32)&lt;0,0,(SUM('Reversible Credits'!$B$22:AM121)-SUM($C$32:AN32))))</f>
        <v/>
      </c>
      <c r="AO47" s="100" t="str">
        <f>IF(ISBLANK(AO13),"",IF((SUM('Reversible Credits'!$B$22:AN121)-AO32)&lt;0,0,(SUM('Reversible Credits'!$B$22:AN121)-SUM($C$32:AO32))))</f>
        <v/>
      </c>
      <c r="AP47" s="100" t="str">
        <f>IF(ISBLANK(AP13),"",IF((SUM('Reversible Credits'!$B$22:AO121)-AP32)&lt;0,0,(SUM('Reversible Credits'!$B$22:AO121)-SUM($C$32:AP32))))</f>
        <v/>
      </c>
      <c r="AQ47" s="100" t="str">
        <f>IF(ISBLANK(AQ13),"",IF((SUM('Reversible Credits'!$B$22:AP121)-AQ32)&lt;0,0,(SUM('Reversible Credits'!$B$22:AP121)-SUM($C$32:AQ32))))</f>
        <v/>
      </c>
      <c r="AR47" s="100" t="str">
        <f>IF(ISBLANK(AR13),"",IF((SUM('Reversible Credits'!$B$22:AQ121)-AR32)&lt;0,0,(SUM('Reversible Credits'!$B$22:AQ121)-SUM($C$32:AR32))))</f>
        <v/>
      </c>
      <c r="AS47" s="100" t="str">
        <f>IF(ISBLANK(AS13),"",IF((SUM('Reversible Credits'!$B$22:AR121)-AS32)&lt;0,0,(SUM('Reversible Credits'!$B$22:AR121)-SUM($C$32:AS32))))</f>
        <v/>
      </c>
      <c r="AT47" s="100" t="str">
        <f>IF(ISBLANK(AT13),"",IF((SUM('Reversible Credits'!$B$22:AS121)-AT32)&lt;0,0,(SUM('Reversible Credits'!$B$22:AS121)-SUM($C$32:AT32))))</f>
        <v/>
      </c>
      <c r="AU47" s="100" t="str">
        <f>IF(ISBLANK(AU13),"",IF((SUM('Reversible Credits'!$B$22:AT121)-AU32)&lt;0,0,(SUM('Reversible Credits'!$B$22:AT121)-SUM($C$32:AU32))))</f>
        <v/>
      </c>
      <c r="AV47" s="100" t="str">
        <f>IF(ISBLANK(AV13),"",IF((SUM('Reversible Credits'!$B$22:AU121)-AV32)&lt;0,0,(SUM('Reversible Credits'!$B$22:AU121)-SUM($C$32:AV32))))</f>
        <v/>
      </c>
      <c r="AW47" s="100" t="str">
        <f>IF(ISBLANK(AW13),"",IF((SUM('Reversible Credits'!$B$22:AV121)-AW32)&lt;0,0,(SUM('Reversible Credits'!$B$22:AV121)-SUM($C$32:AW32))))</f>
        <v/>
      </c>
      <c r="AX47" s="100" t="str">
        <f>IF(ISBLANK(AX13),"",IF((SUM('Reversible Credits'!$B$22:AW121)-AX32)&lt;0,0,(SUM('Reversible Credits'!$B$22:AW121)-SUM($C$32:AX32))))</f>
        <v/>
      </c>
      <c r="AY47" s="100" t="str">
        <f>IF(ISBLANK(AY13),"",IF((SUM('Reversible Credits'!$B$22:AX121)-AY32)&lt;0,0,(SUM('Reversible Credits'!$B$22:AX121)-SUM($C$32:AY32))))</f>
        <v/>
      </c>
      <c r="AZ47" s="100" t="str">
        <f>IF(ISBLANK(AZ13),"",IF((SUM('Reversible Credits'!$B$22:AY121)-AZ32)&lt;0,0,(SUM('Reversible Credits'!$B$22:AY121)-SUM($C$32:AZ32))))</f>
        <v/>
      </c>
      <c r="BA47" s="100" t="str">
        <f>IF(ISBLANK(BA13),"",IF((SUM('Reversible Credits'!$B$22:AZ121)-BA32)&lt;0,0,(SUM('Reversible Credits'!$B$22:AZ121)-SUM($C$32:BA32))))</f>
        <v/>
      </c>
      <c r="BB47" s="100" t="str">
        <f>IF(ISBLANK(BB13),"",IF((SUM('Reversible Credits'!$B$22:BA121)-BB32)&lt;0,0,(SUM('Reversible Credits'!$B$22:BA121)-SUM($C$32:BB32))))</f>
        <v/>
      </c>
      <c r="BC47" s="100" t="str">
        <f>IF(ISBLANK(BC13),"",IF((SUM('Reversible Credits'!$B$22:BB121)-BC32)&lt;0,0,(SUM('Reversible Credits'!$B$22:BB121)-SUM($C$32:BC32))))</f>
        <v/>
      </c>
      <c r="BD47" s="100" t="str">
        <f>IF(ISBLANK(BD13),"",IF((SUM('Reversible Credits'!$B$22:BC121)-BD32)&lt;0,0,(SUM('Reversible Credits'!$B$22:BC121)-SUM($C$32:BD32))))</f>
        <v/>
      </c>
      <c r="BE47" s="100" t="str">
        <f>IF(ISBLANK(BE13),"",IF((SUM('Reversible Credits'!$B$22:BD121)-BE32)&lt;0,0,(SUM('Reversible Credits'!$B$22:BD121)-SUM($C$32:BE32))))</f>
        <v/>
      </c>
      <c r="BF47" s="100" t="str">
        <f>IF(ISBLANK(BF13),"",IF((SUM('Reversible Credits'!$B$22:BE121)-BF32)&lt;0,0,(SUM('Reversible Credits'!$B$22:BE121)-SUM($C$32:BF32))))</f>
        <v/>
      </c>
      <c r="BG47" s="100" t="str">
        <f>IF(ISBLANK(BG13),"",IF((SUM('Reversible Credits'!$B$22:BF121)-BG32)&lt;0,0,(SUM('Reversible Credits'!$B$22:BF121)-SUM($C$32:BG32))))</f>
        <v/>
      </c>
      <c r="BH47" s="100" t="str">
        <f>IF(ISBLANK(BH13),"",IF((SUM('Reversible Credits'!$B$22:BG121)-BH32)&lt;0,0,(SUM('Reversible Credits'!$B$22:BG121)-SUM($C$32:BH32))))</f>
        <v/>
      </c>
      <c r="BI47" s="100" t="str">
        <f>IF(ISBLANK(BI13),"",IF((SUM('Reversible Credits'!$B$22:BH121)-BI32)&lt;0,0,(SUM('Reversible Credits'!$B$22:BH121)-SUM($C$32:BI32))))</f>
        <v/>
      </c>
      <c r="BJ47" s="100" t="str">
        <f>IF(ISBLANK(BJ13),"",IF((SUM('Reversible Credits'!$B$22:BI121)-BJ32)&lt;0,0,(SUM('Reversible Credits'!$B$22:BI121)-SUM($C$32:BJ32))))</f>
        <v/>
      </c>
      <c r="BK47" s="100" t="str">
        <f>IF(ISBLANK(BK13),"",IF((SUM('Reversible Credits'!$B$22:BJ121)-BK32)&lt;0,0,(SUM('Reversible Credits'!$B$22:BJ121)-SUM($C$32:BK32))))</f>
        <v/>
      </c>
      <c r="BL47" s="100" t="str">
        <f>IF(ISBLANK(BL13),"",IF((SUM('Reversible Credits'!$B$22:BK121)-BL32)&lt;0,0,(SUM('Reversible Credits'!$B$22:BK121)-SUM($C$32:BL32))))</f>
        <v/>
      </c>
      <c r="BM47" s="100" t="str">
        <f>IF(ISBLANK(BM13),"",IF((SUM('Reversible Credits'!$B$22:BL121)-BM32)&lt;0,0,(SUM('Reversible Credits'!$B$22:BL121)-SUM($C$32:BM32))))</f>
        <v/>
      </c>
      <c r="BN47" s="100" t="str">
        <f>IF(ISBLANK(BN13),"",IF((SUM('Reversible Credits'!$B$22:BM121)-BN32)&lt;0,0,(SUM('Reversible Credits'!$B$22:BM121)-SUM($C$32:BN32))))</f>
        <v/>
      </c>
      <c r="BO47" s="100" t="str">
        <f>IF(ISBLANK(BO13),"",IF((SUM('Reversible Credits'!$B$22:BN121)-BO32)&lt;0,0,(SUM('Reversible Credits'!$B$22:BN121)-SUM($C$32:BO32))))</f>
        <v/>
      </c>
      <c r="BP47" s="100" t="str">
        <f>IF(ISBLANK(BP13),"",IF((SUM('Reversible Credits'!$B$22:BO121)-BP32)&lt;0,0,(SUM('Reversible Credits'!$B$22:BO121)-SUM($C$32:BP32))))</f>
        <v/>
      </c>
      <c r="BQ47" s="100" t="str">
        <f>IF(ISBLANK(BQ13),"",IF((SUM('Reversible Credits'!$B$22:BP121)-BQ32)&lt;0,0,(SUM('Reversible Credits'!$B$22:BP121)-SUM($C$32:BQ32))))</f>
        <v/>
      </c>
      <c r="BR47" s="100" t="str">
        <f>IF(ISBLANK(BR13),"",IF((SUM('Reversible Credits'!$B$22:BQ121)-BR32)&lt;0,0,(SUM('Reversible Credits'!$B$22:BQ121)-SUM($C$32:BR32))))</f>
        <v/>
      </c>
      <c r="BS47" s="100" t="str">
        <f>IF(ISBLANK(BS13),"",IF((SUM('Reversible Credits'!$B$22:BR121)-BS32)&lt;0,0,(SUM('Reversible Credits'!$B$22:BR121)-SUM($C$32:BS32))))</f>
        <v/>
      </c>
      <c r="BT47" s="100" t="str">
        <f>IF(ISBLANK(BT13),"",IF((SUM('Reversible Credits'!$B$22:BS121)-BT32)&lt;0,0,(SUM('Reversible Credits'!$B$22:BS121)-SUM($C$32:BT32))))</f>
        <v/>
      </c>
      <c r="BU47" s="100" t="str">
        <f>IF(ISBLANK(BU13),"",IF((SUM('Reversible Credits'!$B$22:BT121)-BU32)&lt;0,0,(SUM('Reversible Credits'!$B$22:BT121)-SUM($C$32:BU32))))</f>
        <v/>
      </c>
      <c r="BV47" s="100" t="str">
        <f>IF(ISBLANK(BV13),"",IF((SUM('Reversible Credits'!$B$22:BU121)-BV32)&lt;0,0,(SUM('Reversible Credits'!$B$22:BU121)-SUM($C$32:BV32))))</f>
        <v/>
      </c>
      <c r="BW47" s="100" t="str">
        <f>IF(ISBLANK(BW13),"",IF((SUM('Reversible Credits'!$B$22:BV121)-BW32)&lt;0,0,(SUM('Reversible Credits'!$B$22:BV121)-SUM($C$32:BW32))))</f>
        <v/>
      </c>
      <c r="BX47" s="100" t="str">
        <f>IF(ISBLANK(BX13),"",IF((SUM('Reversible Credits'!$B$22:BW121)-BX32)&lt;0,0,(SUM('Reversible Credits'!$B$22:BW121)-SUM($C$32:BX32))))</f>
        <v/>
      </c>
      <c r="BY47" s="100" t="str">
        <f>IF(ISBLANK(BY13),"",IF((SUM('Reversible Credits'!$B$22:BX121)-BY32)&lt;0,0,(SUM('Reversible Credits'!$B$22:BX121)-SUM($C$32:BY32))))</f>
        <v/>
      </c>
      <c r="BZ47" s="100" t="str">
        <f>IF(ISBLANK(BZ13),"",IF((SUM('Reversible Credits'!$B$22:BY121)-BZ32)&lt;0,0,(SUM('Reversible Credits'!$B$22:BY121)-SUM($C$32:BZ32))))</f>
        <v/>
      </c>
      <c r="CA47" s="100" t="str">
        <f>IF(ISBLANK(CA13),"",IF((SUM('Reversible Credits'!$B$22:BZ121)-CA32)&lt;0,0,(SUM('Reversible Credits'!$B$22:BZ121)-SUM($C$32:CA32))))</f>
        <v/>
      </c>
      <c r="CB47" s="100" t="str">
        <f>IF(ISBLANK(CB13),"",IF((SUM('Reversible Credits'!$B$22:CA121)-CB32)&lt;0,0,(SUM('Reversible Credits'!$B$22:CA121)-SUM($C$32:CB32))))</f>
        <v/>
      </c>
      <c r="CC47" s="100" t="str">
        <f>IF(ISBLANK(CC13),"",IF((SUM('Reversible Credits'!$B$22:CB121)-CC32)&lt;0,0,(SUM('Reversible Credits'!$B$22:CB121)-SUM($C$32:CC32))))</f>
        <v/>
      </c>
      <c r="CD47" s="100" t="str">
        <f>IF(ISBLANK(CD13),"",IF((SUM('Reversible Credits'!$B$22:CC121)-CD32)&lt;0,0,(SUM('Reversible Credits'!$B$22:CC121)-SUM($C$32:CD32))))</f>
        <v/>
      </c>
      <c r="CE47" s="100" t="str">
        <f>IF(ISBLANK(CE13),"",IF((SUM('Reversible Credits'!$B$22:CD121)-CE32)&lt;0,0,(SUM('Reversible Credits'!$B$22:CD121)-SUM($C$32:CE32))))</f>
        <v/>
      </c>
      <c r="CF47" s="100" t="str">
        <f>IF(ISBLANK(CF13),"",IF((SUM('Reversible Credits'!$B$22:CE121)-CF32)&lt;0,0,(SUM('Reversible Credits'!$B$22:CE121)-SUM($C$32:CF32))))</f>
        <v/>
      </c>
      <c r="CG47" s="100" t="str">
        <f>IF(ISBLANK(CG13),"",IF((SUM('Reversible Credits'!$B$22:CF121)-CG32)&lt;0,0,(SUM('Reversible Credits'!$B$22:CF121)-SUM($C$32:CG32))))</f>
        <v/>
      </c>
      <c r="CH47" s="100" t="str">
        <f>IF(ISBLANK(CH13),"",IF((SUM('Reversible Credits'!$B$22:CG121)-CH32)&lt;0,0,(SUM('Reversible Credits'!$B$22:CG121)-SUM($C$32:CH32))))</f>
        <v/>
      </c>
      <c r="CI47" s="100" t="str">
        <f>IF(ISBLANK(CI13),"",IF((SUM('Reversible Credits'!$B$22:CH121)-CI32)&lt;0,0,(SUM('Reversible Credits'!$B$22:CH121)-SUM($C$32:CI32))))</f>
        <v/>
      </c>
      <c r="CJ47" s="100" t="str">
        <f>IF(ISBLANK(CJ13),"",IF((SUM('Reversible Credits'!$B$22:CI121)-CJ32)&lt;0,0,(SUM('Reversible Credits'!$B$22:CI121)-SUM($C$32:CJ32))))</f>
        <v/>
      </c>
      <c r="CK47" s="100" t="str">
        <f>IF(ISBLANK(CK13),"",IF((SUM('Reversible Credits'!$B$22:CJ121)-CK32)&lt;0,0,(SUM('Reversible Credits'!$B$22:CJ121)-SUM($C$32:CK32))))</f>
        <v/>
      </c>
      <c r="CL47" s="100" t="str">
        <f>IF(ISBLANK(CL13),"",IF((SUM('Reversible Credits'!$B$22:CK121)-CL32)&lt;0,0,(SUM('Reversible Credits'!$B$22:CK121)-SUM($C$32:CL32))))</f>
        <v/>
      </c>
      <c r="CM47" s="100" t="str">
        <f>IF(ISBLANK(CM13),"",IF((SUM('Reversible Credits'!$B$22:CL121)-CM32)&lt;0,0,(SUM('Reversible Credits'!$B$22:CL121)-SUM($C$32:CM32))))</f>
        <v/>
      </c>
      <c r="CN47" s="100" t="str">
        <f>IF(ISBLANK(CN13),"",IF((SUM('Reversible Credits'!$B$22:CM121)-CN32)&lt;0,0,(SUM('Reversible Credits'!$B$22:CM121)-SUM($C$32:CN32))))</f>
        <v/>
      </c>
      <c r="CO47" s="100" t="str">
        <f>IF(ISBLANK(CO13),"",IF((SUM('Reversible Credits'!$B$22:CN121)-CO32)&lt;0,0,(SUM('Reversible Credits'!$B$22:CN121)-SUM($C$32:CO32))))</f>
        <v/>
      </c>
      <c r="CP47" s="100" t="str">
        <f>IF(ISBLANK(CP13),"",IF((SUM('Reversible Credits'!$B$22:CO121)-CP32)&lt;0,0,(SUM('Reversible Credits'!$B$22:CO121)-SUM($C$32:CP32))))</f>
        <v/>
      </c>
      <c r="CQ47" s="100" t="str">
        <f>IF(ISBLANK(CQ13),"",IF((SUM('Reversible Credits'!$B$22:CP121)-CQ32)&lt;0,0,(SUM('Reversible Credits'!$B$22:CP121)-SUM($C$32:CQ32))))</f>
        <v/>
      </c>
      <c r="CR47" s="100" t="str">
        <f>IF(ISBLANK(CR13),"",IF((SUM('Reversible Credits'!$B$22:CQ121)-CR32)&lt;0,0,(SUM('Reversible Credits'!$B$22:CQ121)-SUM($C$32:CR32))))</f>
        <v/>
      </c>
      <c r="CS47" s="100" t="str">
        <f>IF(ISBLANK(CS13),"",IF((SUM('Reversible Credits'!$B$22:CR121)-CS32)&lt;0,0,(SUM('Reversible Credits'!$B$22:CR121)-SUM($C$32:CS32))))</f>
        <v/>
      </c>
      <c r="CT47" s="100" t="str">
        <f>IF(ISBLANK(CT13),"",IF((SUM('Reversible Credits'!$B$22:CS121)-CT32)&lt;0,0,(SUM('Reversible Credits'!$B$22:CS121)-SUM($C$32:CT32))))</f>
        <v/>
      </c>
      <c r="CU47" s="100" t="str">
        <f>IF(ISBLANK(CU13),"",IF((SUM('Reversible Credits'!$B$22:CT121)-CU32)&lt;0,0,(SUM('Reversible Credits'!$B$22:CT121)-SUM($C$32:CU32))))</f>
        <v/>
      </c>
      <c r="CV47" s="100" t="str">
        <f>IF(ISBLANK(CV13),"",IF((SUM('Reversible Credits'!$B$22:CU121)-CV32)&lt;0,0,(SUM('Reversible Credits'!$B$22:CU121)-SUM($C$32:CV32))))</f>
        <v/>
      </c>
      <c r="CW47" s="100" t="str">
        <f>IF(ISBLANK(CW13),"",IF((SUM('Reversible Credits'!$B$22:CV121)-CW32)&lt;0,0,(SUM('Reversible Credits'!$B$22:CV121)-SUM($C$32:CW32))))</f>
        <v/>
      </c>
      <c r="CX47" s="100" t="str">
        <f>IF(ISBLANK(CX13),"",IF((SUM('Reversible Credits'!$B$22:CW121)-CX32)&lt;0,0,(SUM('Reversible Credits'!$B$22:CW121)-SUM($C$32:CX32))))</f>
        <v/>
      </c>
      <c r="CY47" s="138"/>
      <c r="CZ47" s="40" t="s">
        <v>97</v>
      </c>
      <c r="DA47" s="139"/>
      <c r="DB47" s="96"/>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row>
    <row r="48" spans="1:193" s="109" customFormat="1" ht="35.25" customHeight="1" x14ac:dyDescent="0.3">
      <c r="A48" s="86" t="s">
        <v>98</v>
      </c>
      <c r="B48" s="137"/>
      <c r="C48" s="100">
        <f>IF(C13&lt;B12,#REF!*C38*0.01,0)</f>
        <v>0</v>
      </c>
      <c r="D48" s="100" t="str">
        <f>IF(ISBLANK(D13),"",IF(D13&lt;C13,(D13-C13)*C38*0.01,0))</f>
        <v/>
      </c>
      <c r="E48" s="100" t="str">
        <f>IF(ISBLANK(E13),"",IF(E13&lt;D13,(E13-D13)*D38*0.01,0))</f>
        <v/>
      </c>
      <c r="F48" s="100" t="str">
        <f>IF(ISBLANK(F13),"",IF(F13&lt;E13,(F13-E13)*E38*0.01,0))</f>
        <v/>
      </c>
      <c r="G48" s="100" t="str">
        <f>IF(ISBLANK(G13),"",IF(G13&lt;F13,(G13-F13)*F38*0.01,0))</f>
        <v/>
      </c>
      <c r="H48" s="100" t="str">
        <f>IF(ISBLANK(H13),"",IF(H13&lt;G13,(H13-G13)*G38*0.01,0))</f>
        <v/>
      </c>
      <c r="I48" s="100" t="str">
        <f>IF(ISBLANK(I13),"",IF(I13&lt;H13,(I13-H13)*H38*0.01,0))</f>
        <v/>
      </c>
      <c r="J48" s="100" t="str">
        <f>IF(ISBLANK(J13),"",IF(J13&lt;I13,(J13-I13)*I38*0.01,0))</f>
        <v/>
      </c>
      <c r="K48" s="100" t="str">
        <f>IF(ISBLANK(K13),"",IF(K13&lt;J13,(K13-J13)*J38*0.01,0))</f>
        <v/>
      </c>
      <c r="L48" s="100" t="str">
        <f>IF(ISBLANK(L13),"",IF(L13&lt;K13,(L13-K13)*K38*0.01,0))</f>
        <v/>
      </c>
      <c r="M48" s="100" t="str">
        <f>IF(ISBLANK(M13),"",IF(M13&lt;L13,(M13-L13)*L38*0.01,0))</f>
        <v/>
      </c>
      <c r="N48" s="100" t="str">
        <f>IF(ISBLANK(N13),"",IF(N13&lt;M13,(N13-M13)*M38*0.01,0))</f>
        <v/>
      </c>
      <c r="O48" s="100" t="str">
        <f>IF(ISBLANK(O13),"",IF(O13&lt;N13,(O13-N13)*N38*0.01,0))</f>
        <v/>
      </c>
      <c r="P48" s="100" t="str">
        <f>IF(ISBLANK(P13),"",IF(P13&lt;O13,(P13-O13)*O38*0.01,0))</f>
        <v/>
      </c>
      <c r="Q48" s="100" t="str">
        <f>IF(ISBLANK(Q13),"",IF(Q13&lt;P13,(Q13-P13)*P38*0.01,0))</f>
        <v/>
      </c>
      <c r="R48" s="100" t="str">
        <f>IF(ISBLANK(R13),"",IF(R13&lt;Q13,(R13-Q13)*Q38*0.01,0))</f>
        <v/>
      </c>
      <c r="S48" s="100" t="str">
        <f>IF(ISBLANK(S13),"",IF(S13&lt;R13,(S13-R13)*R38*0.01,0))</f>
        <v/>
      </c>
      <c r="T48" s="100" t="str">
        <f>IF(ISBLANK(T13),"",IF(T13&lt;S13,(T13-S13)*S38*0.01,0))</f>
        <v/>
      </c>
      <c r="U48" s="100" t="str">
        <f>IF(ISBLANK(U13),"",IF(U13&lt;T13,(U13-T13)*T38*0.01,0))</f>
        <v/>
      </c>
      <c r="V48" s="100" t="str">
        <f>IF(ISBLANK(V13),"",IF(V13&lt;U13,(V13-U13)*U38*0.01,0))</f>
        <v/>
      </c>
      <c r="W48" s="100" t="str">
        <f>IF(ISBLANK(W13),"",IF(W13&lt;V13,(W13-V13)*V38*0.01,0))</f>
        <v/>
      </c>
      <c r="X48" s="100" t="str">
        <f>IF(ISBLANK(X13),"",IF(X13&lt;W13,(X13-W13)*W38*0.01,0))</f>
        <v/>
      </c>
      <c r="Y48" s="100" t="str">
        <f>IF(ISBLANK(Y13),"",IF(Y13&lt;X13,(Y13-X13)*X38*0.01,0))</f>
        <v/>
      </c>
      <c r="Z48" s="100" t="str">
        <f>IF(ISBLANK(Z13),"",IF(Z13&lt;Y13,(Z13-Y13)*Y38*0.01,0))</f>
        <v/>
      </c>
      <c r="AA48" s="100" t="str">
        <f>IF(ISBLANK(AA13),"",IF(AA13&lt;Z13,(AA13-Z13)*Z38*0.01,0))</f>
        <v/>
      </c>
      <c r="AB48" s="100" t="str">
        <f>IF(ISBLANK(AB13),"",IF(AB13&lt;AA13,(AB13-AA13)*AA38*0.01,0))</f>
        <v/>
      </c>
      <c r="AC48" s="100" t="str">
        <f>IF(ISBLANK(AC13),"",IF(AC13&lt;AB13,(AC13-AB13)*AB38*0.01,0))</f>
        <v/>
      </c>
      <c r="AD48" s="100" t="str">
        <f>IF(ISBLANK(AD13),"",IF(AD13&lt;AC13,(AD13-AC13)*AC38*0.01,0))</f>
        <v/>
      </c>
      <c r="AE48" s="100" t="str">
        <f>IF(ISBLANK(AE13),"",IF(AE13&lt;AD13,(AE13-AD13)*AD38*0.01,0))</f>
        <v/>
      </c>
      <c r="AF48" s="100" t="str">
        <f>IF(ISBLANK(AF13),"",IF(AF13&lt;AE13,(AF13-AE13)*AE38*0.01,0))</f>
        <v/>
      </c>
      <c r="AG48" s="100" t="str">
        <f>IF(ISBLANK(AG13),"",IF(AG13&lt;AF13,(AG13-AF13)*AF38*0.01,0))</f>
        <v/>
      </c>
      <c r="AH48" s="100" t="str">
        <f>IF(ISBLANK(AH13),"",IF(AH13&lt;AG13,(AH13-AG13)*AG38*0.01,0))</f>
        <v/>
      </c>
      <c r="AI48" s="100" t="str">
        <f>IF(ISBLANK(AI13),"",IF(AI13&lt;AH13,(AI13-AH13)*AH38*0.01,0))</f>
        <v/>
      </c>
      <c r="AJ48" s="100" t="str">
        <f>IF(ISBLANK(AJ13),"",IF(AJ13&lt;AI13,(AJ13-AI13)*AI38*0.01,0))</f>
        <v/>
      </c>
      <c r="AK48" s="100" t="str">
        <f>IF(ISBLANK(AK13),"",IF(AK13&lt;AJ13,(AK13-AJ13)*AJ38*0.01,0))</f>
        <v/>
      </c>
      <c r="AL48" s="100" t="str">
        <f>IF(ISBLANK(AL13),"",IF(AL13&lt;AK13,(AL13-AK13)*AK38*0.01,0))</f>
        <v/>
      </c>
      <c r="AM48" s="100" t="str">
        <f>IF(ISBLANK(AM13),"",IF(AM13&lt;AL13,(AM13-AL13)*AL38*0.01,0))</f>
        <v/>
      </c>
      <c r="AN48" s="100" t="str">
        <f>IF(ISBLANK(AN13),"",IF(AN13&lt;AM13,(AN13-AM13)*AM38*0.01,0))</f>
        <v/>
      </c>
      <c r="AO48" s="100" t="str">
        <f>IF(ISBLANK(AO13),"",IF(AO13&lt;AN13,(AO13-AN13)*AN38*0.01,0))</f>
        <v/>
      </c>
      <c r="AP48" s="100" t="str">
        <f>IF(ISBLANK(AP13),"",IF(AP13&lt;AO13,(AP13-AO13)*AO38*0.01,0))</f>
        <v/>
      </c>
      <c r="AQ48" s="100" t="str">
        <f>IF(ISBLANK(AQ13),"",IF(AQ13&lt;AP13,(AQ13-AP13)*AP38*0.01,0))</f>
        <v/>
      </c>
      <c r="AR48" s="100" t="str">
        <f>IF(ISBLANK(AR13),"",IF(AR13&lt;AQ13,(AR13-AQ13)*AQ38*0.01,0))</f>
        <v/>
      </c>
      <c r="AS48" s="100" t="str">
        <f>IF(ISBLANK(AS13),"",IF(AS13&lt;AR13,(AS13-AR13)*AR38*0.01,0))</f>
        <v/>
      </c>
      <c r="AT48" s="100" t="str">
        <f>IF(ISBLANK(AT13),"",IF(AT13&lt;AS13,(AT13-AS13)*AS38*0.01,0))</f>
        <v/>
      </c>
      <c r="AU48" s="100" t="str">
        <f>IF(ISBLANK(AU13),"",IF(AU13&lt;AT13,(AU13-AT13)*AT38*0.01,0))</f>
        <v/>
      </c>
      <c r="AV48" s="100" t="str">
        <f>IF(ISBLANK(AV13),"",IF(AV13&lt;AU13,(AV13-AU13)*AU38*0.01,0))</f>
        <v/>
      </c>
      <c r="AW48" s="100" t="str">
        <f>IF(ISBLANK(AW13),"",IF(AW13&lt;AV13,(AW13-AV13)*AV38*0.01,0))</f>
        <v/>
      </c>
      <c r="AX48" s="100" t="str">
        <f>IF(ISBLANK(AX13),"",IF(AX13&lt;AW13,(AX13-AW13)*AW38*0.01,0))</f>
        <v/>
      </c>
      <c r="AY48" s="100" t="str">
        <f>IF(ISBLANK(AY13),"",IF(AY13&lt;AX13,(AY13-AX13)*AX38*0.01,0))</f>
        <v/>
      </c>
      <c r="AZ48" s="100" t="str">
        <f>IF(ISBLANK(AZ13),"",IF(AZ13&lt;AY13,(AZ13-AY13)*AY38*0.01,0))</f>
        <v/>
      </c>
      <c r="BA48" s="100" t="str">
        <f>IF(ISBLANK(BA13),"",IF(BA13&lt;AZ13,(BA13-AZ13)*AZ38*0.01,0))</f>
        <v/>
      </c>
      <c r="BB48" s="100" t="str">
        <f>IF(ISBLANK(BB13),"",IF(BB13&lt;BA13,(BB13-BA13)*BA38*0.01,0))</f>
        <v/>
      </c>
      <c r="BC48" s="100" t="str">
        <f>IF(ISBLANK(BC13),"",IF(BC13&lt;BB13,(BC13-BB13)*BB38*0.01,0))</f>
        <v/>
      </c>
      <c r="BD48" s="100" t="str">
        <f>IF(ISBLANK(BD13),"",IF(BD13&lt;BC13,(BD13-BC13)*BC38*0.01,0))</f>
        <v/>
      </c>
      <c r="BE48" s="100" t="str">
        <f>IF(ISBLANK(BE13),"",IF(BE13&lt;BD13,(BE13-BD13)*BD38*0.01,0))</f>
        <v/>
      </c>
      <c r="BF48" s="100" t="str">
        <f>IF(ISBLANK(BF13),"",IF(BF13&lt;BE13,(BF13-BE13)*BE38*0.01,0))</f>
        <v/>
      </c>
      <c r="BG48" s="100" t="str">
        <f>IF(ISBLANK(BG13),"",IF(BG13&lt;BF13,(BG13-BF13)*BF38*0.01,0))</f>
        <v/>
      </c>
      <c r="BH48" s="100" t="str">
        <f>IF(ISBLANK(BH13),"",IF(BH13&lt;BG13,(BH13-BG13)*BG38*0.01,0))</f>
        <v/>
      </c>
      <c r="BI48" s="100" t="str">
        <f>IF(ISBLANK(BI13),"",IF(BI13&lt;BH13,(BI13-BH13)*BH38*0.01,0))</f>
        <v/>
      </c>
      <c r="BJ48" s="100" t="str">
        <f>IF(ISBLANK(BJ13),"",IF(BJ13&lt;BI13,(BJ13-BI13)*BI38*0.01,0))</f>
        <v/>
      </c>
      <c r="BK48" s="100" t="str">
        <f>IF(ISBLANK(BK13),"",IF(BK13&lt;BJ13,(BK13-BJ13)*BJ38*0.01,0))</f>
        <v/>
      </c>
      <c r="BL48" s="100" t="str">
        <f>IF(ISBLANK(BL13),"",IF(BL13&lt;BK13,(BL13-BK13)*BK38*0.01,0))</f>
        <v/>
      </c>
      <c r="BM48" s="100" t="str">
        <f>IF(ISBLANK(BM13),"",IF(BM13&lt;BL13,(BM13-BL13)*BL38*0.01,0))</f>
        <v/>
      </c>
      <c r="BN48" s="100" t="str">
        <f>IF(ISBLANK(BN13),"",IF(BN13&lt;BM13,(BN13-BM13)*BM38*0.01,0))</f>
        <v/>
      </c>
      <c r="BO48" s="100" t="str">
        <f>IF(ISBLANK(BO13),"",IF(BO13&lt;BN13,(BO13-BN13)*BN38*0.01,0))</f>
        <v/>
      </c>
      <c r="BP48" s="100" t="str">
        <f>IF(ISBLANK(BP13),"",IF(BP13&lt;BO13,(BP13-BO13)*BO38*0.01,0))</f>
        <v/>
      </c>
      <c r="BQ48" s="100" t="str">
        <f>IF(ISBLANK(BQ13),"",IF(BQ13&lt;BP13,(BQ13-BP13)*BP38*0.01,0))</f>
        <v/>
      </c>
      <c r="BR48" s="100" t="str">
        <f>IF(ISBLANK(BR13),"",IF(BR13&lt;BQ13,(BR13-BQ13)*BQ38*0.01,0))</f>
        <v/>
      </c>
      <c r="BS48" s="100" t="str">
        <f>IF(ISBLANK(BS13),"",IF(BS13&lt;BR13,(BS13-BR13)*BR38*0.01,0))</f>
        <v/>
      </c>
      <c r="BT48" s="100" t="str">
        <f>IF(ISBLANK(BT13),"",IF(BT13&lt;BS13,(BT13-BS13)*BS38*0.01,0))</f>
        <v/>
      </c>
      <c r="BU48" s="100" t="str">
        <f>IF(ISBLANK(BU13),"",IF(BU13&lt;BT13,(BU13-BT13)*BT38*0.01,0))</f>
        <v/>
      </c>
      <c r="BV48" s="100" t="str">
        <f>IF(ISBLANK(BV13),"",IF(BV13&lt;BU13,(BV13-BU13)*BU38*0.01,0))</f>
        <v/>
      </c>
      <c r="BW48" s="100" t="str">
        <f>IF(ISBLANK(BW13),"",IF(BW13&lt;BV13,(BW13-BV13)*BV38*0.01,0))</f>
        <v/>
      </c>
      <c r="BX48" s="100" t="str">
        <f>IF(ISBLANK(BX13),"",IF(BX13&lt;BW13,(BX13-BW13)*BW38*0.01,0))</f>
        <v/>
      </c>
      <c r="BY48" s="100" t="str">
        <f>IF(ISBLANK(BY13),"",IF(BY13&lt;BX13,(BY13-BX13)*BX38*0.01,0))</f>
        <v/>
      </c>
      <c r="BZ48" s="100" t="str">
        <f>IF(ISBLANK(BZ13),"",IF(BZ13&lt;BY13,(BZ13-BY13)*BY38*0.01,0))</f>
        <v/>
      </c>
      <c r="CA48" s="100" t="str">
        <f>IF(ISBLANK(CA13),"",IF(CA13&lt;BZ13,(CA13-BZ13)*BZ38*0.01,0))</f>
        <v/>
      </c>
      <c r="CB48" s="100" t="str">
        <f>IF(ISBLANK(CB13),"",IF(CB13&lt;CA13,(CB13-CA13)*CA38*0.01,0))</f>
        <v/>
      </c>
      <c r="CC48" s="100" t="str">
        <f>IF(ISBLANK(CC13),"",IF(CC13&lt;CB13,(CC13-CB13)*CB38*0.01,0))</f>
        <v/>
      </c>
      <c r="CD48" s="100" t="str">
        <f>IF(ISBLANK(CD13),"",IF(CD13&lt;CC13,(CD13-CC13)*CC38*0.01,0))</f>
        <v/>
      </c>
      <c r="CE48" s="100" t="str">
        <f>IF(ISBLANK(CE13),"",IF(CE13&lt;CD13,(CE13-CD13)*CD38*0.01,0))</f>
        <v/>
      </c>
      <c r="CF48" s="100" t="str">
        <f>IF(ISBLANK(CF13),"",IF(CF13&lt;CE13,(CF13-CE13)*CE38*0.01,0))</f>
        <v/>
      </c>
      <c r="CG48" s="100" t="str">
        <f>IF(ISBLANK(CG13),"",IF(CG13&lt;CF13,(CG13-CF13)*CF38*0.01,0))</f>
        <v/>
      </c>
      <c r="CH48" s="100" t="str">
        <f>IF(ISBLANK(CH13),"",IF(CH13&lt;CG13,(CH13-CG13)*CG38*0.01,0))</f>
        <v/>
      </c>
      <c r="CI48" s="100" t="str">
        <f>IF(ISBLANK(CI13),"",IF(CI13&lt;CH13,(CI13-CH13)*CH38*0.01,0))</f>
        <v/>
      </c>
      <c r="CJ48" s="100" t="str">
        <f>IF(ISBLANK(CJ13),"",IF(CJ13&lt;CI13,(CJ13-CI13)*CI38*0.01,0))</f>
        <v/>
      </c>
      <c r="CK48" s="100" t="str">
        <f>IF(ISBLANK(CK13),"",IF(CK13&lt;CJ13,(CK13-CJ13)*CJ38*0.01,0))</f>
        <v/>
      </c>
      <c r="CL48" s="100" t="str">
        <f>IF(ISBLANK(CL13),"",IF(CL13&lt;CK13,(CL13-CK13)*CK38*0.01,0))</f>
        <v/>
      </c>
      <c r="CM48" s="100" t="str">
        <f>IF(ISBLANK(CM13),"",IF(CM13&lt;CL13,(CM13-CL13)*CL38*0.01,0))</f>
        <v/>
      </c>
      <c r="CN48" s="100" t="str">
        <f>IF(ISBLANK(CN13),"",IF(CN13&lt;CM13,(CN13-CM13)*CM38*0.01,0))</f>
        <v/>
      </c>
      <c r="CO48" s="100" t="str">
        <f>IF(ISBLANK(CO13),"",IF(CO13&lt;CN13,(CO13-CN13)*CN38*0.01,0))</f>
        <v/>
      </c>
      <c r="CP48" s="100" t="str">
        <f>IF(ISBLANK(CP13),"",IF(CP13&lt;CO13,(CP13-CO13)*CO38*0.01,0))</f>
        <v/>
      </c>
      <c r="CQ48" s="100" t="str">
        <f>IF(ISBLANK(CQ13),"",IF(CQ13&lt;CP13,(CQ13-CP13)*CP38*0.01,0))</f>
        <v/>
      </c>
      <c r="CR48" s="100" t="str">
        <f>IF(ISBLANK(CR13),"",IF(CR13&lt;CQ13,(CR13-CQ13)*CQ38*0.01,0))</f>
        <v/>
      </c>
      <c r="CS48" s="100" t="str">
        <f>IF(ISBLANK(CS13),"",IF(CS13&lt;CR13,(CS13-CR13)*CR38*0.01,0))</f>
        <v/>
      </c>
      <c r="CT48" s="100" t="str">
        <f>IF(ISBLANK(CT13),"",IF(CT13&lt;CS13,(CT13-CS13)*CS38*0.01,0))</f>
        <v/>
      </c>
      <c r="CU48" s="100" t="str">
        <f>IF(ISBLANK(CU13),"",IF(CU13&lt;CT13,(CU13-CT13)*CT38*0.01,0))</f>
        <v/>
      </c>
      <c r="CV48" s="100" t="str">
        <f>IF(ISBLANK(CV13),"",IF(CV13&lt;CU13,(CV13-CU13)*CU38*0.01,0))</f>
        <v/>
      </c>
      <c r="CW48" s="100" t="str">
        <f>IF(ISBLANK(CW13),"",IF(CW13&lt;CV13,(CW13-CV13)*CV38*0.01,0))</f>
        <v/>
      </c>
      <c r="CX48" s="100" t="str">
        <f>IF(ISBLANK(CX13),"",IF(CX13&lt;CW13,(CX13-CW13)*CW38*0.01,0))</f>
        <v/>
      </c>
      <c r="CY48" s="138"/>
      <c r="CZ48" s="40" t="s">
        <v>99</v>
      </c>
      <c r="DA48" s="139"/>
      <c r="DB48" s="96"/>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row>
    <row r="49" spans="1:193" s="5" customFormat="1" ht="39" customHeight="1" x14ac:dyDescent="0.3">
      <c r="A49" s="159" t="s">
        <v>100</v>
      </c>
      <c r="B49" s="159"/>
      <c r="C49" s="84"/>
      <c r="D49" s="84"/>
      <c r="E49" s="84"/>
      <c r="F49" s="84"/>
      <c r="G49" s="84"/>
      <c r="H49" s="84"/>
      <c r="I49" s="84"/>
      <c r="J49" s="84"/>
      <c r="K49" s="160"/>
      <c r="L49" s="160"/>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14"/>
      <c r="DA49" s="85"/>
      <c r="DB49" s="27"/>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row>
    <row r="50" spans="1:193" s="102" customFormat="1" ht="48.75" customHeight="1" x14ac:dyDescent="0.3">
      <c r="A50" s="38" t="s">
        <v>101</v>
      </c>
      <c r="B50" s="72"/>
      <c r="C50" s="100">
        <f t="shared" ref="C50:AH50" si="37">C34-C40</f>
        <v>0</v>
      </c>
      <c r="D50" s="100">
        <f t="shared" si="37"/>
        <v>0</v>
      </c>
      <c r="E50" s="100">
        <f>E34-E40</f>
        <v>0</v>
      </c>
      <c r="F50" s="100">
        <f>F34-F40</f>
        <v>0</v>
      </c>
      <c r="G50" s="100">
        <f t="shared" si="37"/>
        <v>0</v>
      </c>
      <c r="H50" s="100">
        <f t="shared" si="37"/>
        <v>0</v>
      </c>
      <c r="I50" s="100">
        <f t="shared" si="37"/>
        <v>0</v>
      </c>
      <c r="J50" s="100">
        <f t="shared" si="37"/>
        <v>0</v>
      </c>
      <c r="K50" s="100">
        <f t="shared" si="37"/>
        <v>0</v>
      </c>
      <c r="L50" s="100">
        <f t="shared" si="37"/>
        <v>0</v>
      </c>
      <c r="M50" s="100">
        <f t="shared" si="37"/>
        <v>0</v>
      </c>
      <c r="N50" s="100">
        <f t="shared" si="37"/>
        <v>0</v>
      </c>
      <c r="O50" s="100">
        <f t="shared" si="37"/>
        <v>0</v>
      </c>
      <c r="P50" s="100">
        <f t="shared" si="37"/>
        <v>0</v>
      </c>
      <c r="Q50" s="100">
        <f t="shared" si="37"/>
        <v>0</v>
      </c>
      <c r="R50" s="100">
        <f t="shared" si="37"/>
        <v>0</v>
      </c>
      <c r="S50" s="100">
        <f t="shared" si="37"/>
        <v>0</v>
      </c>
      <c r="T50" s="100">
        <f t="shared" si="37"/>
        <v>0</v>
      </c>
      <c r="U50" s="100">
        <f t="shared" si="37"/>
        <v>0</v>
      </c>
      <c r="V50" s="100">
        <f t="shared" si="37"/>
        <v>0</v>
      </c>
      <c r="W50" s="100">
        <f t="shared" si="37"/>
        <v>0</v>
      </c>
      <c r="X50" s="100">
        <f t="shared" si="37"/>
        <v>0</v>
      </c>
      <c r="Y50" s="100">
        <f t="shared" si="37"/>
        <v>0</v>
      </c>
      <c r="Z50" s="100">
        <f t="shared" si="37"/>
        <v>0</v>
      </c>
      <c r="AA50" s="100">
        <f t="shared" si="37"/>
        <v>0</v>
      </c>
      <c r="AB50" s="100">
        <f t="shared" si="37"/>
        <v>0</v>
      </c>
      <c r="AC50" s="100">
        <f t="shared" si="37"/>
        <v>0</v>
      </c>
      <c r="AD50" s="100">
        <f t="shared" si="37"/>
        <v>0</v>
      </c>
      <c r="AE50" s="100">
        <f t="shared" si="37"/>
        <v>0</v>
      </c>
      <c r="AF50" s="100">
        <f t="shared" si="37"/>
        <v>0</v>
      </c>
      <c r="AG50" s="100">
        <f t="shared" si="37"/>
        <v>0</v>
      </c>
      <c r="AH50" s="100">
        <f t="shared" si="37"/>
        <v>0</v>
      </c>
      <c r="AI50" s="100">
        <f t="shared" ref="AI50:BN50" si="38">AI34-AI40</f>
        <v>0</v>
      </c>
      <c r="AJ50" s="100">
        <f t="shared" si="38"/>
        <v>0</v>
      </c>
      <c r="AK50" s="100">
        <f t="shared" si="38"/>
        <v>0</v>
      </c>
      <c r="AL50" s="100">
        <f t="shared" si="38"/>
        <v>0</v>
      </c>
      <c r="AM50" s="100">
        <f t="shared" si="38"/>
        <v>0</v>
      </c>
      <c r="AN50" s="100">
        <f t="shared" si="38"/>
        <v>0</v>
      </c>
      <c r="AO50" s="100">
        <f t="shared" si="38"/>
        <v>0</v>
      </c>
      <c r="AP50" s="100">
        <f t="shared" si="38"/>
        <v>0</v>
      </c>
      <c r="AQ50" s="100">
        <f t="shared" si="38"/>
        <v>0</v>
      </c>
      <c r="AR50" s="100">
        <f t="shared" si="38"/>
        <v>0</v>
      </c>
      <c r="AS50" s="100">
        <f t="shared" si="38"/>
        <v>0</v>
      </c>
      <c r="AT50" s="100">
        <f t="shared" si="38"/>
        <v>0</v>
      </c>
      <c r="AU50" s="100">
        <f t="shared" si="38"/>
        <v>0</v>
      </c>
      <c r="AV50" s="100">
        <f t="shared" si="38"/>
        <v>0</v>
      </c>
      <c r="AW50" s="100">
        <f t="shared" si="38"/>
        <v>0</v>
      </c>
      <c r="AX50" s="100">
        <f t="shared" si="38"/>
        <v>0</v>
      </c>
      <c r="AY50" s="100">
        <f t="shared" si="38"/>
        <v>0</v>
      </c>
      <c r="AZ50" s="100">
        <f t="shared" si="38"/>
        <v>0</v>
      </c>
      <c r="BA50" s="100">
        <f t="shared" si="38"/>
        <v>0</v>
      </c>
      <c r="BB50" s="100">
        <f t="shared" si="38"/>
        <v>0</v>
      </c>
      <c r="BC50" s="100">
        <f t="shared" si="38"/>
        <v>0</v>
      </c>
      <c r="BD50" s="100">
        <f t="shared" si="38"/>
        <v>0</v>
      </c>
      <c r="BE50" s="100">
        <f t="shared" si="38"/>
        <v>0</v>
      </c>
      <c r="BF50" s="100">
        <f t="shared" si="38"/>
        <v>0</v>
      </c>
      <c r="BG50" s="100">
        <f t="shared" si="38"/>
        <v>0</v>
      </c>
      <c r="BH50" s="100">
        <f t="shared" si="38"/>
        <v>0</v>
      </c>
      <c r="BI50" s="100">
        <f t="shared" si="38"/>
        <v>0</v>
      </c>
      <c r="BJ50" s="100">
        <f t="shared" si="38"/>
        <v>0</v>
      </c>
      <c r="BK50" s="100">
        <f t="shared" si="38"/>
        <v>0</v>
      </c>
      <c r="BL50" s="100">
        <f t="shared" si="38"/>
        <v>0</v>
      </c>
      <c r="BM50" s="100">
        <f t="shared" si="38"/>
        <v>0</v>
      </c>
      <c r="BN50" s="100">
        <f t="shared" si="38"/>
        <v>0</v>
      </c>
      <c r="BO50" s="100">
        <f t="shared" ref="BO50:CX50" si="39">BO34-BO40</f>
        <v>0</v>
      </c>
      <c r="BP50" s="100">
        <f t="shared" si="39"/>
        <v>0</v>
      </c>
      <c r="BQ50" s="100">
        <f t="shared" si="39"/>
        <v>0</v>
      </c>
      <c r="BR50" s="100">
        <f t="shared" si="39"/>
        <v>0</v>
      </c>
      <c r="BS50" s="100">
        <f t="shared" si="39"/>
        <v>0</v>
      </c>
      <c r="BT50" s="100">
        <f t="shared" si="39"/>
        <v>0</v>
      </c>
      <c r="BU50" s="100">
        <f t="shared" si="39"/>
        <v>0</v>
      </c>
      <c r="BV50" s="100">
        <f t="shared" si="39"/>
        <v>0</v>
      </c>
      <c r="BW50" s="100">
        <f t="shared" si="39"/>
        <v>0</v>
      </c>
      <c r="BX50" s="100">
        <f t="shared" si="39"/>
        <v>0</v>
      </c>
      <c r="BY50" s="100">
        <f t="shared" si="39"/>
        <v>0</v>
      </c>
      <c r="BZ50" s="100">
        <f t="shared" si="39"/>
        <v>0</v>
      </c>
      <c r="CA50" s="100">
        <f t="shared" si="39"/>
        <v>0</v>
      </c>
      <c r="CB50" s="100">
        <f t="shared" si="39"/>
        <v>0</v>
      </c>
      <c r="CC50" s="100">
        <f t="shared" si="39"/>
        <v>0</v>
      </c>
      <c r="CD50" s="100">
        <f t="shared" si="39"/>
        <v>0</v>
      </c>
      <c r="CE50" s="100">
        <f t="shared" si="39"/>
        <v>0</v>
      </c>
      <c r="CF50" s="100">
        <f t="shared" si="39"/>
        <v>0</v>
      </c>
      <c r="CG50" s="100">
        <f t="shared" si="39"/>
        <v>0</v>
      </c>
      <c r="CH50" s="100">
        <f t="shared" si="39"/>
        <v>0</v>
      </c>
      <c r="CI50" s="100">
        <f t="shared" si="39"/>
        <v>0</v>
      </c>
      <c r="CJ50" s="100">
        <f t="shared" si="39"/>
        <v>0</v>
      </c>
      <c r="CK50" s="100">
        <f t="shared" si="39"/>
        <v>0</v>
      </c>
      <c r="CL50" s="100">
        <f t="shared" si="39"/>
        <v>0</v>
      </c>
      <c r="CM50" s="100">
        <f t="shared" si="39"/>
        <v>0</v>
      </c>
      <c r="CN50" s="100">
        <f t="shared" si="39"/>
        <v>0</v>
      </c>
      <c r="CO50" s="100">
        <f t="shared" si="39"/>
        <v>0</v>
      </c>
      <c r="CP50" s="100">
        <f t="shared" si="39"/>
        <v>0</v>
      </c>
      <c r="CQ50" s="100">
        <f t="shared" si="39"/>
        <v>0</v>
      </c>
      <c r="CR50" s="100">
        <f t="shared" si="39"/>
        <v>0</v>
      </c>
      <c r="CS50" s="100">
        <f t="shared" si="39"/>
        <v>0</v>
      </c>
      <c r="CT50" s="100">
        <f t="shared" si="39"/>
        <v>0</v>
      </c>
      <c r="CU50" s="100">
        <f t="shared" si="39"/>
        <v>0</v>
      </c>
      <c r="CV50" s="100">
        <f t="shared" si="39"/>
        <v>0</v>
      </c>
      <c r="CW50" s="100">
        <f t="shared" si="39"/>
        <v>0</v>
      </c>
      <c r="CX50" s="100">
        <f t="shared" si="39"/>
        <v>0</v>
      </c>
      <c r="CY50" s="101"/>
      <c r="CZ50" s="130" t="s">
        <v>102</v>
      </c>
      <c r="DA50" s="69">
        <v>5.5</v>
      </c>
      <c r="DB50" s="24"/>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row>
    <row r="51" spans="1:193" s="102" customFormat="1" ht="48.75" customHeight="1" x14ac:dyDescent="0.3">
      <c r="A51" s="86" t="s">
        <v>103</v>
      </c>
      <c r="B51" s="103"/>
      <c r="C51" s="104">
        <f>C50</f>
        <v>0</v>
      </c>
      <c r="D51" s="104">
        <f t="shared" ref="D51:AI51" si="40">(D50+C51)-D43</f>
        <v>0</v>
      </c>
      <c r="E51" s="104">
        <f t="shared" si="40"/>
        <v>0</v>
      </c>
      <c r="F51" s="104">
        <f t="shared" si="40"/>
        <v>0</v>
      </c>
      <c r="G51" s="104">
        <f t="shared" si="40"/>
        <v>0</v>
      </c>
      <c r="H51" s="104">
        <f t="shared" si="40"/>
        <v>0</v>
      </c>
      <c r="I51" s="104">
        <f t="shared" si="40"/>
        <v>0</v>
      </c>
      <c r="J51" s="104">
        <f t="shared" si="40"/>
        <v>0</v>
      </c>
      <c r="K51" s="104">
        <f t="shared" si="40"/>
        <v>0</v>
      </c>
      <c r="L51" s="104">
        <f t="shared" si="40"/>
        <v>0</v>
      </c>
      <c r="M51" s="104">
        <f t="shared" si="40"/>
        <v>0</v>
      </c>
      <c r="N51" s="104">
        <f t="shared" si="40"/>
        <v>0</v>
      </c>
      <c r="O51" s="104">
        <f t="shared" si="40"/>
        <v>0</v>
      </c>
      <c r="P51" s="104">
        <f t="shared" si="40"/>
        <v>0</v>
      </c>
      <c r="Q51" s="104">
        <f t="shared" si="40"/>
        <v>0</v>
      </c>
      <c r="R51" s="104">
        <f t="shared" si="40"/>
        <v>0</v>
      </c>
      <c r="S51" s="104">
        <f t="shared" si="40"/>
        <v>0</v>
      </c>
      <c r="T51" s="104">
        <f t="shared" si="40"/>
        <v>0</v>
      </c>
      <c r="U51" s="104">
        <f t="shared" si="40"/>
        <v>0</v>
      </c>
      <c r="V51" s="104">
        <f t="shared" si="40"/>
        <v>0</v>
      </c>
      <c r="W51" s="104">
        <f t="shared" si="40"/>
        <v>0</v>
      </c>
      <c r="X51" s="104">
        <f t="shared" si="40"/>
        <v>0</v>
      </c>
      <c r="Y51" s="104">
        <f t="shared" si="40"/>
        <v>0</v>
      </c>
      <c r="Z51" s="104">
        <f t="shared" si="40"/>
        <v>0</v>
      </c>
      <c r="AA51" s="104">
        <f t="shared" si="40"/>
        <v>0</v>
      </c>
      <c r="AB51" s="104">
        <f t="shared" si="40"/>
        <v>0</v>
      </c>
      <c r="AC51" s="104">
        <f t="shared" si="40"/>
        <v>0</v>
      </c>
      <c r="AD51" s="104">
        <f t="shared" si="40"/>
        <v>0</v>
      </c>
      <c r="AE51" s="104">
        <f t="shared" si="40"/>
        <v>0</v>
      </c>
      <c r="AF51" s="104">
        <f t="shared" si="40"/>
        <v>0</v>
      </c>
      <c r="AG51" s="104">
        <f t="shared" si="40"/>
        <v>0</v>
      </c>
      <c r="AH51" s="104">
        <f t="shared" si="40"/>
        <v>0</v>
      </c>
      <c r="AI51" s="104">
        <f t="shared" si="40"/>
        <v>0</v>
      </c>
      <c r="AJ51" s="104">
        <f t="shared" ref="AJ51:BO51" si="41">(AJ50+AI51)-AJ43</f>
        <v>0</v>
      </c>
      <c r="AK51" s="104">
        <f t="shared" si="41"/>
        <v>0</v>
      </c>
      <c r="AL51" s="104">
        <f t="shared" si="41"/>
        <v>0</v>
      </c>
      <c r="AM51" s="104">
        <f t="shared" si="41"/>
        <v>0</v>
      </c>
      <c r="AN51" s="104">
        <f t="shared" si="41"/>
        <v>0</v>
      </c>
      <c r="AO51" s="104">
        <f t="shared" si="41"/>
        <v>0</v>
      </c>
      <c r="AP51" s="104">
        <f t="shared" si="41"/>
        <v>0</v>
      </c>
      <c r="AQ51" s="104">
        <f t="shared" si="41"/>
        <v>0</v>
      </c>
      <c r="AR51" s="104">
        <f t="shared" si="41"/>
        <v>0</v>
      </c>
      <c r="AS51" s="104">
        <f t="shared" si="41"/>
        <v>0</v>
      </c>
      <c r="AT51" s="104">
        <f t="shared" si="41"/>
        <v>0</v>
      </c>
      <c r="AU51" s="104">
        <f t="shared" si="41"/>
        <v>0</v>
      </c>
      <c r="AV51" s="104">
        <f t="shared" si="41"/>
        <v>0</v>
      </c>
      <c r="AW51" s="104">
        <f t="shared" si="41"/>
        <v>0</v>
      </c>
      <c r="AX51" s="104">
        <f t="shared" si="41"/>
        <v>0</v>
      </c>
      <c r="AY51" s="104">
        <f t="shared" si="41"/>
        <v>0</v>
      </c>
      <c r="AZ51" s="104">
        <f t="shared" si="41"/>
        <v>0</v>
      </c>
      <c r="BA51" s="104">
        <f t="shared" si="41"/>
        <v>0</v>
      </c>
      <c r="BB51" s="104">
        <f t="shared" si="41"/>
        <v>0</v>
      </c>
      <c r="BC51" s="104">
        <f t="shared" si="41"/>
        <v>0</v>
      </c>
      <c r="BD51" s="104">
        <f t="shared" si="41"/>
        <v>0</v>
      </c>
      <c r="BE51" s="104">
        <f t="shared" si="41"/>
        <v>0</v>
      </c>
      <c r="BF51" s="104">
        <f t="shared" si="41"/>
        <v>0</v>
      </c>
      <c r="BG51" s="104">
        <f t="shared" si="41"/>
        <v>0</v>
      </c>
      <c r="BH51" s="104">
        <f t="shared" si="41"/>
        <v>0</v>
      </c>
      <c r="BI51" s="104">
        <f t="shared" si="41"/>
        <v>0</v>
      </c>
      <c r="BJ51" s="104">
        <f t="shared" si="41"/>
        <v>0</v>
      </c>
      <c r="BK51" s="104">
        <f t="shared" si="41"/>
        <v>0</v>
      </c>
      <c r="BL51" s="104">
        <f t="shared" si="41"/>
        <v>0</v>
      </c>
      <c r="BM51" s="104">
        <f t="shared" si="41"/>
        <v>0</v>
      </c>
      <c r="BN51" s="104">
        <f t="shared" si="41"/>
        <v>0</v>
      </c>
      <c r="BO51" s="104">
        <f t="shared" si="41"/>
        <v>0</v>
      </c>
      <c r="BP51" s="104">
        <f t="shared" ref="BP51:CU51" si="42">(BP50+BO51)-BP43</f>
        <v>0</v>
      </c>
      <c r="BQ51" s="104">
        <f t="shared" si="42"/>
        <v>0</v>
      </c>
      <c r="BR51" s="104">
        <f t="shared" si="42"/>
        <v>0</v>
      </c>
      <c r="BS51" s="104">
        <f t="shared" si="42"/>
        <v>0</v>
      </c>
      <c r="BT51" s="104">
        <f t="shared" si="42"/>
        <v>0</v>
      </c>
      <c r="BU51" s="104">
        <f t="shared" si="42"/>
        <v>0</v>
      </c>
      <c r="BV51" s="104">
        <f t="shared" si="42"/>
        <v>0</v>
      </c>
      <c r="BW51" s="104">
        <f t="shared" si="42"/>
        <v>0</v>
      </c>
      <c r="BX51" s="104">
        <f t="shared" si="42"/>
        <v>0</v>
      </c>
      <c r="BY51" s="104">
        <f t="shared" si="42"/>
        <v>0</v>
      </c>
      <c r="BZ51" s="104">
        <f t="shared" si="42"/>
        <v>0</v>
      </c>
      <c r="CA51" s="104">
        <f t="shared" si="42"/>
        <v>0</v>
      </c>
      <c r="CB51" s="104">
        <f t="shared" si="42"/>
        <v>0</v>
      </c>
      <c r="CC51" s="104">
        <f t="shared" si="42"/>
        <v>0</v>
      </c>
      <c r="CD51" s="104">
        <f t="shared" si="42"/>
        <v>0</v>
      </c>
      <c r="CE51" s="104">
        <f t="shared" si="42"/>
        <v>0</v>
      </c>
      <c r="CF51" s="104">
        <f t="shared" si="42"/>
        <v>0</v>
      </c>
      <c r="CG51" s="104">
        <f t="shared" si="42"/>
        <v>0</v>
      </c>
      <c r="CH51" s="104">
        <f t="shared" si="42"/>
        <v>0</v>
      </c>
      <c r="CI51" s="104">
        <f t="shared" si="42"/>
        <v>0</v>
      </c>
      <c r="CJ51" s="104">
        <f t="shared" si="42"/>
        <v>0</v>
      </c>
      <c r="CK51" s="104">
        <f t="shared" si="42"/>
        <v>0</v>
      </c>
      <c r="CL51" s="104">
        <f t="shared" si="42"/>
        <v>0</v>
      </c>
      <c r="CM51" s="104">
        <f t="shared" si="42"/>
        <v>0</v>
      </c>
      <c r="CN51" s="104">
        <f t="shared" si="42"/>
        <v>0</v>
      </c>
      <c r="CO51" s="104">
        <f t="shared" si="42"/>
        <v>0</v>
      </c>
      <c r="CP51" s="104">
        <f t="shared" si="42"/>
        <v>0</v>
      </c>
      <c r="CQ51" s="104">
        <f t="shared" si="42"/>
        <v>0</v>
      </c>
      <c r="CR51" s="104">
        <f t="shared" si="42"/>
        <v>0</v>
      </c>
      <c r="CS51" s="104">
        <f t="shared" si="42"/>
        <v>0</v>
      </c>
      <c r="CT51" s="104">
        <f t="shared" si="42"/>
        <v>0</v>
      </c>
      <c r="CU51" s="104">
        <f t="shared" si="42"/>
        <v>0</v>
      </c>
      <c r="CV51" s="104">
        <f t="shared" ref="CV51:CX51" si="43">(CV50+CU51)-CV43</f>
        <v>0</v>
      </c>
      <c r="CW51" s="104">
        <f t="shared" si="43"/>
        <v>0</v>
      </c>
      <c r="CX51" s="104">
        <f t="shared" si="43"/>
        <v>0</v>
      </c>
      <c r="CY51" s="101"/>
      <c r="CZ51" s="50" t="s">
        <v>104</v>
      </c>
      <c r="DA51" s="24"/>
      <c r="DB51" s="24"/>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row>
    <row r="52" spans="1:193" s="5" customFormat="1" ht="52.5" customHeight="1" x14ac:dyDescent="0.3">
      <c r="A52" s="159" t="s">
        <v>105</v>
      </c>
      <c r="B52" s="160"/>
      <c r="C52" s="160"/>
      <c r="D52" s="160"/>
      <c r="E52" s="160"/>
      <c r="F52" s="160"/>
      <c r="G52" s="160"/>
      <c r="H52" s="160"/>
      <c r="I52" s="160"/>
      <c r="J52" s="160"/>
      <c r="K52" s="160"/>
      <c r="L52" s="160"/>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51"/>
      <c r="DA52" s="85"/>
      <c r="DB52" s="27"/>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row>
    <row r="53" spans="1:193" s="5" customFormat="1" ht="27.75" customHeight="1" x14ac:dyDescent="0.3">
      <c r="A53" s="23" t="s">
        <v>106</v>
      </c>
      <c r="B53" s="17">
        <v>30</v>
      </c>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3"/>
      <c r="BR53" s="243"/>
      <c r="BS53" s="243"/>
      <c r="BT53" s="243"/>
      <c r="BU53" s="243"/>
      <c r="BV53" s="243"/>
      <c r="BW53" s="243"/>
      <c r="BX53" s="243"/>
      <c r="BY53" s="243"/>
      <c r="BZ53" s="243"/>
      <c r="CA53" s="243"/>
      <c r="CB53" s="243"/>
      <c r="CC53" s="243"/>
      <c r="CD53" s="243"/>
      <c r="CE53" s="243"/>
      <c r="CF53" s="243"/>
      <c r="CG53" s="243"/>
      <c r="CH53" s="243"/>
      <c r="CI53" s="243"/>
      <c r="CJ53" s="243"/>
      <c r="CK53" s="243"/>
      <c r="CL53" s="243"/>
      <c r="CM53" s="243"/>
      <c r="CN53" s="243"/>
      <c r="CO53" s="243"/>
      <c r="CP53" s="243"/>
      <c r="CQ53" s="243"/>
      <c r="CR53" s="243"/>
      <c r="CS53" s="243"/>
      <c r="CT53" s="243"/>
      <c r="CU53" s="243"/>
      <c r="CV53" s="243"/>
      <c r="CW53" s="243"/>
      <c r="CX53" s="243"/>
      <c r="CY53" s="243"/>
      <c r="CZ53" s="81" t="s">
        <v>107</v>
      </c>
      <c r="DA53" s="82" t="s">
        <v>108</v>
      </c>
      <c r="DB53" s="83" t="s">
        <v>109</v>
      </c>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row>
    <row r="54" spans="1:193" s="102" customFormat="1" ht="34.5" customHeight="1" x14ac:dyDescent="0.3">
      <c r="A54" s="38" t="s">
        <v>110</v>
      </c>
      <c r="B54" s="72"/>
      <c r="C54" s="100">
        <f t="shared" ref="C54:AH54" si="44">ROUNDDOWN(IF(C44&gt;0,C53*C45,0),0)</f>
        <v>0</v>
      </c>
      <c r="D54" s="100">
        <f>ROUNDDOWN(IF(D44&gt;0,D53*D45,0),0)</f>
        <v>0</v>
      </c>
      <c r="E54" s="100">
        <f t="shared" si="44"/>
        <v>0</v>
      </c>
      <c r="F54" s="100">
        <f t="shared" si="44"/>
        <v>0</v>
      </c>
      <c r="G54" s="100">
        <f t="shared" si="44"/>
        <v>0</v>
      </c>
      <c r="H54" s="100">
        <f t="shared" si="44"/>
        <v>0</v>
      </c>
      <c r="I54" s="100">
        <f t="shared" si="44"/>
        <v>0</v>
      </c>
      <c r="J54" s="100">
        <f t="shared" si="44"/>
        <v>0</v>
      </c>
      <c r="K54" s="100">
        <f t="shared" si="44"/>
        <v>0</v>
      </c>
      <c r="L54" s="100">
        <f t="shared" si="44"/>
        <v>0</v>
      </c>
      <c r="M54" s="100">
        <f t="shared" si="44"/>
        <v>0</v>
      </c>
      <c r="N54" s="100">
        <f t="shared" si="44"/>
        <v>0</v>
      </c>
      <c r="O54" s="100">
        <f t="shared" si="44"/>
        <v>0</v>
      </c>
      <c r="P54" s="100">
        <f t="shared" si="44"/>
        <v>0</v>
      </c>
      <c r="Q54" s="100">
        <f t="shared" si="44"/>
        <v>0</v>
      </c>
      <c r="R54" s="100">
        <f t="shared" si="44"/>
        <v>0</v>
      </c>
      <c r="S54" s="100">
        <f t="shared" si="44"/>
        <v>0</v>
      </c>
      <c r="T54" s="100">
        <f t="shared" si="44"/>
        <v>0</v>
      </c>
      <c r="U54" s="100">
        <f t="shared" si="44"/>
        <v>0</v>
      </c>
      <c r="V54" s="100">
        <f t="shared" si="44"/>
        <v>0</v>
      </c>
      <c r="W54" s="100">
        <f t="shared" si="44"/>
        <v>0</v>
      </c>
      <c r="X54" s="100">
        <f t="shared" si="44"/>
        <v>0</v>
      </c>
      <c r="Y54" s="100">
        <f t="shared" si="44"/>
        <v>0</v>
      </c>
      <c r="Z54" s="100">
        <f t="shared" si="44"/>
        <v>0</v>
      </c>
      <c r="AA54" s="100">
        <f t="shared" si="44"/>
        <v>0</v>
      </c>
      <c r="AB54" s="100">
        <f t="shared" si="44"/>
        <v>0</v>
      </c>
      <c r="AC54" s="100">
        <f t="shared" si="44"/>
        <v>0</v>
      </c>
      <c r="AD54" s="100">
        <f t="shared" si="44"/>
        <v>0</v>
      </c>
      <c r="AE54" s="100">
        <f t="shared" si="44"/>
        <v>0</v>
      </c>
      <c r="AF54" s="100">
        <f t="shared" si="44"/>
        <v>0</v>
      </c>
      <c r="AG54" s="100">
        <f t="shared" si="44"/>
        <v>0</v>
      </c>
      <c r="AH54" s="100">
        <f t="shared" si="44"/>
        <v>0</v>
      </c>
      <c r="AI54" s="100">
        <f t="shared" ref="AI54:BN54" si="45">ROUNDDOWN(IF(AI44&gt;0,AI53*AI45,0),0)</f>
        <v>0</v>
      </c>
      <c r="AJ54" s="100">
        <f t="shared" si="45"/>
        <v>0</v>
      </c>
      <c r="AK54" s="100">
        <f t="shared" si="45"/>
        <v>0</v>
      </c>
      <c r="AL54" s="100">
        <f t="shared" si="45"/>
        <v>0</v>
      </c>
      <c r="AM54" s="100">
        <f t="shared" si="45"/>
        <v>0</v>
      </c>
      <c r="AN54" s="100">
        <f t="shared" si="45"/>
        <v>0</v>
      </c>
      <c r="AO54" s="100">
        <f t="shared" si="45"/>
        <v>0</v>
      </c>
      <c r="AP54" s="100">
        <f t="shared" si="45"/>
        <v>0</v>
      </c>
      <c r="AQ54" s="100">
        <f t="shared" si="45"/>
        <v>0</v>
      </c>
      <c r="AR54" s="100">
        <f t="shared" si="45"/>
        <v>0</v>
      </c>
      <c r="AS54" s="100">
        <f t="shared" si="45"/>
        <v>0</v>
      </c>
      <c r="AT54" s="100">
        <f t="shared" si="45"/>
        <v>0</v>
      </c>
      <c r="AU54" s="100">
        <f t="shared" si="45"/>
        <v>0</v>
      </c>
      <c r="AV54" s="100">
        <f t="shared" si="45"/>
        <v>0</v>
      </c>
      <c r="AW54" s="100">
        <f t="shared" si="45"/>
        <v>0</v>
      </c>
      <c r="AX54" s="100">
        <f t="shared" si="45"/>
        <v>0</v>
      </c>
      <c r="AY54" s="100">
        <f t="shared" si="45"/>
        <v>0</v>
      </c>
      <c r="AZ54" s="100">
        <f t="shared" si="45"/>
        <v>0</v>
      </c>
      <c r="BA54" s="100">
        <f t="shared" si="45"/>
        <v>0</v>
      </c>
      <c r="BB54" s="100">
        <f t="shared" si="45"/>
        <v>0</v>
      </c>
      <c r="BC54" s="100">
        <f t="shared" si="45"/>
        <v>0</v>
      </c>
      <c r="BD54" s="100">
        <f t="shared" si="45"/>
        <v>0</v>
      </c>
      <c r="BE54" s="100">
        <f t="shared" si="45"/>
        <v>0</v>
      </c>
      <c r="BF54" s="100">
        <f t="shared" si="45"/>
        <v>0</v>
      </c>
      <c r="BG54" s="100">
        <f t="shared" si="45"/>
        <v>0</v>
      </c>
      <c r="BH54" s="100">
        <f t="shared" si="45"/>
        <v>0</v>
      </c>
      <c r="BI54" s="100">
        <f t="shared" si="45"/>
        <v>0</v>
      </c>
      <c r="BJ54" s="100">
        <f t="shared" si="45"/>
        <v>0</v>
      </c>
      <c r="BK54" s="100">
        <f t="shared" si="45"/>
        <v>0</v>
      </c>
      <c r="BL54" s="100">
        <f t="shared" si="45"/>
        <v>0</v>
      </c>
      <c r="BM54" s="100">
        <f t="shared" si="45"/>
        <v>0</v>
      </c>
      <c r="BN54" s="100">
        <f t="shared" si="45"/>
        <v>0</v>
      </c>
      <c r="BO54" s="100">
        <f t="shared" ref="BO54:CT54" si="46">ROUNDDOWN(IF(BO44&gt;0,BO53*BO45,0),0)</f>
        <v>0</v>
      </c>
      <c r="BP54" s="100">
        <f t="shared" si="46"/>
        <v>0</v>
      </c>
      <c r="BQ54" s="100">
        <f t="shared" si="46"/>
        <v>0</v>
      </c>
      <c r="BR54" s="100">
        <f t="shared" si="46"/>
        <v>0</v>
      </c>
      <c r="BS54" s="100">
        <f t="shared" si="46"/>
        <v>0</v>
      </c>
      <c r="BT54" s="100">
        <f t="shared" si="46"/>
        <v>0</v>
      </c>
      <c r="BU54" s="100">
        <f t="shared" si="46"/>
        <v>0</v>
      </c>
      <c r="BV54" s="100">
        <f t="shared" si="46"/>
        <v>0</v>
      </c>
      <c r="BW54" s="100">
        <f t="shared" si="46"/>
        <v>0</v>
      </c>
      <c r="BX54" s="100">
        <f t="shared" si="46"/>
        <v>0</v>
      </c>
      <c r="BY54" s="100">
        <f t="shared" si="46"/>
        <v>0</v>
      </c>
      <c r="BZ54" s="100">
        <f t="shared" si="46"/>
        <v>0</v>
      </c>
      <c r="CA54" s="100">
        <f t="shared" si="46"/>
        <v>0</v>
      </c>
      <c r="CB54" s="100">
        <f t="shared" si="46"/>
        <v>0</v>
      </c>
      <c r="CC54" s="100">
        <f t="shared" si="46"/>
        <v>0</v>
      </c>
      <c r="CD54" s="100">
        <f t="shared" si="46"/>
        <v>0</v>
      </c>
      <c r="CE54" s="100">
        <f t="shared" si="46"/>
        <v>0</v>
      </c>
      <c r="CF54" s="100">
        <f t="shared" si="46"/>
        <v>0</v>
      </c>
      <c r="CG54" s="100">
        <f t="shared" si="46"/>
        <v>0</v>
      </c>
      <c r="CH54" s="100">
        <f t="shared" si="46"/>
        <v>0</v>
      </c>
      <c r="CI54" s="100">
        <f t="shared" si="46"/>
        <v>0</v>
      </c>
      <c r="CJ54" s="100">
        <f t="shared" si="46"/>
        <v>0</v>
      </c>
      <c r="CK54" s="100">
        <f t="shared" si="46"/>
        <v>0</v>
      </c>
      <c r="CL54" s="100">
        <f t="shared" si="46"/>
        <v>0</v>
      </c>
      <c r="CM54" s="100">
        <f t="shared" si="46"/>
        <v>0</v>
      </c>
      <c r="CN54" s="100">
        <f t="shared" si="46"/>
        <v>0</v>
      </c>
      <c r="CO54" s="100">
        <f t="shared" si="46"/>
        <v>0</v>
      </c>
      <c r="CP54" s="100">
        <f t="shared" si="46"/>
        <v>0</v>
      </c>
      <c r="CQ54" s="100">
        <f t="shared" si="46"/>
        <v>0</v>
      </c>
      <c r="CR54" s="100">
        <f t="shared" si="46"/>
        <v>0</v>
      </c>
      <c r="CS54" s="100">
        <f t="shared" si="46"/>
        <v>0</v>
      </c>
      <c r="CT54" s="100">
        <f t="shared" si="46"/>
        <v>0</v>
      </c>
      <c r="CU54" s="100">
        <f t="shared" ref="CU54:CX54" si="47">ROUNDDOWN(IF(CU44&gt;0,CU53*CU45,0),0)</f>
        <v>0</v>
      </c>
      <c r="CV54" s="100">
        <f t="shared" si="47"/>
        <v>0</v>
      </c>
      <c r="CW54" s="100">
        <f t="shared" si="47"/>
        <v>0</v>
      </c>
      <c r="CX54" s="100">
        <f t="shared" si="47"/>
        <v>0</v>
      </c>
      <c r="CY54" s="101"/>
      <c r="CZ54" s="50" t="s">
        <v>111</v>
      </c>
      <c r="DA54" s="69">
        <v>6.2</v>
      </c>
      <c r="DB54" s="24"/>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row>
    <row r="55" spans="1:193" s="102" customFormat="1" ht="30" customHeight="1" x14ac:dyDescent="0.3">
      <c r="A55" s="236" t="s">
        <v>112</v>
      </c>
      <c r="B55" s="103"/>
      <c r="C55" s="104">
        <v>0</v>
      </c>
      <c r="D55" s="104">
        <v>0</v>
      </c>
      <c r="E55" s="104">
        <v>0</v>
      </c>
      <c r="F55" s="104">
        <v>0</v>
      </c>
      <c r="G55" s="104">
        <v>0</v>
      </c>
      <c r="H55" s="104" t="e">
        <f>SUM(#REF!)-SUM(#REF!)</f>
        <v>#REF!</v>
      </c>
      <c r="I55" s="104">
        <v>0</v>
      </c>
      <c r="J55" s="104">
        <v>0</v>
      </c>
      <c r="K55" s="104">
        <v>0</v>
      </c>
      <c r="L55" s="104">
        <v>0</v>
      </c>
      <c r="M55" s="104">
        <v>0</v>
      </c>
      <c r="N55" s="104" t="e">
        <f>SUM(#REF!)-SUM(#REF!)</f>
        <v>#REF!</v>
      </c>
      <c r="O55" s="104">
        <v>0</v>
      </c>
      <c r="P55" s="104">
        <v>0</v>
      </c>
      <c r="Q55" s="104">
        <v>0</v>
      </c>
      <c r="R55" s="104">
        <v>0</v>
      </c>
      <c r="S55" s="104">
        <v>0</v>
      </c>
      <c r="T55" s="104" t="e">
        <f>SUM(#REF!)-SUM(#REF!)</f>
        <v>#REF!</v>
      </c>
      <c r="U55" s="104">
        <v>0</v>
      </c>
      <c r="V55" s="104">
        <v>0</v>
      </c>
      <c r="W55" s="104">
        <v>0</v>
      </c>
      <c r="X55" s="104">
        <v>0</v>
      </c>
      <c r="Y55" s="104">
        <v>0</v>
      </c>
      <c r="Z55" s="104" t="e">
        <f>SUM(#REF!)-SUM(#REF!)</f>
        <v>#REF!</v>
      </c>
      <c r="AA55" s="104">
        <v>0</v>
      </c>
      <c r="AB55" s="104">
        <v>0</v>
      </c>
      <c r="AC55" s="104">
        <v>0</v>
      </c>
      <c r="AD55" s="104">
        <v>0</v>
      </c>
      <c r="AE55" s="104">
        <v>0</v>
      </c>
      <c r="AF55" s="104" t="e">
        <f>SUM(#REF!)-SUM(#REF!)</f>
        <v>#REF!</v>
      </c>
      <c r="AG55" s="104">
        <v>0</v>
      </c>
      <c r="AH55" s="104">
        <v>0</v>
      </c>
      <c r="AI55" s="104">
        <v>0</v>
      </c>
      <c r="AJ55" s="104">
        <v>0</v>
      </c>
      <c r="AK55" s="104">
        <v>0</v>
      </c>
      <c r="AL55" s="104" t="e">
        <f>SUM(#REF!)-SUM(#REF!)</f>
        <v>#REF!</v>
      </c>
      <c r="AM55" s="104">
        <v>0</v>
      </c>
      <c r="AN55" s="104">
        <v>0</v>
      </c>
      <c r="AO55" s="104">
        <v>0</v>
      </c>
      <c r="AP55" s="104">
        <v>0</v>
      </c>
      <c r="AQ55" s="104">
        <v>0</v>
      </c>
      <c r="AR55" s="104" t="e">
        <f>SUM(#REF!)-SUM(#REF!)</f>
        <v>#REF!</v>
      </c>
      <c r="AS55" s="104">
        <v>0</v>
      </c>
      <c r="AT55" s="104">
        <v>0</v>
      </c>
      <c r="AU55" s="104">
        <v>0</v>
      </c>
      <c r="AV55" s="104">
        <v>0</v>
      </c>
      <c r="AW55" s="104">
        <v>0</v>
      </c>
      <c r="AX55" s="104" t="e">
        <f>SUM(#REF!)-SUM(#REF!)</f>
        <v>#REF!</v>
      </c>
      <c r="AY55" s="104">
        <v>0</v>
      </c>
      <c r="AZ55" s="104">
        <v>0</v>
      </c>
      <c r="BA55" s="104">
        <v>0</v>
      </c>
      <c r="BB55" s="104">
        <v>0</v>
      </c>
      <c r="BC55" s="104">
        <v>0</v>
      </c>
      <c r="BD55" s="104" t="e">
        <f>SUM(#REF!)-SUM(#REF!)</f>
        <v>#REF!</v>
      </c>
      <c r="BE55" s="104">
        <v>0</v>
      </c>
      <c r="BF55" s="104">
        <v>0</v>
      </c>
      <c r="BG55" s="104">
        <v>0</v>
      </c>
      <c r="BH55" s="104">
        <v>0</v>
      </c>
      <c r="BI55" s="104">
        <v>0</v>
      </c>
      <c r="BJ55" s="104" t="e">
        <f>SUM(#REF!)-SUM(#REF!)</f>
        <v>#REF!</v>
      </c>
      <c r="BK55" s="104">
        <v>0</v>
      </c>
      <c r="BL55" s="104">
        <v>0</v>
      </c>
      <c r="BM55" s="104">
        <v>0</v>
      </c>
      <c r="BN55" s="104">
        <v>0</v>
      </c>
      <c r="BO55" s="104">
        <v>0</v>
      </c>
      <c r="BP55" s="104" t="e">
        <f>SUM(#REF!)-SUM(#REF!)</f>
        <v>#REF!</v>
      </c>
      <c r="BQ55" s="104">
        <v>0</v>
      </c>
      <c r="BR55" s="104">
        <v>0</v>
      </c>
      <c r="BS55" s="104">
        <v>0</v>
      </c>
      <c r="BT55" s="104">
        <v>0</v>
      </c>
      <c r="BU55" s="104">
        <v>0</v>
      </c>
      <c r="BV55" s="104" t="e">
        <f>SUM(#REF!)-SUM(#REF!)</f>
        <v>#REF!</v>
      </c>
      <c r="BW55" s="104">
        <v>0</v>
      </c>
      <c r="BX55" s="104">
        <v>0</v>
      </c>
      <c r="BY55" s="104">
        <v>0</v>
      </c>
      <c r="BZ55" s="104">
        <v>0</v>
      </c>
      <c r="CA55" s="104">
        <v>0</v>
      </c>
      <c r="CB55" s="104" t="e">
        <f>SUM(#REF!)-SUM(#REF!)</f>
        <v>#REF!</v>
      </c>
      <c r="CC55" s="104">
        <v>0</v>
      </c>
      <c r="CD55" s="104">
        <v>0</v>
      </c>
      <c r="CE55" s="104">
        <v>0</v>
      </c>
      <c r="CF55" s="104">
        <v>0</v>
      </c>
      <c r="CG55" s="104">
        <v>0</v>
      </c>
      <c r="CH55" s="104" t="e">
        <f>SUM(#REF!)-SUM(#REF!)</f>
        <v>#REF!</v>
      </c>
      <c r="CI55" s="104">
        <v>0</v>
      </c>
      <c r="CJ55" s="104">
        <v>0</v>
      </c>
      <c r="CK55" s="104">
        <v>0</v>
      </c>
      <c r="CL55" s="104">
        <v>0</v>
      </c>
      <c r="CM55" s="104">
        <v>0</v>
      </c>
      <c r="CN55" s="104" t="e">
        <f>SUM(#REF!)-SUM(#REF!)</f>
        <v>#REF!</v>
      </c>
      <c r="CO55" s="104">
        <v>0</v>
      </c>
      <c r="CP55" s="104">
        <v>0</v>
      </c>
      <c r="CQ55" s="104">
        <v>0</v>
      </c>
      <c r="CR55" s="104">
        <v>0</v>
      </c>
      <c r="CS55" s="104">
        <v>0</v>
      </c>
      <c r="CT55" s="104" t="e">
        <f>SUM(#REF!)-SUM(#REF!)</f>
        <v>#REF!</v>
      </c>
      <c r="CU55" s="104">
        <v>0</v>
      </c>
      <c r="CV55" s="104">
        <v>0</v>
      </c>
      <c r="CW55" s="104">
        <v>0</v>
      </c>
      <c r="CX55" s="104">
        <v>0</v>
      </c>
      <c r="CY55" s="101"/>
      <c r="CZ55" s="50"/>
      <c r="DA55" s="69"/>
      <c r="DB55" s="24"/>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row>
    <row r="56" spans="1:193" s="102" customFormat="1" ht="29.25" customHeight="1" x14ac:dyDescent="0.3">
      <c r="A56" s="105" t="s">
        <v>113</v>
      </c>
      <c r="B56" s="106"/>
      <c r="C56" s="107">
        <f t="shared" ref="C56:AH56" si="48">ROUNDDOWN(C44-C54+C55,0)</f>
        <v>0</v>
      </c>
      <c r="D56" s="107">
        <f t="shared" si="48"/>
        <v>0</v>
      </c>
      <c r="E56" s="107">
        <f t="shared" si="48"/>
        <v>0</v>
      </c>
      <c r="F56" s="107">
        <f t="shared" si="48"/>
        <v>0</v>
      </c>
      <c r="G56" s="107">
        <f t="shared" si="48"/>
        <v>0</v>
      </c>
      <c r="H56" s="107" t="e">
        <f t="shared" si="48"/>
        <v>#REF!</v>
      </c>
      <c r="I56" s="107">
        <f t="shared" si="48"/>
        <v>0</v>
      </c>
      <c r="J56" s="107">
        <f t="shared" si="48"/>
        <v>0</v>
      </c>
      <c r="K56" s="107">
        <f t="shared" si="48"/>
        <v>0</v>
      </c>
      <c r="L56" s="107">
        <f t="shared" si="48"/>
        <v>0</v>
      </c>
      <c r="M56" s="107">
        <f t="shared" si="48"/>
        <v>0</v>
      </c>
      <c r="N56" s="107" t="e">
        <f t="shared" si="48"/>
        <v>#REF!</v>
      </c>
      <c r="O56" s="107">
        <f t="shared" si="48"/>
        <v>0</v>
      </c>
      <c r="P56" s="107">
        <f t="shared" si="48"/>
        <v>0</v>
      </c>
      <c r="Q56" s="107">
        <f t="shared" si="48"/>
        <v>0</v>
      </c>
      <c r="R56" s="107">
        <f t="shared" si="48"/>
        <v>0</v>
      </c>
      <c r="S56" s="107">
        <f t="shared" si="48"/>
        <v>0</v>
      </c>
      <c r="T56" s="107" t="e">
        <f t="shared" si="48"/>
        <v>#REF!</v>
      </c>
      <c r="U56" s="107">
        <f t="shared" si="48"/>
        <v>0</v>
      </c>
      <c r="V56" s="107">
        <f t="shared" si="48"/>
        <v>0</v>
      </c>
      <c r="W56" s="107">
        <f t="shared" si="48"/>
        <v>0</v>
      </c>
      <c r="X56" s="107">
        <f t="shared" si="48"/>
        <v>0</v>
      </c>
      <c r="Y56" s="107">
        <f t="shared" si="48"/>
        <v>0</v>
      </c>
      <c r="Z56" s="107" t="e">
        <f t="shared" si="48"/>
        <v>#REF!</v>
      </c>
      <c r="AA56" s="107">
        <f t="shared" si="48"/>
        <v>0</v>
      </c>
      <c r="AB56" s="107">
        <f t="shared" si="48"/>
        <v>0</v>
      </c>
      <c r="AC56" s="107">
        <f t="shared" si="48"/>
        <v>0</v>
      </c>
      <c r="AD56" s="107">
        <f t="shared" si="48"/>
        <v>0</v>
      </c>
      <c r="AE56" s="107">
        <f t="shared" si="48"/>
        <v>0</v>
      </c>
      <c r="AF56" s="107" t="e">
        <f t="shared" si="48"/>
        <v>#REF!</v>
      </c>
      <c r="AG56" s="107">
        <f t="shared" si="48"/>
        <v>0</v>
      </c>
      <c r="AH56" s="107">
        <f t="shared" si="48"/>
        <v>0</v>
      </c>
      <c r="AI56" s="107">
        <f t="shared" ref="AI56:BN56" si="49">ROUNDDOWN(AI44-AI54+AI55,0)</f>
        <v>0</v>
      </c>
      <c r="AJ56" s="107">
        <f t="shared" si="49"/>
        <v>0</v>
      </c>
      <c r="AK56" s="107">
        <f t="shared" si="49"/>
        <v>0</v>
      </c>
      <c r="AL56" s="107" t="e">
        <f t="shared" si="49"/>
        <v>#REF!</v>
      </c>
      <c r="AM56" s="107">
        <f t="shared" si="49"/>
        <v>0</v>
      </c>
      <c r="AN56" s="107">
        <f t="shared" si="49"/>
        <v>0</v>
      </c>
      <c r="AO56" s="107">
        <f t="shared" si="49"/>
        <v>0</v>
      </c>
      <c r="AP56" s="107">
        <f t="shared" si="49"/>
        <v>0</v>
      </c>
      <c r="AQ56" s="107">
        <f t="shared" si="49"/>
        <v>0</v>
      </c>
      <c r="AR56" s="107" t="e">
        <f t="shared" si="49"/>
        <v>#REF!</v>
      </c>
      <c r="AS56" s="107">
        <f t="shared" si="49"/>
        <v>0</v>
      </c>
      <c r="AT56" s="107">
        <f t="shared" si="49"/>
        <v>0</v>
      </c>
      <c r="AU56" s="107">
        <f t="shared" si="49"/>
        <v>0</v>
      </c>
      <c r="AV56" s="107">
        <f t="shared" si="49"/>
        <v>0</v>
      </c>
      <c r="AW56" s="107">
        <f t="shared" si="49"/>
        <v>0</v>
      </c>
      <c r="AX56" s="107" t="e">
        <f t="shared" si="49"/>
        <v>#REF!</v>
      </c>
      <c r="AY56" s="107">
        <f t="shared" si="49"/>
        <v>0</v>
      </c>
      <c r="AZ56" s="107">
        <f t="shared" si="49"/>
        <v>0</v>
      </c>
      <c r="BA56" s="107">
        <f t="shared" si="49"/>
        <v>0</v>
      </c>
      <c r="BB56" s="107">
        <f t="shared" si="49"/>
        <v>0</v>
      </c>
      <c r="BC56" s="107">
        <f t="shared" si="49"/>
        <v>0</v>
      </c>
      <c r="BD56" s="107" t="e">
        <f t="shared" si="49"/>
        <v>#REF!</v>
      </c>
      <c r="BE56" s="107">
        <f t="shared" si="49"/>
        <v>0</v>
      </c>
      <c r="BF56" s="107">
        <f t="shared" si="49"/>
        <v>0</v>
      </c>
      <c r="BG56" s="107">
        <f t="shared" si="49"/>
        <v>0</v>
      </c>
      <c r="BH56" s="107">
        <f t="shared" si="49"/>
        <v>0</v>
      </c>
      <c r="BI56" s="107">
        <f t="shared" si="49"/>
        <v>0</v>
      </c>
      <c r="BJ56" s="107" t="e">
        <f t="shared" si="49"/>
        <v>#REF!</v>
      </c>
      <c r="BK56" s="107">
        <f t="shared" si="49"/>
        <v>0</v>
      </c>
      <c r="BL56" s="107">
        <f t="shared" si="49"/>
        <v>0</v>
      </c>
      <c r="BM56" s="107">
        <f t="shared" si="49"/>
        <v>0</v>
      </c>
      <c r="BN56" s="107">
        <f t="shared" si="49"/>
        <v>0</v>
      </c>
      <c r="BO56" s="107">
        <f t="shared" ref="BO56:CT56" si="50">ROUNDDOWN(BO44-BO54+BO55,0)</f>
        <v>0</v>
      </c>
      <c r="BP56" s="107" t="e">
        <f t="shared" si="50"/>
        <v>#REF!</v>
      </c>
      <c r="BQ56" s="107">
        <f t="shared" si="50"/>
        <v>0</v>
      </c>
      <c r="BR56" s="107">
        <f t="shared" si="50"/>
        <v>0</v>
      </c>
      <c r="BS56" s="107">
        <f t="shared" si="50"/>
        <v>0</v>
      </c>
      <c r="BT56" s="107">
        <f t="shared" si="50"/>
        <v>0</v>
      </c>
      <c r="BU56" s="107">
        <f t="shared" si="50"/>
        <v>0</v>
      </c>
      <c r="BV56" s="107" t="e">
        <f t="shared" si="50"/>
        <v>#REF!</v>
      </c>
      <c r="BW56" s="107">
        <f t="shared" si="50"/>
        <v>0</v>
      </c>
      <c r="BX56" s="107">
        <f t="shared" si="50"/>
        <v>0</v>
      </c>
      <c r="BY56" s="107">
        <f t="shared" si="50"/>
        <v>0</v>
      </c>
      <c r="BZ56" s="107">
        <f t="shared" si="50"/>
        <v>0</v>
      </c>
      <c r="CA56" s="107">
        <f t="shared" si="50"/>
        <v>0</v>
      </c>
      <c r="CB56" s="107" t="e">
        <f t="shared" si="50"/>
        <v>#REF!</v>
      </c>
      <c r="CC56" s="107">
        <f t="shared" si="50"/>
        <v>0</v>
      </c>
      <c r="CD56" s="107">
        <f t="shared" si="50"/>
        <v>0</v>
      </c>
      <c r="CE56" s="107">
        <f t="shared" si="50"/>
        <v>0</v>
      </c>
      <c r="CF56" s="107">
        <f t="shared" si="50"/>
        <v>0</v>
      </c>
      <c r="CG56" s="107">
        <f t="shared" si="50"/>
        <v>0</v>
      </c>
      <c r="CH56" s="107" t="e">
        <f t="shared" si="50"/>
        <v>#REF!</v>
      </c>
      <c r="CI56" s="107">
        <f t="shared" si="50"/>
        <v>0</v>
      </c>
      <c r="CJ56" s="107">
        <f t="shared" si="50"/>
        <v>0</v>
      </c>
      <c r="CK56" s="107">
        <f t="shared" si="50"/>
        <v>0</v>
      </c>
      <c r="CL56" s="107">
        <f t="shared" si="50"/>
        <v>0</v>
      </c>
      <c r="CM56" s="107">
        <f t="shared" si="50"/>
        <v>0</v>
      </c>
      <c r="CN56" s="107" t="e">
        <f t="shared" si="50"/>
        <v>#REF!</v>
      </c>
      <c r="CO56" s="107">
        <f t="shared" si="50"/>
        <v>0</v>
      </c>
      <c r="CP56" s="107">
        <f t="shared" si="50"/>
        <v>0</v>
      </c>
      <c r="CQ56" s="107">
        <f t="shared" si="50"/>
        <v>0</v>
      </c>
      <c r="CR56" s="107">
        <f t="shared" si="50"/>
        <v>0</v>
      </c>
      <c r="CS56" s="107">
        <f t="shared" si="50"/>
        <v>0</v>
      </c>
      <c r="CT56" s="107" t="e">
        <f t="shared" si="50"/>
        <v>#REF!</v>
      </c>
      <c r="CU56" s="107">
        <f t="shared" ref="CU56:CX56" si="51">ROUNDDOWN(CU44-CU54+CU55,0)</f>
        <v>0</v>
      </c>
      <c r="CV56" s="107">
        <f t="shared" si="51"/>
        <v>0</v>
      </c>
      <c r="CW56" s="107">
        <f t="shared" si="51"/>
        <v>0</v>
      </c>
      <c r="CX56" s="107">
        <f t="shared" si="51"/>
        <v>0</v>
      </c>
      <c r="CY56" s="101"/>
      <c r="CZ56" s="66" t="s">
        <v>114</v>
      </c>
      <c r="DA56" s="24"/>
      <c r="DB56" s="24"/>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row>
    <row r="57" spans="1:193" s="109" customFormat="1" ht="29.25" customHeight="1" x14ac:dyDescent="0.3">
      <c r="A57" s="92" t="s">
        <v>115</v>
      </c>
      <c r="B57" s="106"/>
      <c r="C57" s="107">
        <f>C56</f>
        <v>0</v>
      </c>
      <c r="D57" s="107">
        <f t="shared" ref="D57:AI57" si="52">C57+D56</f>
        <v>0</v>
      </c>
      <c r="E57" s="107">
        <f t="shared" si="52"/>
        <v>0</v>
      </c>
      <c r="F57" s="107">
        <f t="shared" si="52"/>
        <v>0</v>
      </c>
      <c r="G57" s="107">
        <f t="shared" si="52"/>
        <v>0</v>
      </c>
      <c r="H57" s="107" t="e">
        <f t="shared" si="52"/>
        <v>#REF!</v>
      </c>
      <c r="I57" s="107" t="e">
        <f t="shared" si="52"/>
        <v>#REF!</v>
      </c>
      <c r="J57" s="107" t="e">
        <f t="shared" si="52"/>
        <v>#REF!</v>
      </c>
      <c r="K57" s="107" t="e">
        <f t="shared" si="52"/>
        <v>#REF!</v>
      </c>
      <c r="L57" s="107" t="e">
        <f t="shared" si="52"/>
        <v>#REF!</v>
      </c>
      <c r="M57" s="107" t="e">
        <f t="shared" si="52"/>
        <v>#REF!</v>
      </c>
      <c r="N57" s="107" t="e">
        <f t="shared" si="52"/>
        <v>#REF!</v>
      </c>
      <c r="O57" s="107" t="e">
        <f t="shared" si="52"/>
        <v>#REF!</v>
      </c>
      <c r="P57" s="107" t="e">
        <f t="shared" si="52"/>
        <v>#REF!</v>
      </c>
      <c r="Q57" s="107" t="e">
        <f t="shared" si="52"/>
        <v>#REF!</v>
      </c>
      <c r="R57" s="107" t="e">
        <f t="shared" si="52"/>
        <v>#REF!</v>
      </c>
      <c r="S57" s="107" t="e">
        <f t="shared" si="52"/>
        <v>#REF!</v>
      </c>
      <c r="T57" s="107" t="e">
        <f t="shared" si="52"/>
        <v>#REF!</v>
      </c>
      <c r="U57" s="107" t="e">
        <f t="shared" si="52"/>
        <v>#REF!</v>
      </c>
      <c r="V57" s="107" t="e">
        <f t="shared" si="52"/>
        <v>#REF!</v>
      </c>
      <c r="W57" s="107" t="e">
        <f t="shared" si="52"/>
        <v>#REF!</v>
      </c>
      <c r="X57" s="107" t="e">
        <f t="shared" si="52"/>
        <v>#REF!</v>
      </c>
      <c r="Y57" s="107" t="e">
        <f t="shared" si="52"/>
        <v>#REF!</v>
      </c>
      <c r="Z57" s="107" t="e">
        <f t="shared" si="52"/>
        <v>#REF!</v>
      </c>
      <c r="AA57" s="107" t="e">
        <f t="shared" si="52"/>
        <v>#REF!</v>
      </c>
      <c r="AB57" s="107" t="e">
        <f t="shared" si="52"/>
        <v>#REF!</v>
      </c>
      <c r="AC57" s="107" t="e">
        <f t="shared" si="52"/>
        <v>#REF!</v>
      </c>
      <c r="AD57" s="107" t="e">
        <f t="shared" si="52"/>
        <v>#REF!</v>
      </c>
      <c r="AE57" s="107" t="e">
        <f t="shared" si="52"/>
        <v>#REF!</v>
      </c>
      <c r="AF57" s="107" t="e">
        <f t="shared" si="52"/>
        <v>#REF!</v>
      </c>
      <c r="AG57" s="107" t="e">
        <f t="shared" si="52"/>
        <v>#REF!</v>
      </c>
      <c r="AH57" s="107" t="e">
        <f t="shared" si="52"/>
        <v>#REF!</v>
      </c>
      <c r="AI57" s="107" t="e">
        <f t="shared" si="52"/>
        <v>#REF!</v>
      </c>
      <c r="AJ57" s="107" t="e">
        <f t="shared" ref="AJ57:BO57" si="53">AI57+AJ56</f>
        <v>#REF!</v>
      </c>
      <c r="AK57" s="107" t="e">
        <f t="shared" si="53"/>
        <v>#REF!</v>
      </c>
      <c r="AL57" s="107" t="e">
        <f t="shared" si="53"/>
        <v>#REF!</v>
      </c>
      <c r="AM57" s="107" t="e">
        <f t="shared" si="53"/>
        <v>#REF!</v>
      </c>
      <c r="AN57" s="107" t="e">
        <f t="shared" si="53"/>
        <v>#REF!</v>
      </c>
      <c r="AO57" s="107" t="e">
        <f t="shared" si="53"/>
        <v>#REF!</v>
      </c>
      <c r="AP57" s="107" t="e">
        <f t="shared" si="53"/>
        <v>#REF!</v>
      </c>
      <c r="AQ57" s="107" t="e">
        <f t="shared" si="53"/>
        <v>#REF!</v>
      </c>
      <c r="AR57" s="107" t="e">
        <f t="shared" si="53"/>
        <v>#REF!</v>
      </c>
      <c r="AS57" s="107" t="e">
        <f t="shared" si="53"/>
        <v>#REF!</v>
      </c>
      <c r="AT57" s="107" t="e">
        <f t="shared" si="53"/>
        <v>#REF!</v>
      </c>
      <c r="AU57" s="107" t="e">
        <f t="shared" si="53"/>
        <v>#REF!</v>
      </c>
      <c r="AV57" s="107" t="e">
        <f t="shared" si="53"/>
        <v>#REF!</v>
      </c>
      <c r="AW57" s="107" t="e">
        <f t="shared" si="53"/>
        <v>#REF!</v>
      </c>
      <c r="AX57" s="107" t="e">
        <f t="shared" si="53"/>
        <v>#REF!</v>
      </c>
      <c r="AY57" s="107" t="e">
        <f t="shared" si="53"/>
        <v>#REF!</v>
      </c>
      <c r="AZ57" s="107" t="e">
        <f t="shared" si="53"/>
        <v>#REF!</v>
      </c>
      <c r="BA57" s="107" t="e">
        <f t="shared" si="53"/>
        <v>#REF!</v>
      </c>
      <c r="BB57" s="107" t="e">
        <f t="shared" si="53"/>
        <v>#REF!</v>
      </c>
      <c r="BC57" s="107" t="e">
        <f t="shared" si="53"/>
        <v>#REF!</v>
      </c>
      <c r="BD57" s="107" t="e">
        <f t="shared" si="53"/>
        <v>#REF!</v>
      </c>
      <c r="BE57" s="107" t="e">
        <f t="shared" si="53"/>
        <v>#REF!</v>
      </c>
      <c r="BF57" s="107" t="e">
        <f t="shared" si="53"/>
        <v>#REF!</v>
      </c>
      <c r="BG57" s="107" t="e">
        <f t="shared" si="53"/>
        <v>#REF!</v>
      </c>
      <c r="BH57" s="107" t="e">
        <f t="shared" si="53"/>
        <v>#REF!</v>
      </c>
      <c r="BI57" s="107" t="e">
        <f t="shared" si="53"/>
        <v>#REF!</v>
      </c>
      <c r="BJ57" s="107" t="e">
        <f t="shared" si="53"/>
        <v>#REF!</v>
      </c>
      <c r="BK57" s="107" t="e">
        <f t="shared" si="53"/>
        <v>#REF!</v>
      </c>
      <c r="BL57" s="107" t="e">
        <f t="shared" si="53"/>
        <v>#REF!</v>
      </c>
      <c r="BM57" s="107" t="e">
        <f t="shared" si="53"/>
        <v>#REF!</v>
      </c>
      <c r="BN57" s="107" t="e">
        <f t="shared" si="53"/>
        <v>#REF!</v>
      </c>
      <c r="BO57" s="107" t="e">
        <f t="shared" si="53"/>
        <v>#REF!</v>
      </c>
      <c r="BP57" s="107" t="e">
        <f t="shared" ref="BP57:CU57" si="54">BO57+BP56</f>
        <v>#REF!</v>
      </c>
      <c r="BQ57" s="107" t="e">
        <f t="shared" si="54"/>
        <v>#REF!</v>
      </c>
      <c r="BR57" s="107" t="e">
        <f t="shared" si="54"/>
        <v>#REF!</v>
      </c>
      <c r="BS57" s="107" t="e">
        <f t="shared" si="54"/>
        <v>#REF!</v>
      </c>
      <c r="BT57" s="107" t="e">
        <f t="shared" si="54"/>
        <v>#REF!</v>
      </c>
      <c r="BU57" s="107" t="e">
        <f t="shared" si="54"/>
        <v>#REF!</v>
      </c>
      <c r="BV57" s="107" t="e">
        <f t="shared" si="54"/>
        <v>#REF!</v>
      </c>
      <c r="BW57" s="107" t="e">
        <f t="shared" si="54"/>
        <v>#REF!</v>
      </c>
      <c r="BX57" s="107" t="e">
        <f t="shared" si="54"/>
        <v>#REF!</v>
      </c>
      <c r="BY57" s="107" t="e">
        <f t="shared" si="54"/>
        <v>#REF!</v>
      </c>
      <c r="BZ57" s="107" t="e">
        <f t="shared" si="54"/>
        <v>#REF!</v>
      </c>
      <c r="CA57" s="107" t="e">
        <f t="shared" si="54"/>
        <v>#REF!</v>
      </c>
      <c r="CB57" s="107" t="e">
        <f t="shared" si="54"/>
        <v>#REF!</v>
      </c>
      <c r="CC57" s="107" t="e">
        <f t="shared" si="54"/>
        <v>#REF!</v>
      </c>
      <c r="CD57" s="107" t="e">
        <f t="shared" si="54"/>
        <v>#REF!</v>
      </c>
      <c r="CE57" s="107" t="e">
        <f t="shared" si="54"/>
        <v>#REF!</v>
      </c>
      <c r="CF57" s="107" t="e">
        <f t="shared" si="54"/>
        <v>#REF!</v>
      </c>
      <c r="CG57" s="107" t="e">
        <f t="shared" si="54"/>
        <v>#REF!</v>
      </c>
      <c r="CH57" s="107" t="e">
        <f t="shared" si="54"/>
        <v>#REF!</v>
      </c>
      <c r="CI57" s="107" t="e">
        <f t="shared" si="54"/>
        <v>#REF!</v>
      </c>
      <c r="CJ57" s="107" t="e">
        <f t="shared" si="54"/>
        <v>#REF!</v>
      </c>
      <c r="CK57" s="107" t="e">
        <f t="shared" si="54"/>
        <v>#REF!</v>
      </c>
      <c r="CL57" s="107" t="e">
        <f t="shared" si="54"/>
        <v>#REF!</v>
      </c>
      <c r="CM57" s="107" t="e">
        <f t="shared" si="54"/>
        <v>#REF!</v>
      </c>
      <c r="CN57" s="107" t="e">
        <f t="shared" si="54"/>
        <v>#REF!</v>
      </c>
      <c r="CO57" s="107" t="e">
        <f t="shared" si="54"/>
        <v>#REF!</v>
      </c>
      <c r="CP57" s="107" t="e">
        <f t="shared" si="54"/>
        <v>#REF!</v>
      </c>
      <c r="CQ57" s="107" t="e">
        <f t="shared" si="54"/>
        <v>#REF!</v>
      </c>
      <c r="CR57" s="107" t="e">
        <f t="shared" si="54"/>
        <v>#REF!</v>
      </c>
      <c r="CS57" s="107" t="e">
        <f t="shared" si="54"/>
        <v>#REF!</v>
      </c>
      <c r="CT57" s="107" t="e">
        <f t="shared" si="54"/>
        <v>#REF!</v>
      </c>
      <c r="CU57" s="107" t="e">
        <f t="shared" si="54"/>
        <v>#REF!</v>
      </c>
      <c r="CV57" s="107" t="e">
        <f t="shared" ref="CV57:CX57" si="55">CU57+CV56</f>
        <v>#REF!</v>
      </c>
      <c r="CW57" s="107" t="e">
        <f t="shared" si="55"/>
        <v>#REF!</v>
      </c>
      <c r="CX57" s="107" t="e">
        <f t="shared" si="55"/>
        <v>#REF!</v>
      </c>
      <c r="CY57" s="108"/>
      <c r="CZ57" s="50" t="s">
        <v>116</v>
      </c>
      <c r="DA57" s="97"/>
      <c r="DB57" s="97"/>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row>
    <row r="58" spans="1:193" s="109" customFormat="1" ht="29.25" customHeight="1" x14ac:dyDescent="0.3">
      <c r="A58" s="159" t="s">
        <v>117</v>
      </c>
      <c r="B58" s="160"/>
      <c r="C58" s="160"/>
      <c r="D58" s="160"/>
      <c r="E58" s="160"/>
      <c r="F58" s="160"/>
      <c r="G58" s="160"/>
      <c r="H58" s="160"/>
      <c r="I58" s="160"/>
      <c r="J58" s="160"/>
      <c r="K58" s="160"/>
      <c r="L58" s="160"/>
      <c r="M58" s="264"/>
      <c r="N58" s="265"/>
      <c r="O58" s="265"/>
      <c r="P58" s="265"/>
      <c r="Q58" s="265"/>
      <c r="R58" s="265"/>
      <c r="S58" s="265"/>
      <c r="T58" s="265"/>
      <c r="U58" s="265"/>
      <c r="V58" s="265"/>
      <c r="W58" s="265"/>
      <c r="X58" s="265"/>
      <c r="Y58" s="264"/>
      <c r="Z58" s="265"/>
      <c r="AA58" s="265"/>
      <c r="AB58" s="265"/>
      <c r="AC58" s="265"/>
      <c r="AD58" s="265"/>
      <c r="AE58" s="265"/>
      <c r="AF58" s="265"/>
      <c r="AG58" s="265"/>
      <c r="AH58" s="265"/>
      <c r="AI58" s="265"/>
      <c r="AJ58" s="265"/>
      <c r="AK58" s="264"/>
      <c r="AL58" s="265"/>
      <c r="AM58" s="265"/>
      <c r="AN58" s="265"/>
      <c r="AO58" s="265"/>
      <c r="AP58" s="265"/>
      <c r="AQ58" s="265"/>
      <c r="AR58" s="265"/>
      <c r="AS58" s="265"/>
      <c r="AT58" s="265"/>
      <c r="AU58" s="265"/>
      <c r="AV58" s="265"/>
      <c r="AW58" s="264"/>
      <c r="AX58" s="265"/>
      <c r="AY58" s="265"/>
      <c r="AZ58" s="265"/>
      <c r="BA58" s="265"/>
      <c r="BB58" s="265"/>
      <c r="BC58" s="265"/>
      <c r="BD58" s="265"/>
      <c r="BE58" s="265"/>
      <c r="BF58" s="265"/>
      <c r="BG58" s="265"/>
      <c r="BH58" s="265"/>
      <c r="BI58" s="264"/>
      <c r="BJ58" s="265"/>
      <c r="BK58" s="265"/>
      <c r="BL58" s="265"/>
      <c r="BM58" s="265"/>
      <c r="BN58" s="265"/>
      <c r="BO58" s="265"/>
      <c r="BP58" s="265"/>
      <c r="BQ58" s="265"/>
      <c r="BR58" s="265"/>
      <c r="BS58" s="265"/>
      <c r="BT58" s="265"/>
      <c r="BU58" s="264"/>
      <c r="BV58" s="265"/>
      <c r="BW58" s="265"/>
      <c r="BX58" s="265"/>
      <c r="BY58" s="265"/>
      <c r="BZ58" s="265"/>
      <c r="CA58" s="265"/>
      <c r="CB58" s="265"/>
      <c r="CC58" s="265"/>
      <c r="CD58" s="265"/>
      <c r="CE58" s="265"/>
      <c r="CF58" s="265"/>
      <c r="CG58" s="264"/>
      <c r="CH58" s="265"/>
      <c r="CI58" s="265"/>
      <c r="CJ58" s="265"/>
      <c r="CK58" s="265"/>
      <c r="CL58" s="265"/>
      <c r="CM58" s="265"/>
      <c r="CN58" s="265"/>
      <c r="CO58" s="265"/>
      <c r="CP58" s="265"/>
      <c r="CQ58" s="265"/>
      <c r="CR58" s="265"/>
      <c r="CS58" s="264"/>
      <c r="CT58" s="265"/>
      <c r="CU58" s="265"/>
      <c r="CV58" s="265"/>
      <c r="CW58" s="265"/>
      <c r="CX58" s="265"/>
      <c r="CY58" s="265"/>
      <c r="CZ58" s="265"/>
      <c r="DA58" s="265"/>
      <c r="DB58" s="265"/>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row>
    <row r="59" spans="1:193" s="109" customFormat="1" ht="38.25" customHeight="1" x14ac:dyDescent="0.3">
      <c r="A59" s="110" t="s">
        <v>118</v>
      </c>
      <c r="B59" s="111"/>
      <c r="C59" s="112">
        <f>YEAR(C9)</f>
        <v>1900</v>
      </c>
      <c r="D59" s="112">
        <f>YEAR(D9)</f>
        <v>1900</v>
      </c>
      <c r="E59" s="112">
        <f>YEAR(E9)</f>
        <v>1901</v>
      </c>
      <c r="F59" s="112">
        <f>YEAR(F9)</f>
        <v>1902</v>
      </c>
      <c r="G59" s="112">
        <f>YEAR(G9)</f>
        <v>1903</v>
      </c>
      <c r="H59" s="112">
        <f>YEAR(H9)</f>
        <v>1904</v>
      </c>
      <c r="I59" s="112">
        <f>YEAR(I9)</f>
        <v>1905</v>
      </c>
      <c r="J59" s="112">
        <f>YEAR(J9)</f>
        <v>1906</v>
      </c>
      <c r="K59" s="112">
        <f>YEAR(K9)</f>
        <v>1907</v>
      </c>
      <c r="L59" s="112">
        <f>YEAR(L9)</f>
        <v>1908</v>
      </c>
      <c r="M59" s="112">
        <f>YEAR(M9)</f>
        <v>1909</v>
      </c>
      <c r="N59" s="112">
        <f>YEAR(N9)</f>
        <v>1910</v>
      </c>
      <c r="O59" s="112">
        <f>YEAR(O9)</f>
        <v>1911</v>
      </c>
      <c r="P59" s="112">
        <f>YEAR(P9)</f>
        <v>1912</v>
      </c>
      <c r="Q59" s="112">
        <f>YEAR(Q9)</f>
        <v>1913</v>
      </c>
      <c r="R59" s="112">
        <f>YEAR(R9)</f>
        <v>1914</v>
      </c>
      <c r="S59" s="112">
        <f>YEAR(S9)</f>
        <v>1915</v>
      </c>
      <c r="T59" s="112">
        <f>YEAR(T9)</f>
        <v>1916</v>
      </c>
      <c r="U59" s="112">
        <f>YEAR(U9)</f>
        <v>1917</v>
      </c>
      <c r="V59" s="112">
        <f>YEAR(V9)</f>
        <v>1918</v>
      </c>
      <c r="W59" s="112">
        <f>YEAR(W9)</f>
        <v>1919</v>
      </c>
      <c r="X59" s="112">
        <f>YEAR(X9)</f>
        <v>1920</v>
      </c>
      <c r="Y59" s="112">
        <f>YEAR(Y9)</f>
        <v>1921</v>
      </c>
      <c r="Z59" s="112">
        <f>YEAR(Z9)</f>
        <v>1922</v>
      </c>
      <c r="AA59" s="112">
        <f>YEAR(AA9)</f>
        <v>1923</v>
      </c>
      <c r="AB59" s="112">
        <f>YEAR(AB9)</f>
        <v>1924</v>
      </c>
      <c r="AC59" s="112">
        <f>YEAR(AC9)</f>
        <v>1925</v>
      </c>
      <c r="AD59" s="112">
        <f>YEAR(AD9)</f>
        <v>1926</v>
      </c>
      <c r="AE59" s="112">
        <f>YEAR(AE9)</f>
        <v>1927</v>
      </c>
      <c r="AF59" s="112">
        <f>YEAR(AF9)</f>
        <v>1928</v>
      </c>
      <c r="AG59" s="112">
        <f>YEAR(AG9)</f>
        <v>1929</v>
      </c>
      <c r="AH59" s="112">
        <f>YEAR(AH9)</f>
        <v>1930</v>
      </c>
      <c r="AI59" s="112">
        <f>YEAR(AI9)</f>
        <v>1931</v>
      </c>
      <c r="AJ59" s="112">
        <f>YEAR(AJ9)</f>
        <v>1932</v>
      </c>
      <c r="AK59" s="112">
        <f>YEAR(AK9)</f>
        <v>1933</v>
      </c>
      <c r="AL59" s="112">
        <f>YEAR(AL9)</f>
        <v>1934</v>
      </c>
      <c r="AM59" s="112">
        <f>YEAR(AM9)</f>
        <v>1935</v>
      </c>
      <c r="AN59" s="112">
        <f>YEAR(AN9)</f>
        <v>1936</v>
      </c>
      <c r="AO59" s="112">
        <f>YEAR(AO9)</f>
        <v>1937</v>
      </c>
      <c r="AP59" s="112">
        <f>YEAR(AP9)</f>
        <v>1938</v>
      </c>
      <c r="AQ59" s="112">
        <f>YEAR(AQ9)</f>
        <v>1939</v>
      </c>
      <c r="AR59" s="112">
        <f>YEAR(AR9)</f>
        <v>1940</v>
      </c>
      <c r="AS59" s="112">
        <f>YEAR(AS9)</f>
        <v>1941</v>
      </c>
      <c r="AT59" s="112">
        <f>YEAR(AT9)</f>
        <v>1942</v>
      </c>
      <c r="AU59" s="112">
        <f>YEAR(AU9)</f>
        <v>1943</v>
      </c>
      <c r="AV59" s="112">
        <f>YEAR(AV9)</f>
        <v>1944</v>
      </c>
      <c r="AW59" s="112">
        <f>YEAR(AW9)</f>
        <v>1945</v>
      </c>
      <c r="AX59" s="112">
        <f>YEAR(AX9)</f>
        <v>1946</v>
      </c>
      <c r="AY59" s="112">
        <f>YEAR(AY9)</f>
        <v>1947</v>
      </c>
      <c r="AZ59" s="112">
        <f>YEAR(AZ9)</f>
        <v>1948</v>
      </c>
      <c r="BA59" s="112">
        <f>YEAR(BA9)</f>
        <v>1949</v>
      </c>
      <c r="BB59" s="112">
        <f>YEAR(BB9)</f>
        <v>1950</v>
      </c>
      <c r="BC59" s="112">
        <f>YEAR(BC9)</f>
        <v>1951</v>
      </c>
      <c r="BD59" s="112">
        <f>YEAR(BD9)</f>
        <v>1952</v>
      </c>
      <c r="BE59" s="112">
        <f>YEAR(BE9)</f>
        <v>1953</v>
      </c>
      <c r="BF59" s="112">
        <f>YEAR(BF9)</f>
        <v>1954</v>
      </c>
      <c r="BG59" s="112">
        <f>YEAR(BG9)</f>
        <v>1955</v>
      </c>
      <c r="BH59" s="112">
        <f>YEAR(BH9)</f>
        <v>1956</v>
      </c>
      <c r="BI59" s="112">
        <f>YEAR(BI9)</f>
        <v>1957</v>
      </c>
      <c r="BJ59" s="112">
        <f>YEAR(BJ9)</f>
        <v>1958</v>
      </c>
      <c r="BK59" s="112">
        <f>YEAR(BK9)</f>
        <v>1959</v>
      </c>
      <c r="BL59" s="112">
        <f>YEAR(BL9)</f>
        <v>1960</v>
      </c>
      <c r="BM59" s="112">
        <f>YEAR(BM9)</f>
        <v>1961</v>
      </c>
      <c r="BN59" s="112">
        <f>YEAR(BN9)</f>
        <v>1962</v>
      </c>
      <c r="BO59" s="112">
        <f>YEAR(BO9)</f>
        <v>1963</v>
      </c>
      <c r="BP59" s="112">
        <f>YEAR(BP9)</f>
        <v>1964</v>
      </c>
      <c r="BQ59" s="112">
        <f>YEAR(BQ9)</f>
        <v>1965</v>
      </c>
      <c r="BR59" s="112">
        <f>YEAR(BR9)</f>
        <v>1966</v>
      </c>
      <c r="BS59" s="112">
        <f>YEAR(BS9)</f>
        <v>1967</v>
      </c>
      <c r="BT59" s="112">
        <f>YEAR(BT9)</f>
        <v>1968</v>
      </c>
      <c r="BU59" s="112">
        <f>YEAR(BU9)</f>
        <v>1969</v>
      </c>
      <c r="BV59" s="112">
        <f>YEAR(BV9)</f>
        <v>1970</v>
      </c>
      <c r="BW59" s="112">
        <f>YEAR(BW9)</f>
        <v>1971</v>
      </c>
      <c r="BX59" s="112">
        <f>YEAR(BX9)</f>
        <v>1972</v>
      </c>
      <c r="BY59" s="112">
        <f>YEAR(BY9)</f>
        <v>1973</v>
      </c>
      <c r="BZ59" s="112">
        <f>YEAR(BZ9)</f>
        <v>1974</v>
      </c>
      <c r="CA59" s="112">
        <f>YEAR(CA9)</f>
        <v>1975</v>
      </c>
      <c r="CB59" s="112">
        <f>YEAR(CB9)</f>
        <v>1976</v>
      </c>
      <c r="CC59" s="112">
        <f>YEAR(CC9)</f>
        <v>1977</v>
      </c>
      <c r="CD59" s="112">
        <f>YEAR(CD9)</f>
        <v>1978</v>
      </c>
      <c r="CE59" s="112">
        <f>YEAR(CE9)</f>
        <v>1979</v>
      </c>
      <c r="CF59" s="112">
        <f>YEAR(CF9)</f>
        <v>1980</v>
      </c>
      <c r="CG59" s="112">
        <f>YEAR(CG9)</f>
        <v>1981</v>
      </c>
      <c r="CH59" s="112">
        <f>YEAR(CH9)</f>
        <v>1982</v>
      </c>
      <c r="CI59" s="112">
        <f>YEAR(CI9)</f>
        <v>1983</v>
      </c>
      <c r="CJ59" s="112">
        <f>YEAR(CJ9)</f>
        <v>1984</v>
      </c>
      <c r="CK59" s="112">
        <f>YEAR(CK9)</f>
        <v>1985</v>
      </c>
      <c r="CL59" s="112">
        <f>YEAR(CL9)</f>
        <v>1986</v>
      </c>
      <c r="CM59" s="112">
        <f>YEAR(CM9)</f>
        <v>1987</v>
      </c>
      <c r="CN59" s="112">
        <f>YEAR(CN9)</f>
        <v>1988</v>
      </c>
      <c r="CO59" s="112">
        <f>YEAR(CO9)</f>
        <v>1989</v>
      </c>
      <c r="CP59" s="112">
        <f>YEAR(CP9)</f>
        <v>1990</v>
      </c>
      <c r="CQ59" s="112">
        <f>YEAR(CQ9)</f>
        <v>1991</v>
      </c>
      <c r="CR59" s="112">
        <f>YEAR(CR9)</f>
        <v>1992</v>
      </c>
      <c r="CS59" s="112">
        <f>YEAR(CS9)</f>
        <v>1993</v>
      </c>
      <c r="CT59" s="112">
        <f>YEAR(CT9)</f>
        <v>1994</v>
      </c>
      <c r="CU59" s="112">
        <f>YEAR(CU9)</f>
        <v>1995</v>
      </c>
      <c r="CV59" s="112">
        <f>YEAR(CV9)</f>
        <v>1996</v>
      </c>
      <c r="CW59" s="112">
        <f>YEAR(CW9)</f>
        <v>1997</v>
      </c>
      <c r="CX59" s="112">
        <f>YEAR(CX9)</f>
        <v>1998</v>
      </c>
      <c r="CY59" s="112">
        <f>YEAR(CY9)</f>
        <v>1900</v>
      </c>
      <c r="CZ59" s="133" t="s">
        <v>119</v>
      </c>
      <c r="DA59" s="69" t="s">
        <v>120</v>
      </c>
      <c r="DB59" s="97"/>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row>
    <row r="60" spans="1:193" s="109" customFormat="1" ht="29.25" customHeight="1" x14ac:dyDescent="0.3">
      <c r="A60" s="115" t="s">
        <v>113</v>
      </c>
      <c r="B60" s="111"/>
      <c r="C60" s="116">
        <f>ROUNDDOWN(IF(YEAR(C9)=YEAR(C10),C56,(DATEDIF(DATE(YEAR(C9),MONTH(C9),DAY(C9)),DATE(YEAR(C9),12,31),"D")/DATEDIF(C9,C10,"D"))*C56),0)</f>
        <v>0</v>
      </c>
      <c r="D60" s="116">
        <f>ROUNDDOWN((DATEDIF(DATE(YEAR(D9),MONTH(D9),DAY(D9)),DATE(YEAR(D9),12,31),"D")/DATEDIF(D9,D10,"D"))*D56,0)</f>
        <v>0</v>
      </c>
      <c r="E60" s="116">
        <f>ROUNDDOWN((DATEDIF(DATE(YEAR(E9),MONTH(E9),DAY(E9)),DATE(YEAR(E9),12,31),"D")/DATEDIF(E9,E10,"D"))*E56,0)</f>
        <v>0</v>
      </c>
      <c r="F60" s="116">
        <f>ROUNDDOWN((DATEDIF(DATE(YEAR(F9),MONTH(F9),DAY(F9)),DATE(YEAR(F9),12,31),"D")/DATEDIF(F9,F10,"D"))*F56,0)</f>
        <v>0</v>
      </c>
      <c r="G60" s="116">
        <f>ROUNDDOWN((DATEDIF(DATE(YEAR(G9),MONTH(G9),DAY(G9)),DATE(YEAR(G9),12,31),"D")/DATEDIF(G9,G10,"D"))*G56,0)</f>
        <v>0</v>
      </c>
      <c r="H60" s="116" t="e">
        <f>ROUNDDOWN((DATEDIF(DATE(YEAR(H9),MONTH(H9),DAY(H9)),DATE(YEAR(H9),12,31),"D")/DATEDIF(H9,H10,"D"))*H56,0)</f>
        <v>#REF!</v>
      </c>
      <c r="I60" s="116">
        <f>ROUNDDOWN((DATEDIF(DATE(YEAR(I9),MONTH(I9),DAY(I9)),DATE(YEAR(I9),12,31),"D")/DATEDIF(I9,I10,"D"))*I56,0)</f>
        <v>0</v>
      </c>
      <c r="J60" s="116">
        <f>ROUNDDOWN((DATEDIF(DATE(YEAR(J9),MONTH(J9),DAY(J9)),DATE(YEAR(J9),12,31),"D")/DATEDIF(J9,J10,"D"))*J56,0)</f>
        <v>0</v>
      </c>
      <c r="K60" s="116">
        <f>ROUNDDOWN((DATEDIF(DATE(YEAR(K9),MONTH(K9),DAY(K9)),DATE(YEAR(K9),12,31),"D")/DATEDIF(K9,K10,"D"))*K56,0)</f>
        <v>0</v>
      </c>
      <c r="L60" s="116">
        <f>ROUNDDOWN((DATEDIF(DATE(YEAR(L9),MONTH(L9),DAY(L9)),DATE(YEAR(L9),12,31),"D")/DATEDIF(L9,L10,"D"))*L56,0)</f>
        <v>0</v>
      </c>
      <c r="M60" s="116">
        <f>ROUNDDOWN((DATEDIF(DATE(YEAR(M9),MONTH(M9),DAY(M9)),DATE(YEAR(M9),12,31),"D")/DATEDIF(M9,M10,"D"))*M56,0)</f>
        <v>0</v>
      </c>
      <c r="N60" s="116" t="e">
        <f>ROUNDDOWN((DATEDIF(DATE(YEAR(N9),MONTH(N9),DAY(N9)),DATE(YEAR(N9),12,31),"D")/DATEDIF(N9,N10,"D"))*N56,0)</f>
        <v>#REF!</v>
      </c>
      <c r="O60" s="116">
        <f>ROUNDDOWN((DATEDIF(DATE(YEAR(O9),MONTH(O9),DAY(O9)),DATE(YEAR(O9),12,31),"D")/DATEDIF(O9,O10,"D"))*O56,0)</f>
        <v>0</v>
      </c>
      <c r="P60" s="116">
        <f>ROUNDDOWN((DATEDIF(DATE(YEAR(P9),MONTH(P9),DAY(P9)),DATE(YEAR(P9),12,31),"D")/DATEDIF(P9,P10,"D"))*P56,0)</f>
        <v>0</v>
      </c>
      <c r="Q60" s="116">
        <f>ROUNDDOWN((DATEDIF(DATE(YEAR(Q9),MONTH(Q9),DAY(Q9)),DATE(YEAR(Q9),12,31),"D")/DATEDIF(Q9,Q10,"D"))*Q56,0)</f>
        <v>0</v>
      </c>
      <c r="R60" s="116">
        <f>ROUNDDOWN((DATEDIF(DATE(YEAR(R9),MONTH(R9),DAY(R9)),DATE(YEAR(R9),12,31),"D")/DATEDIF(R9,R10,"D"))*R56,0)</f>
        <v>0</v>
      </c>
      <c r="S60" s="116">
        <f>ROUNDDOWN((DATEDIF(DATE(YEAR(S9),MONTH(S9),DAY(S9)),DATE(YEAR(S9),12,31),"D")/DATEDIF(S9,S10,"D"))*S56,0)</f>
        <v>0</v>
      </c>
      <c r="T60" s="116" t="e">
        <f>ROUNDDOWN((DATEDIF(DATE(YEAR(T9),MONTH(T9),DAY(T9)),DATE(YEAR(T9),12,31),"D")/DATEDIF(T9,T10,"D"))*T56,0)</f>
        <v>#REF!</v>
      </c>
      <c r="U60" s="116">
        <f>ROUNDDOWN((DATEDIF(DATE(YEAR(U9),MONTH(U9),DAY(U9)),DATE(YEAR(U9),12,31),"D")/DATEDIF(U9,U10,"D"))*U56,0)</f>
        <v>0</v>
      </c>
      <c r="V60" s="116">
        <f>ROUNDDOWN((DATEDIF(DATE(YEAR(V9),MONTH(V9),DAY(V9)),DATE(YEAR(V9),12,31),"D")/DATEDIF(V9,V10,"D"))*V56,0)</f>
        <v>0</v>
      </c>
      <c r="W60" s="116">
        <f>ROUNDDOWN((DATEDIF(DATE(YEAR(W9),MONTH(W9),DAY(W9)),DATE(YEAR(W9),12,31),"D")/DATEDIF(W9,W10,"D"))*W56,0)</f>
        <v>0</v>
      </c>
      <c r="X60" s="116">
        <f>ROUNDDOWN((DATEDIF(DATE(YEAR(X9),MONTH(X9),DAY(X9)),DATE(YEAR(X9),12,31),"D")/DATEDIF(X9,X10,"D"))*X56,0)</f>
        <v>0</v>
      </c>
      <c r="Y60" s="116">
        <f>ROUNDDOWN((DATEDIF(DATE(YEAR(Y9),MONTH(Y9),DAY(Y9)),DATE(YEAR(Y9),12,31),"D")/DATEDIF(Y9,Y10,"D"))*Y56,0)</f>
        <v>0</v>
      </c>
      <c r="Z60" s="116" t="e">
        <f>ROUNDDOWN((DATEDIF(DATE(YEAR(Z9),MONTH(Z9),DAY(Z9)),DATE(YEAR(Z9),12,31),"D")/DATEDIF(Z9,Z10,"D"))*Z56,0)</f>
        <v>#REF!</v>
      </c>
      <c r="AA60" s="116">
        <f>ROUNDDOWN((DATEDIF(DATE(YEAR(AA9),MONTH(AA9),DAY(AA9)),DATE(YEAR(AA9),12,31),"D")/DATEDIF(AA9,AA10,"D"))*AA56,0)</f>
        <v>0</v>
      </c>
      <c r="AB60" s="116">
        <f>ROUNDDOWN((DATEDIF(DATE(YEAR(AB9),MONTH(AB9),DAY(AB9)),DATE(YEAR(AB9),12,31),"D")/DATEDIF(AB9,AB10,"D"))*AB56,0)</f>
        <v>0</v>
      </c>
      <c r="AC60" s="116">
        <f>ROUNDDOWN((DATEDIF(DATE(YEAR(AC9),MONTH(AC9),DAY(AC9)),DATE(YEAR(AC9),12,31),"D")/DATEDIF(AC9,AC10,"D"))*AC56,0)</f>
        <v>0</v>
      </c>
      <c r="AD60" s="116">
        <f>ROUNDDOWN((DATEDIF(DATE(YEAR(AD9),MONTH(AD9),DAY(AD9)),DATE(YEAR(AD9),12,31),"D")/DATEDIF(AD9,AD10,"D"))*AD56,0)</f>
        <v>0</v>
      </c>
      <c r="AE60" s="116">
        <f>ROUNDDOWN((DATEDIF(DATE(YEAR(AE9),MONTH(AE9),DAY(AE9)),DATE(YEAR(AE9),12,31),"D")/DATEDIF(AE9,AE10,"D"))*AE56,0)</f>
        <v>0</v>
      </c>
      <c r="AF60" s="116" t="e">
        <f>ROUNDDOWN((DATEDIF(DATE(YEAR(AF9),MONTH(AF9),DAY(AF9)),DATE(YEAR(AF9),12,31),"D")/DATEDIF(AF9,AF10,"D"))*AF56,0)</f>
        <v>#REF!</v>
      </c>
      <c r="AG60" s="116">
        <f>ROUNDDOWN((DATEDIF(DATE(YEAR(AG9),MONTH(AG9),DAY(AG9)),DATE(YEAR(AG9),12,31),"D")/DATEDIF(AG9,AG10,"D"))*AG56,0)</f>
        <v>0</v>
      </c>
      <c r="AH60" s="116">
        <f>ROUNDDOWN((DATEDIF(DATE(YEAR(AH9),MONTH(AH9),DAY(AH9)),DATE(YEAR(AH9),12,31),"D")/DATEDIF(AH9,AH10,"D"))*AH56,0)</f>
        <v>0</v>
      </c>
      <c r="AI60" s="116">
        <f>ROUNDDOWN((DATEDIF(DATE(YEAR(AI9),MONTH(AI9),DAY(AI9)),DATE(YEAR(AI9),12,31),"D")/DATEDIF(AI9,AI10,"D"))*AI56,0)</f>
        <v>0</v>
      </c>
      <c r="AJ60" s="116">
        <f>ROUNDDOWN((DATEDIF(DATE(YEAR(AJ9),MONTH(AJ9),DAY(AJ9)),DATE(YEAR(AJ9),12,31),"D")/DATEDIF(AJ9,AJ10,"D"))*AJ56,0)</f>
        <v>0</v>
      </c>
      <c r="AK60" s="116">
        <f>ROUNDDOWN((DATEDIF(DATE(YEAR(AK9),MONTH(AK9),DAY(AK9)),DATE(YEAR(AK9),12,31),"D")/DATEDIF(AK9,AK10,"D"))*AK56,0)</f>
        <v>0</v>
      </c>
      <c r="AL60" s="116" t="e">
        <f>ROUNDDOWN((DATEDIF(DATE(YEAR(AL9),MONTH(AL9),DAY(AL9)),DATE(YEAR(AL9),12,31),"D")/DATEDIF(AL9,AL10,"D"))*AL56,0)</f>
        <v>#REF!</v>
      </c>
      <c r="AM60" s="116">
        <f>ROUNDDOWN((DATEDIF(DATE(YEAR(AM9),MONTH(AM9),DAY(AM9)),DATE(YEAR(AM9),12,31),"D")/DATEDIF(AM9,AM10,"D"))*AM56,0)</f>
        <v>0</v>
      </c>
      <c r="AN60" s="116">
        <f>ROUNDDOWN((DATEDIF(DATE(YEAR(AN9),MONTH(AN9),DAY(AN9)),DATE(YEAR(AN9),12,31),"D")/DATEDIF(AN9,AN10,"D"))*AN56,0)</f>
        <v>0</v>
      </c>
      <c r="AO60" s="116">
        <f>ROUNDDOWN((DATEDIF(DATE(YEAR(AO9),MONTH(AO9),DAY(AO9)),DATE(YEAR(AO9),12,31),"D")/DATEDIF(AO9,AO10,"D"))*AO56,0)</f>
        <v>0</v>
      </c>
      <c r="AP60" s="116">
        <f>ROUNDDOWN((DATEDIF(DATE(YEAR(AP9),MONTH(AP9),DAY(AP9)),DATE(YEAR(AP9),12,31),"D")/DATEDIF(AP9,AP10,"D"))*AP56,0)</f>
        <v>0</v>
      </c>
      <c r="AQ60" s="116">
        <f>ROUNDDOWN((DATEDIF(DATE(YEAR(AQ9),MONTH(AQ9),DAY(AQ9)),DATE(YEAR(AQ9),12,31),"D")/DATEDIF(AQ9,AQ10,"D"))*AQ56,0)</f>
        <v>0</v>
      </c>
      <c r="AR60" s="116" t="e">
        <f>ROUNDDOWN((DATEDIF(DATE(YEAR(AR9),MONTH(AR9),DAY(AR9)),DATE(YEAR(AR9),12,31),"D")/DATEDIF(AR9,AR10,"D"))*AR56,0)</f>
        <v>#REF!</v>
      </c>
      <c r="AS60" s="116">
        <f>ROUNDDOWN((DATEDIF(DATE(YEAR(AS9),MONTH(AS9),DAY(AS9)),DATE(YEAR(AS9),12,31),"D")/DATEDIF(AS9,AS10,"D"))*AS56,0)</f>
        <v>0</v>
      </c>
      <c r="AT60" s="116">
        <f>ROUNDDOWN((DATEDIF(DATE(YEAR(AT9),MONTH(AT9),DAY(AT9)),DATE(YEAR(AT9),12,31),"D")/DATEDIF(AT9,AT10,"D"))*AT56,0)</f>
        <v>0</v>
      </c>
      <c r="AU60" s="116">
        <f>ROUNDDOWN((DATEDIF(DATE(YEAR(AU9),MONTH(AU9),DAY(AU9)),DATE(YEAR(AU9),12,31),"D")/DATEDIF(AU9,AU10,"D"))*AU56,0)</f>
        <v>0</v>
      </c>
      <c r="AV60" s="116">
        <f>ROUNDDOWN((DATEDIF(DATE(YEAR(AV9),MONTH(AV9),DAY(AV9)),DATE(YEAR(AV9),12,31),"D")/DATEDIF(AV9,AV10,"D"))*AV56,0)</f>
        <v>0</v>
      </c>
      <c r="AW60" s="116">
        <f>ROUNDDOWN((DATEDIF(DATE(YEAR(AW9),MONTH(AW9),DAY(AW9)),DATE(YEAR(AW9),12,31),"D")/DATEDIF(AW9,AW10,"D"))*AW56,0)</f>
        <v>0</v>
      </c>
      <c r="AX60" s="116" t="e">
        <f>ROUNDDOWN((DATEDIF(DATE(YEAR(AX9),MONTH(AX9),DAY(AX9)),DATE(YEAR(AX9),12,31),"D")/DATEDIF(AX9,AX10,"D"))*AX56,0)</f>
        <v>#REF!</v>
      </c>
      <c r="AY60" s="116">
        <f>ROUNDDOWN((DATEDIF(DATE(YEAR(AY9),MONTH(AY9),DAY(AY9)),DATE(YEAR(AY9),12,31),"D")/DATEDIF(AY9,AY10,"D"))*AY56,0)</f>
        <v>0</v>
      </c>
      <c r="AZ60" s="116">
        <f>ROUNDDOWN((DATEDIF(DATE(YEAR(AZ9),MONTH(AZ9),DAY(AZ9)),DATE(YEAR(AZ9),12,31),"D")/DATEDIF(AZ9,AZ10,"D"))*AZ56,0)</f>
        <v>0</v>
      </c>
      <c r="BA60" s="116">
        <f>ROUNDDOWN((DATEDIF(DATE(YEAR(BA9),MONTH(BA9),DAY(BA9)),DATE(YEAR(BA9),12,31),"D")/DATEDIF(BA9,BA10,"D"))*BA56,0)</f>
        <v>0</v>
      </c>
      <c r="BB60" s="116">
        <f>ROUNDDOWN((DATEDIF(DATE(YEAR(BB9),MONTH(BB9),DAY(BB9)),DATE(YEAR(BB9),12,31),"D")/DATEDIF(BB9,BB10,"D"))*BB56,0)</f>
        <v>0</v>
      </c>
      <c r="BC60" s="116">
        <f>ROUNDDOWN((DATEDIF(DATE(YEAR(BC9),MONTH(BC9),DAY(BC9)),DATE(YEAR(BC9),12,31),"D")/DATEDIF(BC9,BC10,"D"))*BC56,0)</f>
        <v>0</v>
      </c>
      <c r="BD60" s="116" t="e">
        <f>ROUNDDOWN((DATEDIF(DATE(YEAR(BD9),MONTH(BD9),DAY(BD9)),DATE(YEAR(BD9),12,31),"D")/DATEDIF(BD9,BD10,"D"))*BD56,0)</f>
        <v>#REF!</v>
      </c>
      <c r="BE60" s="116">
        <f>ROUNDDOWN((DATEDIF(DATE(YEAR(BE9),MONTH(BE9),DAY(BE9)),DATE(YEAR(BE9),12,31),"D")/DATEDIF(BE9,BE10,"D"))*BE56,0)</f>
        <v>0</v>
      </c>
      <c r="BF60" s="116">
        <f>ROUNDDOWN((DATEDIF(DATE(YEAR(BF9),MONTH(BF9),DAY(BF9)),DATE(YEAR(BF9),12,31),"D")/DATEDIF(BF9,BF10,"D"))*BF56,0)</f>
        <v>0</v>
      </c>
      <c r="BG60" s="116">
        <f>ROUNDDOWN((DATEDIF(DATE(YEAR(BG9),MONTH(BG9),DAY(BG9)),DATE(YEAR(BG9),12,31),"D")/DATEDIF(BG9,BG10,"D"))*BG56,0)</f>
        <v>0</v>
      </c>
      <c r="BH60" s="116">
        <f>ROUNDDOWN((DATEDIF(DATE(YEAR(BH9),MONTH(BH9),DAY(BH9)),DATE(YEAR(BH9),12,31),"D")/DATEDIF(BH9,BH10,"D"))*BH56,0)</f>
        <v>0</v>
      </c>
      <c r="BI60" s="116">
        <f>ROUNDDOWN((DATEDIF(DATE(YEAR(BI9),MONTH(BI9),DAY(BI9)),DATE(YEAR(BI9),12,31),"D")/DATEDIF(BI9,BI10,"D"))*BI56,0)</f>
        <v>0</v>
      </c>
      <c r="BJ60" s="116" t="e">
        <f>ROUNDDOWN((DATEDIF(DATE(YEAR(BJ9),MONTH(BJ9),DAY(BJ9)),DATE(YEAR(BJ9),12,31),"D")/DATEDIF(BJ9,BJ10,"D"))*BJ56,0)</f>
        <v>#REF!</v>
      </c>
      <c r="BK60" s="116">
        <f>ROUNDDOWN((DATEDIF(DATE(YEAR(BK9),MONTH(BK9),DAY(BK9)),DATE(YEAR(BK9),12,31),"D")/DATEDIF(BK9,BK10,"D"))*BK56,0)</f>
        <v>0</v>
      </c>
      <c r="BL60" s="116">
        <f>ROUNDDOWN((DATEDIF(DATE(YEAR(BL9),MONTH(BL9),DAY(BL9)),DATE(YEAR(BL9),12,31),"D")/DATEDIF(BL9,BL10,"D"))*BL56,0)</f>
        <v>0</v>
      </c>
      <c r="BM60" s="116">
        <f>ROUNDDOWN((DATEDIF(DATE(YEAR(BM9),MONTH(BM9),DAY(BM9)),DATE(YEAR(BM9),12,31),"D")/DATEDIF(BM9,BM10,"D"))*BM56,0)</f>
        <v>0</v>
      </c>
      <c r="BN60" s="116">
        <f>ROUNDDOWN((DATEDIF(DATE(YEAR(BN9),MONTH(BN9),DAY(BN9)),DATE(YEAR(BN9),12,31),"D")/DATEDIF(BN9,BN10,"D"))*BN56,0)</f>
        <v>0</v>
      </c>
      <c r="BO60" s="116">
        <f>ROUNDDOWN((DATEDIF(DATE(YEAR(BO9),MONTH(BO9),DAY(BO9)),DATE(YEAR(BO9),12,31),"D")/DATEDIF(BO9,BO10,"D"))*BO56,0)</f>
        <v>0</v>
      </c>
      <c r="BP60" s="116" t="e">
        <f>ROUNDDOWN((DATEDIF(DATE(YEAR(BP9),MONTH(BP9),DAY(BP9)),DATE(YEAR(BP9),12,31),"D")/DATEDIF(BP9,BP10,"D"))*BP56,0)</f>
        <v>#REF!</v>
      </c>
      <c r="BQ60" s="116">
        <f>ROUNDDOWN((DATEDIF(DATE(YEAR(BQ9),MONTH(BQ9),DAY(BQ9)),DATE(YEAR(BQ9),12,31),"D")/DATEDIF(BQ9,BQ10,"D"))*BQ56,0)</f>
        <v>0</v>
      </c>
      <c r="BR60" s="116">
        <f>ROUNDDOWN((DATEDIF(DATE(YEAR(BR9),MONTH(BR9),DAY(BR9)),DATE(YEAR(BR9),12,31),"D")/DATEDIF(BR9,BR10,"D"))*BR56,0)</f>
        <v>0</v>
      </c>
      <c r="BS60" s="116">
        <f>ROUNDDOWN((DATEDIF(DATE(YEAR(BS9),MONTH(BS9),DAY(BS9)),DATE(YEAR(BS9),12,31),"D")/DATEDIF(BS9,BS10,"D"))*BS56,0)</f>
        <v>0</v>
      </c>
      <c r="BT60" s="116">
        <f>ROUNDDOWN((DATEDIF(DATE(YEAR(BT9),MONTH(BT9),DAY(BT9)),DATE(YEAR(BT9),12,31),"D")/DATEDIF(BT9,BT10,"D"))*BT56,0)</f>
        <v>0</v>
      </c>
      <c r="BU60" s="116">
        <f>ROUNDDOWN((DATEDIF(DATE(YEAR(BU9),MONTH(BU9),DAY(BU9)),DATE(YEAR(BU9),12,31),"D")/DATEDIF(BU9,BU10,"D"))*BU56,0)</f>
        <v>0</v>
      </c>
      <c r="BV60" s="116" t="e">
        <f>ROUNDDOWN((DATEDIF(DATE(YEAR(BV9),MONTH(BV9),DAY(BV9)),DATE(YEAR(BV9),12,31),"D")/DATEDIF(BV9,BV10,"D"))*BV56,0)</f>
        <v>#REF!</v>
      </c>
      <c r="BW60" s="116">
        <f>ROUNDDOWN((DATEDIF(DATE(YEAR(BW9),MONTH(BW9),DAY(BW9)),DATE(YEAR(BW9),12,31),"D")/DATEDIF(BW9,BW10,"D"))*BW56,0)</f>
        <v>0</v>
      </c>
      <c r="BX60" s="116">
        <f>ROUNDDOWN((DATEDIF(DATE(YEAR(BX9),MONTH(BX9),DAY(BX9)),DATE(YEAR(BX9),12,31),"D")/DATEDIF(BX9,BX10,"D"))*BX56,0)</f>
        <v>0</v>
      </c>
      <c r="BY60" s="116">
        <f>ROUNDDOWN((DATEDIF(DATE(YEAR(BY9),MONTH(BY9),DAY(BY9)),DATE(YEAR(BY9),12,31),"D")/DATEDIF(BY9,BY10,"D"))*BY56,0)</f>
        <v>0</v>
      </c>
      <c r="BZ60" s="116">
        <f>ROUNDDOWN((DATEDIF(DATE(YEAR(BZ9),MONTH(BZ9),DAY(BZ9)),DATE(YEAR(BZ9),12,31),"D")/DATEDIF(BZ9,BZ10,"D"))*BZ56,0)</f>
        <v>0</v>
      </c>
      <c r="CA60" s="116">
        <f>ROUNDDOWN((DATEDIF(DATE(YEAR(CA9),MONTH(CA9),DAY(CA9)),DATE(YEAR(CA9),12,31),"D")/DATEDIF(CA9,CA10,"D"))*CA56,0)</f>
        <v>0</v>
      </c>
      <c r="CB60" s="116" t="e">
        <f>ROUNDDOWN((DATEDIF(DATE(YEAR(CB9),MONTH(CB9),DAY(CB9)),DATE(YEAR(CB9),12,31),"D")/DATEDIF(CB9,CB10,"D"))*CB56,0)</f>
        <v>#REF!</v>
      </c>
      <c r="CC60" s="116">
        <f>ROUNDDOWN((DATEDIF(DATE(YEAR(CC9),MONTH(CC9),DAY(CC9)),DATE(YEAR(CC9),12,31),"D")/DATEDIF(CC9,CC10,"D"))*CC56,0)</f>
        <v>0</v>
      </c>
      <c r="CD60" s="116">
        <f>ROUNDDOWN((DATEDIF(DATE(YEAR(CD9),MONTH(CD9),DAY(CD9)),DATE(YEAR(CD9),12,31),"D")/DATEDIF(CD9,CD10,"D"))*CD56,0)</f>
        <v>0</v>
      </c>
      <c r="CE60" s="116">
        <f>ROUNDDOWN((DATEDIF(DATE(YEAR(CE9),MONTH(CE9),DAY(CE9)),DATE(YEAR(CE9),12,31),"D")/DATEDIF(CE9,CE10,"D"))*CE56,0)</f>
        <v>0</v>
      </c>
      <c r="CF60" s="116">
        <f>ROUNDDOWN((DATEDIF(DATE(YEAR(CF9),MONTH(CF9),DAY(CF9)),DATE(YEAR(CF9),12,31),"D")/DATEDIF(CF9,CF10,"D"))*CF56,0)</f>
        <v>0</v>
      </c>
      <c r="CG60" s="116">
        <f>ROUNDDOWN((DATEDIF(DATE(YEAR(CG9),MONTH(CG9),DAY(CG9)),DATE(YEAR(CG9),12,31),"D")/DATEDIF(CG9,CG10,"D"))*CG56,0)</f>
        <v>0</v>
      </c>
      <c r="CH60" s="116" t="e">
        <f>ROUNDDOWN((DATEDIF(DATE(YEAR(CH9),MONTH(CH9),DAY(CH9)),DATE(YEAR(CH9),12,31),"D")/DATEDIF(CH9,CH10,"D"))*CH56,0)</f>
        <v>#REF!</v>
      </c>
      <c r="CI60" s="116">
        <f>ROUNDDOWN((DATEDIF(DATE(YEAR(CI9),MONTH(CI9),DAY(CI9)),DATE(YEAR(CI9),12,31),"D")/DATEDIF(CI9,CI10,"D"))*CI56,0)</f>
        <v>0</v>
      </c>
      <c r="CJ60" s="116">
        <f>ROUNDDOWN((DATEDIF(DATE(YEAR(CJ9),MONTH(CJ9),DAY(CJ9)),DATE(YEAR(CJ9),12,31),"D")/DATEDIF(CJ9,CJ10,"D"))*CJ56,0)</f>
        <v>0</v>
      </c>
      <c r="CK60" s="116">
        <f>ROUNDDOWN((DATEDIF(DATE(YEAR(CK9),MONTH(CK9),DAY(CK9)),DATE(YEAR(CK9),12,31),"D")/DATEDIF(CK9,CK10,"D"))*CK56,0)</f>
        <v>0</v>
      </c>
      <c r="CL60" s="116">
        <f>ROUNDDOWN((DATEDIF(DATE(YEAR(CL9),MONTH(CL9),DAY(CL9)),DATE(YEAR(CL9),12,31),"D")/DATEDIF(CL9,CL10,"D"))*CL56,0)</f>
        <v>0</v>
      </c>
      <c r="CM60" s="116">
        <f>ROUNDDOWN((DATEDIF(DATE(YEAR(CM9),MONTH(CM9),DAY(CM9)),DATE(YEAR(CM9),12,31),"D")/DATEDIF(CM9,CM10,"D"))*CM56,0)</f>
        <v>0</v>
      </c>
      <c r="CN60" s="116" t="e">
        <f>ROUNDDOWN((DATEDIF(DATE(YEAR(CN9),MONTH(CN9),DAY(CN9)),DATE(YEAR(CN9),12,31),"D")/DATEDIF(CN9,CN10,"D"))*CN56,0)</f>
        <v>#REF!</v>
      </c>
      <c r="CO60" s="116">
        <f>ROUNDDOWN((DATEDIF(DATE(YEAR(CO9),MONTH(CO9),DAY(CO9)),DATE(YEAR(CO9),12,31),"D")/DATEDIF(CO9,CO10,"D"))*CO56,0)</f>
        <v>0</v>
      </c>
      <c r="CP60" s="116">
        <f>ROUNDDOWN((DATEDIF(DATE(YEAR(CP9),MONTH(CP9),DAY(CP9)),DATE(YEAR(CP9),12,31),"D")/DATEDIF(CP9,CP10,"D"))*CP56,0)</f>
        <v>0</v>
      </c>
      <c r="CQ60" s="116">
        <f>ROUNDDOWN((DATEDIF(DATE(YEAR(CQ9),MONTH(CQ9),DAY(CQ9)),DATE(YEAR(CQ9),12,31),"D")/DATEDIF(CQ9,CQ10,"D"))*CQ56,0)</f>
        <v>0</v>
      </c>
      <c r="CR60" s="116">
        <f>ROUNDDOWN((DATEDIF(DATE(YEAR(CR9),MONTH(CR9),DAY(CR9)),DATE(YEAR(CR9),12,31),"D")/DATEDIF(CR9,CR10,"D"))*CR56,0)</f>
        <v>0</v>
      </c>
      <c r="CS60" s="116">
        <f>ROUNDDOWN((DATEDIF(DATE(YEAR(CS9),MONTH(CS9),DAY(CS9)),DATE(YEAR(CS9),12,31),"D")/DATEDIF(CS9,CS10,"D"))*CS56,0)</f>
        <v>0</v>
      </c>
      <c r="CT60" s="116" t="e">
        <f>ROUNDDOWN((DATEDIF(DATE(YEAR(CT9),MONTH(CT9),DAY(CT9)),DATE(YEAR(CT9),12,31),"D")/DATEDIF(CT9,CT10,"D"))*CT56,0)</f>
        <v>#REF!</v>
      </c>
      <c r="CU60" s="116">
        <f>ROUNDDOWN((DATEDIF(DATE(YEAR(CU9),MONTH(CU9),DAY(CU9)),DATE(YEAR(CU9),12,31),"D")/DATEDIF(CU9,CU10,"D"))*CU56,0)</f>
        <v>0</v>
      </c>
      <c r="CV60" s="116">
        <f>ROUNDDOWN((DATEDIF(DATE(YEAR(CV9),MONTH(CV9),DAY(CV9)),DATE(YEAR(CV9),12,31),"D")/DATEDIF(CV9,CV10,"D"))*CV56,0)</f>
        <v>0</v>
      </c>
      <c r="CW60" s="116">
        <f>ROUNDDOWN((DATEDIF(DATE(YEAR(CW9),MONTH(CW9),DAY(CW9)),DATE(YEAR(CW9),12,31),"D")/DATEDIF(CW9,CW10,"D"))*CW56,0)</f>
        <v>0</v>
      </c>
      <c r="CX60" s="116">
        <f>ROUNDDOWN((DATEDIF(DATE(YEAR(CX9),MONTH(CX9),DAY(CX9)),DATE(YEAR(CX9),12,31),"D")/DATEDIF(CX9,CX10,"D"))*CX56,0)</f>
        <v>0</v>
      </c>
      <c r="CY60" s="116" t="e">
        <f>ROUNDDOWN((DATEDIF(DATE(YEAR(CY9),MONTH(CY9),DAY(CY9)),DATE(YEAR(CY9),12,31),"D")/DATEDIF(CY9,CY10,"D"))*CY56,0)</f>
        <v>#DIV/0!</v>
      </c>
      <c r="CZ60" s="134"/>
      <c r="DA60" s="97"/>
      <c r="DB60" s="97"/>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row>
    <row r="61" spans="1:193" s="109" customFormat="1" ht="29.25" customHeight="1" x14ac:dyDescent="0.3">
      <c r="A61" s="115" t="s">
        <v>121</v>
      </c>
      <c r="B61" s="111"/>
      <c r="C61" s="116">
        <f>ROUNDDOWN(IF(YEAR(C9)=YEAR(C10),C54,(DATEDIF(DATE(YEAR(C9),MONTH(C9),DAY(C9)),DATE(YEAR(C9),12,31),"D")/DATEDIF(C9,C10,"D"))*C54),0)</f>
        <v>0</v>
      </c>
      <c r="D61" s="116">
        <f>ROUNDDOWN((DATEDIF(DATE(YEAR(D9),MONTH(D9),DAY(D9)),DATE(YEAR(D9),12,31),"D")/DATEDIF(D9,D10,"D"))*D54,0)</f>
        <v>0</v>
      </c>
      <c r="E61" s="116">
        <f>ROUNDDOWN((DATEDIF(DATE(YEAR(E9),MONTH(E9),DAY(E9)),DATE(YEAR(E9),12,31),"D")/DATEDIF(E9,E10,"D"))*E54,0)</f>
        <v>0</v>
      </c>
      <c r="F61" s="116">
        <f>ROUNDDOWN((DATEDIF(DATE(YEAR(F9),MONTH(F9),DAY(F9)),DATE(YEAR(F9),12,31),"D")/DATEDIF(F9,F10,"D"))*F54,0)</f>
        <v>0</v>
      </c>
      <c r="G61" s="116">
        <f>ROUNDDOWN((DATEDIF(DATE(YEAR(G9),MONTH(G9),DAY(G9)),DATE(YEAR(G9),12,31),"D")/DATEDIF(G9,G10,"D"))*G54,0)</f>
        <v>0</v>
      </c>
      <c r="H61" s="116">
        <f>ROUNDDOWN((DATEDIF(DATE(YEAR(H9),MONTH(H9),DAY(H9)),DATE(YEAR(H9),12,31),"D")/DATEDIF(H9,H10,"D"))*H54,0)</f>
        <v>0</v>
      </c>
      <c r="I61" s="116">
        <f>ROUNDDOWN((DATEDIF(DATE(YEAR(I9),MONTH(I9),DAY(I9)),DATE(YEAR(I9),12,31),"D")/DATEDIF(I9,I10,"D"))*I54,0)</f>
        <v>0</v>
      </c>
      <c r="J61" s="116">
        <f>ROUNDDOWN((DATEDIF(DATE(YEAR(J9),MONTH(J9),DAY(J9)),DATE(YEAR(J9),12,31),"D")/DATEDIF(J9,J10,"D"))*J54,0)</f>
        <v>0</v>
      </c>
      <c r="K61" s="116">
        <f>ROUNDDOWN((DATEDIF(DATE(YEAR(K9),MONTH(K9),DAY(K9)),DATE(YEAR(K9),12,31),"D")/DATEDIF(K9,K10,"D"))*K54,0)</f>
        <v>0</v>
      </c>
      <c r="L61" s="116">
        <f>ROUNDDOWN((DATEDIF(DATE(YEAR(L9),MONTH(L9),DAY(L9)),DATE(YEAR(L9),12,31),"D")/DATEDIF(L9,L10,"D"))*L54,0)</f>
        <v>0</v>
      </c>
      <c r="M61" s="116">
        <f>ROUNDDOWN((DATEDIF(DATE(YEAR(M9),MONTH(M9),DAY(M9)),DATE(YEAR(M9),12,31),"D")/DATEDIF(M9,M10,"D"))*M54,0)</f>
        <v>0</v>
      </c>
      <c r="N61" s="116">
        <f>ROUNDDOWN((DATEDIF(DATE(YEAR(N9),MONTH(N9),DAY(N9)),DATE(YEAR(N9),12,31),"D")/DATEDIF(N9,N10,"D"))*N54,0)</f>
        <v>0</v>
      </c>
      <c r="O61" s="116">
        <f>ROUNDDOWN((DATEDIF(DATE(YEAR(O9),MONTH(O9),DAY(O9)),DATE(YEAR(O9),12,31),"D")/DATEDIF(O9,O10,"D"))*O54,0)</f>
        <v>0</v>
      </c>
      <c r="P61" s="116">
        <f>ROUNDDOWN((DATEDIF(DATE(YEAR(P9),MONTH(P9),DAY(P9)),DATE(YEAR(P9),12,31),"D")/DATEDIF(P9,P10,"D"))*P54,0)</f>
        <v>0</v>
      </c>
      <c r="Q61" s="116">
        <f>ROUNDDOWN((DATEDIF(DATE(YEAR(Q9),MONTH(Q9),DAY(Q9)),DATE(YEAR(Q9),12,31),"D")/DATEDIF(Q9,Q10,"D"))*Q54,0)</f>
        <v>0</v>
      </c>
      <c r="R61" s="116">
        <f>ROUNDDOWN((DATEDIF(DATE(YEAR(R9),MONTH(R9),DAY(R9)),DATE(YEAR(R9),12,31),"D")/DATEDIF(R9,R10,"D"))*R54,0)</f>
        <v>0</v>
      </c>
      <c r="S61" s="116">
        <f>ROUNDDOWN((DATEDIF(DATE(YEAR(S9),MONTH(S9),DAY(S9)),DATE(YEAR(S9),12,31),"D")/DATEDIF(S9,S10,"D"))*S54,0)</f>
        <v>0</v>
      </c>
      <c r="T61" s="116">
        <f>ROUNDDOWN((DATEDIF(DATE(YEAR(T9),MONTH(T9),DAY(T9)),DATE(YEAR(T9),12,31),"D")/DATEDIF(T9,T10,"D"))*T54,0)</f>
        <v>0</v>
      </c>
      <c r="U61" s="116">
        <f>ROUNDDOWN((DATEDIF(DATE(YEAR(U9),MONTH(U9),DAY(U9)),DATE(YEAR(U9),12,31),"D")/DATEDIF(U9,U10,"D"))*U54,0)</f>
        <v>0</v>
      </c>
      <c r="V61" s="116">
        <f>ROUNDDOWN((DATEDIF(DATE(YEAR(V9),MONTH(V9),DAY(V9)),DATE(YEAR(V9),12,31),"D")/DATEDIF(V9,V10,"D"))*V54,0)</f>
        <v>0</v>
      </c>
      <c r="W61" s="116">
        <f>ROUNDDOWN((DATEDIF(DATE(YEAR(W9),MONTH(W9),DAY(W9)),DATE(YEAR(W9),12,31),"D")/DATEDIF(W9,W10,"D"))*W54,0)</f>
        <v>0</v>
      </c>
      <c r="X61" s="116">
        <f>ROUNDDOWN((DATEDIF(DATE(YEAR(X9),MONTH(X9),DAY(X9)),DATE(YEAR(X9),12,31),"D")/DATEDIF(X9,X10,"D"))*X54,0)</f>
        <v>0</v>
      </c>
      <c r="Y61" s="116">
        <f>ROUNDDOWN((DATEDIF(DATE(YEAR(Y9),MONTH(Y9),DAY(Y9)),DATE(YEAR(Y9),12,31),"D")/DATEDIF(Y9,Y10,"D"))*Y54,0)</f>
        <v>0</v>
      </c>
      <c r="Z61" s="116">
        <f>ROUNDDOWN((DATEDIF(DATE(YEAR(Z9),MONTH(Z9),DAY(Z9)),DATE(YEAR(Z9),12,31),"D")/DATEDIF(Z9,Z10,"D"))*Z54,0)</f>
        <v>0</v>
      </c>
      <c r="AA61" s="116">
        <f>ROUNDDOWN((DATEDIF(DATE(YEAR(AA9),MONTH(AA9),DAY(AA9)),DATE(YEAR(AA9),12,31),"D")/DATEDIF(AA9,AA10,"D"))*AA54,0)</f>
        <v>0</v>
      </c>
      <c r="AB61" s="116">
        <f>ROUNDDOWN((DATEDIF(DATE(YEAR(AB9),MONTH(AB9),DAY(AB9)),DATE(YEAR(AB9),12,31),"D")/DATEDIF(AB9,AB10,"D"))*AB54,0)</f>
        <v>0</v>
      </c>
      <c r="AC61" s="116">
        <f>ROUNDDOWN((DATEDIF(DATE(YEAR(AC9),MONTH(AC9),DAY(AC9)),DATE(YEAR(AC9),12,31),"D")/DATEDIF(AC9,AC10,"D"))*AC54,0)</f>
        <v>0</v>
      </c>
      <c r="AD61" s="116">
        <f>ROUNDDOWN((DATEDIF(DATE(YEAR(AD9),MONTH(AD9),DAY(AD9)),DATE(YEAR(AD9),12,31),"D")/DATEDIF(AD9,AD10,"D"))*AD54,0)</f>
        <v>0</v>
      </c>
      <c r="AE61" s="116">
        <f>ROUNDDOWN((DATEDIF(DATE(YEAR(AE9),MONTH(AE9),DAY(AE9)),DATE(YEAR(AE9),12,31),"D")/DATEDIF(AE9,AE10,"D"))*AE54,0)</f>
        <v>0</v>
      </c>
      <c r="AF61" s="116">
        <f>ROUNDDOWN((DATEDIF(DATE(YEAR(AF9),MONTH(AF9),DAY(AF9)),DATE(YEAR(AF9),12,31),"D")/DATEDIF(AF9,AF10,"D"))*AF54,0)</f>
        <v>0</v>
      </c>
      <c r="AG61" s="116">
        <f>ROUNDDOWN((DATEDIF(DATE(YEAR(AG9),MONTH(AG9),DAY(AG9)),DATE(YEAR(AG9),12,31),"D")/DATEDIF(AG9,AG10,"D"))*AG54,0)</f>
        <v>0</v>
      </c>
      <c r="AH61" s="116">
        <f>ROUNDDOWN((DATEDIF(DATE(YEAR(AH9),MONTH(AH9),DAY(AH9)),DATE(YEAR(AH9),12,31),"D")/DATEDIF(AH9,AH10,"D"))*AH54,0)</f>
        <v>0</v>
      </c>
      <c r="AI61" s="116">
        <f>ROUNDDOWN((DATEDIF(DATE(YEAR(AI9),MONTH(AI9),DAY(AI9)),DATE(YEAR(AI9),12,31),"D")/DATEDIF(AI9,AI10,"D"))*AI54,0)</f>
        <v>0</v>
      </c>
      <c r="AJ61" s="116">
        <f>ROUNDDOWN((DATEDIF(DATE(YEAR(AJ9),MONTH(AJ9),DAY(AJ9)),DATE(YEAR(AJ9),12,31),"D")/DATEDIF(AJ9,AJ10,"D"))*AJ54,0)</f>
        <v>0</v>
      </c>
      <c r="AK61" s="116">
        <f>ROUNDDOWN((DATEDIF(DATE(YEAR(AK9),MONTH(AK9),DAY(AK9)),DATE(YEAR(AK9),12,31),"D")/DATEDIF(AK9,AK10,"D"))*AK54,0)</f>
        <v>0</v>
      </c>
      <c r="AL61" s="116">
        <f>ROUNDDOWN((DATEDIF(DATE(YEAR(AL9),MONTH(AL9),DAY(AL9)),DATE(YEAR(AL9),12,31),"D")/DATEDIF(AL9,AL10,"D"))*AL54,0)</f>
        <v>0</v>
      </c>
      <c r="AM61" s="116">
        <f>ROUNDDOWN((DATEDIF(DATE(YEAR(AM9),MONTH(AM9),DAY(AM9)),DATE(YEAR(AM9),12,31),"D")/DATEDIF(AM9,AM10,"D"))*AM54,0)</f>
        <v>0</v>
      </c>
      <c r="AN61" s="116">
        <f>ROUNDDOWN((DATEDIF(DATE(YEAR(AN9),MONTH(AN9),DAY(AN9)),DATE(YEAR(AN9),12,31),"D")/DATEDIF(AN9,AN10,"D"))*AN54,0)</f>
        <v>0</v>
      </c>
      <c r="AO61" s="116">
        <f>ROUNDDOWN((DATEDIF(DATE(YEAR(AO9),MONTH(AO9),DAY(AO9)),DATE(YEAR(AO9),12,31),"D")/DATEDIF(AO9,AO10,"D"))*AO54,0)</f>
        <v>0</v>
      </c>
      <c r="AP61" s="116">
        <f>ROUNDDOWN((DATEDIF(DATE(YEAR(AP9),MONTH(AP9),DAY(AP9)),DATE(YEAR(AP9),12,31),"D")/DATEDIF(AP9,AP10,"D"))*AP54,0)</f>
        <v>0</v>
      </c>
      <c r="AQ61" s="116">
        <f>ROUNDDOWN((DATEDIF(DATE(YEAR(AQ9),MONTH(AQ9),DAY(AQ9)),DATE(YEAR(AQ9),12,31),"D")/DATEDIF(AQ9,AQ10,"D"))*AQ54,0)</f>
        <v>0</v>
      </c>
      <c r="AR61" s="116">
        <f>ROUNDDOWN((DATEDIF(DATE(YEAR(AR9),MONTH(AR9),DAY(AR9)),DATE(YEAR(AR9),12,31),"D")/DATEDIF(AR9,AR10,"D"))*AR54,0)</f>
        <v>0</v>
      </c>
      <c r="AS61" s="116">
        <f>ROUNDDOWN((DATEDIF(DATE(YEAR(AS9),MONTH(AS9),DAY(AS9)),DATE(YEAR(AS9),12,31),"D")/DATEDIF(AS9,AS10,"D"))*AS54,0)</f>
        <v>0</v>
      </c>
      <c r="AT61" s="116">
        <f>ROUNDDOWN((DATEDIF(DATE(YEAR(AT9),MONTH(AT9),DAY(AT9)),DATE(YEAR(AT9),12,31),"D")/DATEDIF(AT9,AT10,"D"))*AT54,0)</f>
        <v>0</v>
      </c>
      <c r="AU61" s="116">
        <f>ROUNDDOWN((DATEDIF(DATE(YEAR(AU9),MONTH(AU9),DAY(AU9)),DATE(YEAR(AU9),12,31),"D")/DATEDIF(AU9,AU10,"D"))*AU54,0)</f>
        <v>0</v>
      </c>
      <c r="AV61" s="116">
        <f>ROUNDDOWN((DATEDIF(DATE(YEAR(AV9),MONTH(AV9),DAY(AV9)),DATE(YEAR(AV9),12,31),"D")/DATEDIF(AV9,AV10,"D"))*AV54,0)</f>
        <v>0</v>
      </c>
      <c r="AW61" s="116">
        <f>ROUNDDOWN((DATEDIF(DATE(YEAR(AW9),MONTH(AW9),DAY(AW9)),DATE(YEAR(AW9),12,31),"D")/DATEDIF(AW9,AW10,"D"))*AW54,0)</f>
        <v>0</v>
      </c>
      <c r="AX61" s="116">
        <f>ROUNDDOWN((DATEDIF(DATE(YEAR(AX9),MONTH(AX9),DAY(AX9)),DATE(YEAR(AX9),12,31),"D")/DATEDIF(AX9,AX10,"D"))*AX54,0)</f>
        <v>0</v>
      </c>
      <c r="AY61" s="116">
        <f>ROUNDDOWN((DATEDIF(DATE(YEAR(AY9),MONTH(AY9),DAY(AY9)),DATE(YEAR(AY9),12,31),"D")/DATEDIF(AY9,AY10,"D"))*AY54,0)</f>
        <v>0</v>
      </c>
      <c r="AZ61" s="116">
        <f>ROUNDDOWN((DATEDIF(DATE(YEAR(AZ9),MONTH(AZ9),DAY(AZ9)),DATE(YEAR(AZ9),12,31),"D")/DATEDIF(AZ9,AZ10,"D"))*AZ54,0)</f>
        <v>0</v>
      </c>
      <c r="BA61" s="116">
        <f>ROUNDDOWN((DATEDIF(DATE(YEAR(BA9),MONTH(BA9),DAY(BA9)),DATE(YEAR(BA9),12,31),"D")/DATEDIF(BA9,BA10,"D"))*BA54,0)</f>
        <v>0</v>
      </c>
      <c r="BB61" s="116">
        <f>ROUNDDOWN((DATEDIF(DATE(YEAR(BB9),MONTH(BB9),DAY(BB9)),DATE(YEAR(BB9),12,31),"D")/DATEDIF(BB9,BB10,"D"))*BB54,0)</f>
        <v>0</v>
      </c>
      <c r="BC61" s="116">
        <f>ROUNDDOWN((DATEDIF(DATE(YEAR(BC9),MONTH(BC9),DAY(BC9)),DATE(YEAR(BC9),12,31),"D")/DATEDIF(BC9,BC10,"D"))*BC54,0)</f>
        <v>0</v>
      </c>
      <c r="BD61" s="116">
        <f>ROUNDDOWN((DATEDIF(DATE(YEAR(BD9),MONTH(BD9),DAY(BD9)),DATE(YEAR(BD9),12,31),"D")/DATEDIF(BD9,BD10,"D"))*BD54,0)</f>
        <v>0</v>
      </c>
      <c r="BE61" s="116">
        <f>ROUNDDOWN((DATEDIF(DATE(YEAR(BE9),MONTH(BE9),DAY(BE9)),DATE(YEAR(BE9),12,31),"D")/DATEDIF(BE9,BE10,"D"))*BE54,0)</f>
        <v>0</v>
      </c>
      <c r="BF61" s="116">
        <f>ROUNDDOWN((DATEDIF(DATE(YEAR(BF9),MONTH(BF9),DAY(BF9)),DATE(YEAR(BF9),12,31),"D")/DATEDIF(BF9,BF10,"D"))*BF54,0)</f>
        <v>0</v>
      </c>
      <c r="BG61" s="116">
        <f>ROUNDDOWN((DATEDIF(DATE(YEAR(BG9),MONTH(BG9),DAY(BG9)),DATE(YEAR(BG9),12,31),"D")/DATEDIF(BG9,BG10,"D"))*BG54,0)</f>
        <v>0</v>
      </c>
      <c r="BH61" s="116">
        <f>ROUNDDOWN((DATEDIF(DATE(YEAR(BH9),MONTH(BH9),DAY(BH9)),DATE(YEAR(BH9),12,31),"D")/DATEDIF(BH9,BH10,"D"))*BH54,0)</f>
        <v>0</v>
      </c>
      <c r="BI61" s="116">
        <f>ROUNDDOWN((DATEDIF(DATE(YEAR(BI9),MONTH(BI9),DAY(BI9)),DATE(YEAR(BI9),12,31),"D")/DATEDIF(BI9,BI10,"D"))*BI54,0)</f>
        <v>0</v>
      </c>
      <c r="BJ61" s="116">
        <f>ROUNDDOWN((DATEDIF(DATE(YEAR(BJ9),MONTH(BJ9),DAY(BJ9)),DATE(YEAR(BJ9),12,31),"D")/DATEDIF(BJ9,BJ10,"D"))*BJ54,0)</f>
        <v>0</v>
      </c>
      <c r="BK61" s="116">
        <f>ROUNDDOWN((DATEDIF(DATE(YEAR(BK9),MONTH(BK9),DAY(BK9)),DATE(YEAR(BK9),12,31),"D")/DATEDIF(BK9,BK10,"D"))*BK54,0)</f>
        <v>0</v>
      </c>
      <c r="BL61" s="116">
        <f>ROUNDDOWN((DATEDIF(DATE(YEAR(BL9),MONTH(BL9),DAY(BL9)),DATE(YEAR(BL9),12,31),"D")/DATEDIF(BL9,BL10,"D"))*BL54,0)</f>
        <v>0</v>
      </c>
      <c r="BM61" s="116">
        <f>ROUNDDOWN((DATEDIF(DATE(YEAR(BM9),MONTH(BM9),DAY(BM9)),DATE(YEAR(BM9),12,31),"D")/DATEDIF(BM9,BM10,"D"))*BM54,0)</f>
        <v>0</v>
      </c>
      <c r="BN61" s="116">
        <f>ROUNDDOWN((DATEDIF(DATE(YEAR(BN9),MONTH(BN9),DAY(BN9)),DATE(YEAR(BN9),12,31),"D")/DATEDIF(BN9,BN10,"D"))*BN54,0)</f>
        <v>0</v>
      </c>
      <c r="BO61" s="116">
        <f>ROUNDDOWN((DATEDIF(DATE(YEAR(BO9),MONTH(BO9),DAY(BO9)),DATE(YEAR(BO9),12,31),"D")/DATEDIF(BO9,BO10,"D"))*BO54,0)</f>
        <v>0</v>
      </c>
      <c r="BP61" s="116">
        <f>ROUNDDOWN((DATEDIF(DATE(YEAR(BP9),MONTH(BP9),DAY(BP9)),DATE(YEAR(BP9),12,31),"D")/DATEDIF(BP9,BP10,"D"))*BP54,0)</f>
        <v>0</v>
      </c>
      <c r="BQ61" s="116">
        <f>ROUNDDOWN((DATEDIF(DATE(YEAR(BQ9),MONTH(BQ9),DAY(BQ9)),DATE(YEAR(BQ9),12,31),"D")/DATEDIF(BQ9,BQ10,"D"))*BQ54,0)</f>
        <v>0</v>
      </c>
      <c r="BR61" s="116">
        <f>ROUNDDOWN((DATEDIF(DATE(YEAR(BR9),MONTH(BR9),DAY(BR9)),DATE(YEAR(BR9),12,31),"D")/DATEDIF(BR9,BR10,"D"))*BR54,0)</f>
        <v>0</v>
      </c>
      <c r="BS61" s="116">
        <f>ROUNDDOWN((DATEDIF(DATE(YEAR(BS9),MONTH(BS9),DAY(BS9)),DATE(YEAR(BS9),12,31),"D")/DATEDIF(BS9,BS10,"D"))*BS54,0)</f>
        <v>0</v>
      </c>
      <c r="BT61" s="116">
        <f>ROUNDDOWN((DATEDIF(DATE(YEAR(BT9),MONTH(BT9),DAY(BT9)),DATE(YEAR(BT9),12,31),"D")/DATEDIF(BT9,BT10,"D"))*BT54,0)</f>
        <v>0</v>
      </c>
      <c r="BU61" s="116">
        <f>ROUNDDOWN((DATEDIF(DATE(YEAR(BU9),MONTH(BU9),DAY(BU9)),DATE(YEAR(BU9),12,31),"D")/DATEDIF(BU9,BU10,"D"))*BU54,0)</f>
        <v>0</v>
      </c>
      <c r="BV61" s="116">
        <f>ROUNDDOWN((DATEDIF(DATE(YEAR(BV9),MONTH(BV9),DAY(BV9)),DATE(YEAR(BV9),12,31),"D")/DATEDIF(BV9,BV10,"D"))*BV54,0)</f>
        <v>0</v>
      </c>
      <c r="BW61" s="116">
        <f>ROUNDDOWN((DATEDIF(DATE(YEAR(BW9),MONTH(BW9),DAY(BW9)),DATE(YEAR(BW9),12,31),"D")/DATEDIF(BW9,BW10,"D"))*BW54,0)</f>
        <v>0</v>
      </c>
      <c r="BX61" s="116">
        <f>ROUNDDOWN((DATEDIF(DATE(YEAR(BX9),MONTH(BX9),DAY(BX9)),DATE(YEAR(BX9),12,31),"D")/DATEDIF(BX9,BX10,"D"))*BX54,0)</f>
        <v>0</v>
      </c>
      <c r="BY61" s="116">
        <f>ROUNDDOWN((DATEDIF(DATE(YEAR(BY9),MONTH(BY9),DAY(BY9)),DATE(YEAR(BY9),12,31),"D")/DATEDIF(BY9,BY10,"D"))*BY54,0)</f>
        <v>0</v>
      </c>
      <c r="BZ61" s="116">
        <f>ROUNDDOWN((DATEDIF(DATE(YEAR(BZ9),MONTH(BZ9),DAY(BZ9)),DATE(YEAR(BZ9),12,31),"D")/DATEDIF(BZ9,BZ10,"D"))*BZ54,0)</f>
        <v>0</v>
      </c>
      <c r="CA61" s="116">
        <f>ROUNDDOWN((DATEDIF(DATE(YEAR(CA9),MONTH(CA9),DAY(CA9)),DATE(YEAR(CA9),12,31),"D")/DATEDIF(CA9,CA10,"D"))*CA54,0)</f>
        <v>0</v>
      </c>
      <c r="CB61" s="116">
        <f>ROUNDDOWN((DATEDIF(DATE(YEAR(CB9),MONTH(CB9),DAY(CB9)),DATE(YEAR(CB9),12,31),"D")/DATEDIF(CB9,CB10,"D"))*CB54,0)</f>
        <v>0</v>
      </c>
      <c r="CC61" s="116">
        <f>ROUNDDOWN((DATEDIF(DATE(YEAR(CC9),MONTH(CC9),DAY(CC9)),DATE(YEAR(CC9),12,31),"D")/DATEDIF(CC9,CC10,"D"))*CC54,0)</f>
        <v>0</v>
      </c>
      <c r="CD61" s="116">
        <f>ROUNDDOWN((DATEDIF(DATE(YEAR(CD9),MONTH(CD9),DAY(CD9)),DATE(YEAR(CD9),12,31),"D")/DATEDIF(CD9,CD10,"D"))*CD54,0)</f>
        <v>0</v>
      </c>
      <c r="CE61" s="116">
        <f>ROUNDDOWN((DATEDIF(DATE(YEAR(CE9),MONTH(CE9),DAY(CE9)),DATE(YEAR(CE9),12,31),"D")/DATEDIF(CE9,CE10,"D"))*CE54,0)</f>
        <v>0</v>
      </c>
      <c r="CF61" s="116">
        <f>ROUNDDOWN((DATEDIF(DATE(YEAR(CF9),MONTH(CF9),DAY(CF9)),DATE(YEAR(CF9),12,31),"D")/DATEDIF(CF9,CF10,"D"))*CF54,0)</f>
        <v>0</v>
      </c>
      <c r="CG61" s="116">
        <f>ROUNDDOWN((DATEDIF(DATE(YEAR(CG9),MONTH(CG9),DAY(CG9)),DATE(YEAR(CG9),12,31),"D")/DATEDIF(CG9,CG10,"D"))*CG54,0)</f>
        <v>0</v>
      </c>
      <c r="CH61" s="116">
        <f>ROUNDDOWN((DATEDIF(DATE(YEAR(CH9),MONTH(CH9),DAY(CH9)),DATE(YEAR(CH9),12,31),"D")/DATEDIF(CH9,CH10,"D"))*CH54,0)</f>
        <v>0</v>
      </c>
      <c r="CI61" s="116">
        <f>ROUNDDOWN((DATEDIF(DATE(YEAR(CI9),MONTH(CI9),DAY(CI9)),DATE(YEAR(CI9),12,31),"D")/DATEDIF(CI9,CI10,"D"))*CI54,0)</f>
        <v>0</v>
      </c>
      <c r="CJ61" s="116">
        <f>ROUNDDOWN((DATEDIF(DATE(YEAR(CJ9),MONTH(CJ9),DAY(CJ9)),DATE(YEAR(CJ9),12,31),"D")/DATEDIF(CJ9,CJ10,"D"))*CJ54,0)</f>
        <v>0</v>
      </c>
      <c r="CK61" s="116">
        <f>ROUNDDOWN((DATEDIF(DATE(YEAR(CK9),MONTH(CK9),DAY(CK9)),DATE(YEAR(CK9),12,31),"D")/DATEDIF(CK9,CK10,"D"))*CK54,0)</f>
        <v>0</v>
      </c>
      <c r="CL61" s="116">
        <f>ROUNDDOWN((DATEDIF(DATE(YEAR(CL9),MONTH(CL9),DAY(CL9)),DATE(YEAR(CL9),12,31),"D")/DATEDIF(CL9,CL10,"D"))*CL54,0)</f>
        <v>0</v>
      </c>
      <c r="CM61" s="116">
        <f>ROUNDDOWN((DATEDIF(DATE(YEAR(CM9),MONTH(CM9),DAY(CM9)),DATE(YEAR(CM9),12,31),"D")/DATEDIF(CM9,CM10,"D"))*CM54,0)</f>
        <v>0</v>
      </c>
      <c r="CN61" s="116">
        <f>ROUNDDOWN((DATEDIF(DATE(YEAR(CN9),MONTH(CN9),DAY(CN9)),DATE(YEAR(CN9),12,31),"D")/DATEDIF(CN9,CN10,"D"))*CN54,0)</f>
        <v>0</v>
      </c>
      <c r="CO61" s="116">
        <f>ROUNDDOWN((DATEDIF(DATE(YEAR(CO9),MONTH(CO9),DAY(CO9)),DATE(YEAR(CO9),12,31),"D")/DATEDIF(CO9,CO10,"D"))*CO54,0)</f>
        <v>0</v>
      </c>
      <c r="CP61" s="116">
        <f>ROUNDDOWN((DATEDIF(DATE(YEAR(CP9),MONTH(CP9),DAY(CP9)),DATE(YEAR(CP9),12,31),"D")/DATEDIF(CP9,CP10,"D"))*CP54,0)</f>
        <v>0</v>
      </c>
      <c r="CQ61" s="116">
        <f>ROUNDDOWN((DATEDIF(DATE(YEAR(CQ9),MONTH(CQ9),DAY(CQ9)),DATE(YEAR(CQ9),12,31),"D")/DATEDIF(CQ9,CQ10,"D"))*CQ54,0)</f>
        <v>0</v>
      </c>
      <c r="CR61" s="116">
        <f>ROUNDDOWN((DATEDIF(DATE(YEAR(CR9),MONTH(CR9),DAY(CR9)),DATE(YEAR(CR9),12,31),"D")/DATEDIF(CR9,CR10,"D"))*CR54,0)</f>
        <v>0</v>
      </c>
      <c r="CS61" s="116">
        <f>ROUNDDOWN((DATEDIF(DATE(YEAR(CS9),MONTH(CS9),DAY(CS9)),DATE(YEAR(CS9),12,31),"D")/DATEDIF(CS9,CS10,"D"))*CS54,0)</f>
        <v>0</v>
      </c>
      <c r="CT61" s="116">
        <f>ROUNDDOWN((DATEDIF(DATE(YEAR(CT9),MONTH(CT9),DAY(CT9)),DATE(YEAR(CT9),12,31),"D")/DATEDIF(CT9,CT10,"D"))*CT54,0)</f>
        <v>0</v>
      </c>
      <c r="CU61" s="116">
        <f>ROUNDDOWN((DATEDIF(DATE(YEAR(CU9),MONTH(CU9),DAY(CU9)),DATE(YEAR(CU9),12,31),"D")/DATEDIF(CU9,CU10,"D"))*CU54,0)</f>
        <v>0</v>
      </c>
      <c r="CV61" s="116">
        <f>ROUNDDOWN((DATEDIF(DATE(YEAR(CV9),MONTH(CV9),DAY(CV9)),DATE(YEAR(CV9),12,31),"D")/DATEDIF(CV9,CV10,"D"))*CV54,0)</f>
        <v>0</v>
      </c>
      <c r="CW61" s="116">
        <f>ROUNDDOWN((DATEDIF(DATE(YEAR(CW9),MONTH(CW9),DAY(CW9)),DATE(YEAR(CW9),12,31),"D")/DATEDIF(CW9,CW10,"D"))*CW54,0)</f>
        <v>0</v>
      </c>
      <c r="CX61" s="116">
        <f>ROUNDDOWN((DATEDIF(DATE(YEAR(CX9),MONTH(CX9),DAY(CX9)),DATE(YEAR(CX9),12,31),"D")/DATEDIF(CX9,CX10,"D"))*CX54,0)</f>
        <v>0</v>
      </c>
      <c r="CY61" s="116" t="e">
        <f>ROUNDDOWN((DATEDIF(DATE(YEAR(CY9),MONTH(CY9),DAY(CY9)),DATE(YEAR(CY9),12,31),"D")/DATEDIF(CY9,CY10,"D"))*CY54,0)</f>
        <v>#DIV/0!</v>
      </c>
      <c r="CZ61" s="134"/>
      <c r="DA61" s="97"/>
      <c r="DB61" s="97"/>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row>
    <row r="62" spans="1:193" s="109" customFormat="1" ht="29.25" customHeight="1" x14ac:dyDescent="0.3">
      <c r="A62" s="110" t="s">
        <v>122</v>
      </c>
      <c r="B62" s="111"/>
      <c r="C62" s="112" t="str">
        <f>IF(DATEDIF(C9,C10,"d")&gt;INT(DATEDIF(DATE(YEAR(C9),MONTH(C9),DAY(C9)),DATE(YEAR(C9),12,31),"D")),C59+1,"NA")</f>
        <v>NA</v>
      </c>
      <c r="D62" s="112" t="str">
        <f>IF(DATEDIF(D9,D10,"d")&gt;INT(DATEDIF(DATE(YEAR(D9),MONTH(D9),DAY(D9)),DATE(YEAR(D9),12,31),"D")),D59+1,"NA")</f>
        <v>NA</v>
      </c>
      <c r="E62" s="112" t="str">
        <f>IF(DATEDIF(E9,E10,"d")&gt;INT(DATEDIF(DATE(YEAR(E9),MONTH(E9),DAY(E9)),DATE(YEAR(E9),12,31),"D")),E59+1,"NA")</f>
        <v>NA</v>
      </c>
      <c r="F62" s="112" t="str">
        <f>IF(DATEDIF(F9,F10,"d")&gt;INT(DATEDIF(DATE(YEAR(F9),MONTH(F9),DAY(F9)),DATE(YEAR(F9),12,31),"D")),F59+1,"NA")</f>
        <v>NA</v>
      </c>
      <c r="G62" s="112" t="str">
        <f>IF(DATEDIF(G9,G10,"d")&gt;INT(DATEDIF(DATE(YEAR(G9),MONTH(G9),DAY(G9)),DATE(YEAR(G9),12,31),"D")),G59+1,"NA")</f>
        <v>NA</v>
      </c>
      <c r="H62" s="112" t="str">
        <f>IF(DATEDIF(H9,H10,"d")&gt;INT(DATEDIF(DATE(YEAR(H9),MONTH(H9),DAY(H9)),DATE(YEAR(H9),12,31),"D")),H59+1,"NA")</f>
        <v>NA</v>
      </c>
      <c r="I62" s="112" t="str">
        <f>IF(DATEDIF(I9,I10,"d")&gt;INT(DATEDIF(DATE(YEAR(I9),MONTH(I9),DAY(I9)),DATE(YEAR(I9),12,31),"D")),I59+1,"NA")</f>
        <v>NA</v>
      </c>
      <c r="J62" s="112" t="str">
        <f>IF(DATEDIF(J9,J10,"d")&gt;INT(DATEDIF(DATE(YEAR(J9),MONTH(J9),DAY(J9)),DATE(YEAR(J9),12,31),"D")),J59+1,"NA")</f>
        <v>NA</v>
      </c>
      <c r="K62" s="112" t="str">
        <f>IF(DATEDIF(K9,K10,"d")&gt;INT(DATEDIF(DATE(YEAR(K9),MONTH(K9),DAY(K9)),DATE(YEAR(K9),12,31),"D")),K59+1,"NA")</f>
        <v>NA</v>
      </c>
      <c r="L62" s="112" t="str">
        <f>IF(DATEDIF(L9,L10,"d")&gt;INT(DATEDIF(DATE(YEAR(L9),MONTH(L9),DAY(L9)),DATE(YEAR(L9),12,31),"D")),L59+1,"NA")</f>
        <v>NA</v>
      </c>
      <c r="M62" s="112" t="str">
        <f>IF(DATEDIF(M9,M10,"d")&gt;INT(DATEDIF(DATE(YEAR(M9),MONTH(M9),DAY(M9)),DATE(YEAR(M9),12,31),"D")),M59+1,"NA")</f>
        <v>NA</v>
      </c>
      <c r="N62" s="112" t="str">
        <f>IF(DATEDIF(N9,N10,"d")&gt;INT(DATEDIF(DATE(YEAR(N9),MONTH(N9),DAY(N9)),DATE(YEAR(N9),12,31),"D")),N59+1,"NA")</f>
        <v>NA</v>
      </c>
      <c r="O62" s="112" t="str">
        <f>IF(DATEDIF(O9,O10,"d")&gt;INT(DATEDIF(DATE(YEAR(O9),MONTH(O9),DAY(O9)),DATE(YEAR(O9),12,31),"D")),O59+1,"NA")</f>
        <v>NA</v>
      </c>
      <c r="P62" s="112" t="str">
        <f>IF(DATEDIF(P9,P10,"d")&gt;INT(DATEDIF(DATE(YEAR(P9),MONTH(P9),DAY(P9)),DATE(YEAR(P9),12,31),"D")),P59+1,"NA")</f>
        <v>NA</v>
      </c>
      <c r="Q62" s="112" t="str">
        <f>IF(DATEDIF(Q9,Q10,"d")&gt;INT(DATEDIF(DATE(YEAR(Q9),MONTH(Q9),DAY(Q9)),DATE(YEAR(Q9),12,31),"D")),Q59+1,"NA")</f>
        <v>NA</v>
      </c>
      <c r="R62" s="112" t="str">
        <f>IF(DATEDIF(R9,R10,"d")&gt;INT(DATEDIF(DATE(YEAR(R9),MONTH(R9),DAY(R9)),DATE(YEAR(R9),12,31),"D")),R59+1,"NA")</f>
        <v>NA</v>
      </c>
      <c r="S62" s="112" t="str">
        <f>IF(DATEDIF(S9,S10,"d")&gt;INT(DATEDIF(DATE(YEAR(S9),MONTH(S9),DAY(S9)),DATE(YEAR(S9),12,31),"D")),S59+1,"NA")</f>
        <v>NA</v>
      </c>
      <c r="T62" s="112" t="str">
        <f>IF(DATEDIF(T9,T10,"d")&gt;INT(DATEDIF(DATE(YEAR(T9),MONTH(T9),DAY(T9)),DATE(YEAR(T9),12,31),"D")),T59+1,"NA")</f>
        <v>NA</v>
      </c>
      <c r="U62" s="112" t="str">
        <f>IF(DATEDIF(U9,U10,"d")&gt;INT(DATEDIF(DATE(YEAR(U9),MONTH(U9),DAY(U9)),DATE(YEAR(U9),12,31),"D")),U59+1,"NA")</f>
        <v>NA</v>
      </c>
      <c r="V62" s="112" t="str">
        <f>IF(DATEDIF(V9,V10,"d")&gt;INT(DATEDIF(DATE(YEAR(V9),MONTH(V9),DAY(V9)),DATE(YEAR(V9),12,31),"D")),V59+1,"NA")</f>
        <v>NA</v>
      </c>
      <c r="W62" s="112" t="str">
        <f>IF(DATEDIF(W9,W10,"d")&gt;INT(DATEDIF(DATE(YEAR(W9),MONTH(W9),DAY(W9)),DATE(YEAR(W9),12,31),"D")),W59+1,"NA")</f>
        <v>NA</v>
      </c>
      <c r="X62" s="112" t="str">
        <f>IF(DATEDIF(X9,X10,"d")&gt;INT(DATEDIF(DATE(YEAR(X9),MONTH(X9),DAY(X9)),DATE(YEAR(X9),12,31),"D")),X59+1,"NA")</f>
        <v>NA</v>
      </c>
      <c r="Y62" s="112" t="str">
        <f>IF(DATEDIF(Y9,Y10,"d")&gt;INT(DATEDIF(DATE(YEAR(Y9),MONTH(Y9),DAY(Y9)),DATE(YEAR(Y9),12,31),"D")),Y59+1,"NA")</f>
        <v>NA</v>
      </c>
      <c r="Z62" s="112" t="str">
        <f>IF(DATEDIF(Z9,Z10,"d")&gt;INT(DATEDIF(DATE(YEAR(Z9),MONTH(Z9),DAY(Z9)),DATE(YEAR(Z9),12,31),"D")),Z59+1,"NA")</f>
        <v>NA</v>
      </c>
      <c r="AA62" s="112" t="str">
        <f>IF(DATEDIF(AA9,AA10,"d")&gt;INT(DATEDIF(DATE(YEAR(AA9),MONTH(AA9),DAY(AA9)),DATE(YEAR(AA9),12,31),"D")),AA59+1,"NA")</f>
        <v>NA</v>
      </c>
      <c r="AB62" s="112" t="str">
        <f>IF(DATEDIF(AB9,AB10,"d")&gt;INT(DATEDIF(DATE(YEAR(AB9),MONTH(AB9),DAY(AB9)),DATE(YEAR(AB9),12,31),"D")),AB59+1,"NA")</f>
        <v>NA</v>
      </c>
      <c r="AC62" s="112" t="str">
        <f>IF(DATEDIF(AC9,AC10,"d")&gt;INT(DATEDIF(DATE(YEAR(AC9),MONTH(AC9),DAY(AC9)),DATE(YEAR(AC9),12,31),"D")),AC59+1,"NA")</f>
        <v>NA</v>
      </c>
      <c r="AD62" s="112" t="str">
        <f>IF(DATEDIF(AD9,AD10,"d")&gt;INT(DATEDIF(DATE(YEAR(AD9),MONTH(AD9),DAY(AD9)),DATE(YEAR(AD9),12,31),"D")),AD59+1,"NA")</f>
        <v>NA</v>
      </c>
      <c r="AE62" s="112" t="str">
        <f>IF(DATEDIF(AE9,AE10,"d")&gt;INT(DATEDIF(DATE(YEAR(AE9),MONTH(AE9),DAY(AE9)),DATE(YEAR(AE9),12,31),"D")),AE59+1,"NA")</f>
        <v>NA</v>
      </c>
      <c r="AF62" s="112" t="str">
        <f>IF(DATEDIF(AF9,AF10,"d")&gt;INT(DATEDIF(DATE(YEAR(AF9),MONTH(AF9),DAY(AF9)),DATE(YEAR(AF9),12,31),"D")),AF59+1,"NA")</f>
        <v>NA</v>
      </c>
      <c r="AG62" s="112" t="str">
        <f>IF(DATEDIF(AG9,AG10,"d")&gt;INT(DATEDIF(DATE(YEAR(AG9),MONTH(AG9),DAY(AG9)),DATE(YEAR(AG9),12,31),"D")),AG59+1,"NA")</f>
        <v>NA</v>
      </c>
      <c r="AH62" s="112" t="str">
        <f>IF(DATEDIF(AH9,AH10,"d")&gt;INT(DATEDIF(DATE(YEAR(AH9),MONTH(AH9),DAY(AH9)),DATE(YEAR(AH9),12,31),"D")),AH59+1,"NA")</f>
        <v>NA</v>
      </c>
      <c r="AI62" s="112" t="str">
        <f>IF(DATEDIF(AI9,AI10,"d")&gt;INT(DATEDIF(DATE(YEAR(AI9),MONTH(AI9),DAY(AI9)),DATE(YEAR(AI9),12,31),"D")),AI59+1,"NA")</f>
        <v>NA</v>
      </c>
      <c r="AJ62" s="112" t="str">
        <f>IF(DATEDIF(AJ9,AJ10,"d")&gt;INT(DATEDIF(DATE(YEAR(AJ9),MONTH(AJ9),DAY(AJ9)),DATE(YEAR(AJ9),12,31),"D")),AJ59+1,"NA")</f>
        <v>NA</v>
      </c>
      <c r="AK62" s="112" t="str">
        <f>IF(DATEDIF(AK9,AK10,"d")&gt;INT(DATEDIF(DATE(YEAR(AK9),MONTH(AK9),DAY(AK9)),DATE(YEAR(AK9),12,31),"D")),AK59+1,"NA")</f>
        <v>NA</v>
      </c>
      <c r="AL62" s="112" t="str">
        <f>IF(DATEDIF(AL9,AL10,"d")&gt;INT(DATEDIF(DATE(YEAR(AL9),MONTH(AL9),DAY(AL9)),DATE(YEAR(AL9),12,31),"D")),AL59+1,"NA")</f>
        <v>NA</v>
      </c>
      <c r="AM62" s="112" t="str">
        <f>IF(DATEDIF(AM9,AM10,"d")&gt;INT(DATEDIF(DATE(YEAR(AM9),MONTH(AM9),DAY(AM9)),DATE(YEAR(AM9),12,31),"D")),AM59+1,"NA")</f>
        <v>NA</v>
      </c>
      <c r="AN62" s="112" t="str">
        <f>IF(DATEDIF(AN9,AN10,"d")&gt;INT(DATEDIF(DATE(YEAR(AN9),MONTH(AN9),DAY(AN9)),DATE(YEAR(AN9),12,31),"D")),AN59+1,"NA")</f>
        <v>NA</v>
      </c>
      <c r="AO62" s="112" t="str">
        <f>IF(DATEDIF(AO9,AO10,"d")&gt;INT(DATEDIF(DATE(YEAR(AO9),MONTH(AO9),DAY(AO9)),DATE(YEAR(AO9),12,31),"D")),AO59+1,"NA")</f>
        <v>NA</v>
      </c>
      <c r="AP62" s="112" t="str">
        <f>IF(DATEDIF(AP9,AP10,"d")&gt;INT(DATEDIF(DATE(YEAR(AP9),MONTH(AP9),DAY(AP9)),DATE(YEAR(AP9),12,31),"D")),AP59+1,"NA")</f>
        <v>NA</v>
      </c>
      <c r="AQ62" s="112" t="str">
        <f>IF(DATEDIF(AQ9,AQ10,"d")&gt;INT(DATEDIF(DATE(YEAR(AQ9),MONTH(AQ9),DAY(AQ9)),DATE(YEAR(AQ9),12,31),"D")),AQ59+1,"NA")</f>
        <v>NA</v>
      </c>
      <c r="AR62" s="112" t="str">
        <f>IF(DATEDIF(AR9,AR10,"d")&gt;INT(DATEDIF(DATE(YEAR(AR9),MONTH(AR9),DAY(AR9)),DATE(YEAR(AR9),12,31),"D")),AR59+1,"NA")</f>
        <v>NA</v>
      </c>
      <c r="AS62" s="112" t="str">
        <f>IF(DATEDIF(AS9,AS10,"d")&gt;INT(DATEDIF(DATE(YEAR(AS9),MONTH(AS9),DAY(AS9)),DATE(YEAR(AS9),12,31),"D")),AS59+1,"NA")</f>
        <v>NA</v>
      </c>
      <c r="AT62" s="112" t="str">
        <f>IF(DATEDIF(AT9,AT10,"d")&gt;INT(DATEDIF(DATE(YEAR(AT9),MONTH(AT9),DAY(AT9)),DATE(YEAR(AT9),12,31),"D")),AT59+1,"NA")</f>
        <v>NA</v>
      </c>
      <c r="AU62" s="112" t="str">
        <f>IF(DATEDIF(AU9,AU10,"d")&gt;INT(DATEDIF(DATE(YEAR(AU9),MONTH(AU9),DAY(AU9)),DATE(YEAR(AU9),12,31),"D")),AU59+1,"NA")</f>
        <v>NA</v>
      </c>
      <c r="AV62" s="112" t="str">
        <f>IF(DATEDIF(AV9,AV10,"d")&gt;INT(DATEDIF(DATE(YEAR(AV9),MONTH(AV9),DAY(AV9)),DATE(YEAR(AV9),12,31),"D")),AV59+1,"NA")</f>
        <v>NA</v>
      </c>
      <c r="AW62" s="112" t="str">
        <f>IF(DATEDIF(AW9,AW10,"d")&gt;INT(DATEDIF(DATE(YEAR(AW9),MONTH(AW9),DAY(AW9)),DATE(YEAR(AW9),12,31),"D")),AW59+1,"NA")</f>
        <v>NA</v>
      </c>
      <c r="AX62" s="112" t="str">
        <f>IF(DATEDIF(AX9,AX10,"d")&gt;INT(DATEDIF(DATE(YEAR(AX9),MONTH(AX9),DAY(AX9)),DATE(YEAR(AX9),12,31),"D")),AX59+1,"NA")</f>
        <v>NA</v>
      </c>
      <c r="AY62" s="112" t="str">
        <f>IF(DATEDIF(AY9,AY10,"d")&gt;INT(DATEDIF(DATE(YEAR(AY9),MONTH(AY9),DAY(AY9)),DATE(YEAR(AY9),12,31),"D")),AY59+1,"NA")</f>
        <v>NA</v>
      </c>
      <c r="AZ62" s="112" t="str">
        <f>IF(DATEDIF(AZ9,AZ10,"d")&gt;INT(DATEDIF(DATE(YEAR(AZ9),MONTH(AZ9),DAY(AZ9)),DATE(YEAR(AZ9),12,31),"D")),AZ59+1,"NA")</f>
        <v>NA</v>
      </c>
      <c r="BA62" s="112" t="str">
        <f>IF(DATEDIF(BA9,BA10,"d")&gt;INT(DATEDIF(DATE(YEAR(BA9),MONTH(BA9),DAY(BA9)),DATE(YEAR(BA9),12,31),"D")),BA59+1,"NA")</f>
        <v>NA</v>
      </c>
      <c r="BB62" s="112" t="str">
        <f>IF(DATEDIF(BB9,BB10,"d")&gt;INT(DATEDIF(DATE(YEAR(BB9),MONTH(BB9),DAY(BB9)),DATE(YEAR(BB9),12,31),"D")),BB59+1,"NA")</f>
        <v>NA</v>
      </c>
      <c r="BC62" s="112" t="str">
        <f>IF(DATEDIF(BC9,BC10,"d")&gt;INT(DATEDIF(DATE(YEAR(BC9),MONTH(BC9),DAY(BC9)),DATE(YEAR(BC9),12,31),"D")),BC59+1,"NA")</f>
        <v>NA</v>
      </c>
      <c r="BD62" s="112" t="str">
        <f>IF(DATEDIF(BD9,BD10,"d")&gt;INT(DATEDIF(DATE(YEAR(BD9),MONTH(BD9),DAY(BD9)),DATE(YEAR(BD9),12,31),"D")),BD59+1,"NA")</f>
        <v>NA</v>
      </c>
      <c r="BE62" s="112" t="str">
        <f>IF(DATEDIF(BE9,BE10,"d")&gt;INT(DATEDIF(DATE(YEAR(BE9),MONTH(BE9),DAY(BE9)),DATE(YEAR(BE9),12,31),"D")),BE59+1,"NA")</f>
        <v>NA</v>
      </c>
      <c r="BF62" s="112" t="str">
        <f>IF(DATEDIF(BF9,BF10,"d")&gt;INT(DATEDIF(DATE(YEAR(BF9),MONTH(BF9),DAY(BF9)),DATE(YEAR(BF9),12,31),"D")),BF59+1,"NA")</f>
        <v>NA</v>
      </c>
      <c r="BG62" s="112" t="str">
        <f>IF(DATEDIF(BG9,BG10,"d")&gt;INT(DATEDIF(DATE(YEAR(BG9),MONTH(BG9),DAY(BG9)),DATE(YEAR(BG9),12,31),"D")),BG59+1,"NA")</f>
        <v>NA</v>
      </c>
      <c r="BH62" s="112" t="str">
        <f>IF(DATEDIF(BH9,BH10,"d")&gt;INT(DATEDIF(DATE(YEAR(BH9),MONTH(BH9),DAY(BH9)),DATE(YEAR(BH9),12,31),"D")),BH59+1,"NA")</f>
        <v>NA</v>
      </c>
      <c r="BI62" s="112" t="str">
        <f>IF(DATEDIF(BI9,BI10,"d")&gt;INT(DATEDIF(DATE(YEAR(BI9),MONTH(BI9),DAY(BI9)),DATE(YEAR(BI9),12,31),"D")),BI59+1,"NA")</f>
        <v>NA</v>
      </c>
      <c r="BJ62" s="112" t="str">
        <f>IF(DATEDIF(BJ9,BJ10,"d")&gt;INT(DATEDIF(DATE(YEAR(BJ9),MONTH(BJ9),DAY(BJ9)),DATE(YEAR(BJ9),12,31),"D")),BJ59+1,"NA")</f>
        <v>NA</v>
      </c>
      <c r="BK62" s="112" t="str">
        <f>IF(DATEDIF(BK9,BK10,"d")&gt;INT(DATEDIF(DATE(YEAR(BK9),MONTH(BK9),DAY(BK9)),DATE(YEAR(BK9),12,31),"D")),BK59+1,"NA")</f>
        <v>NA</v>
      </c>
      <c r="BL62" s="112" t="str">
        <f>IF(DATEDIF(BL9,BL10,"d")&gt;INT(DATEDIF(DATE(YEAR(BL9),MONTH(BL9),DAY(BL9)),DATE(YEAR(BL9),12,31),"D")),BL59+1,"NA")</f>
        <v>NA</v>
      </c>
      <c r="BM62" s="112" t="str">
        <f>IF(DATEDIF(BM9,BM10,"d")&gt;INT(DATEDIF(DATE(YEAR(BM9),MONTH(BM9),DAY(BM9)),DATE(YEAR(BM9),12,31),"D")),BM59+1,"NA")</f>
        <v>NA</v>
      </c>
      <c r="BN62" s="112" t="str">
        <f>IF(DATEDIF(BN9,BN10,"d")&gt;INT(DATEDIF(DATE(YEAR(BN9),MONTH(BN9),DAY(BN9)),DATE(YEAR(BN9),12,31),"D")),BN59+1,"NA")</f>
        <v>NA</v>
      </c>
      <c r="BO62" s="112" t="str">
        <f>IF(DATEDIF(BO9,BO10,"d")&gt;INT(DATEDIF(DATE(YEAR(BO9),MONTH(BO9),DAY(BO9)),DATE(YEAR(BO9),12,31),"D")),BO59+1,"NA")</f>
        <v>NA</v>
      </c>
      <c r="BP62" s="112" t="str">
        <f>IF(DATEDIF(BP9,BP10,"d")&gt;INT(DATEDIF(DATE(YEAR(BP9),MONTH(BP9),DAY(BP9)),DATE(YEAR(BP9),12,31),"D")),BP59+1,"NA")</f>
        <v>NA</v>
      </c>
      <c r="BQ62" s="112" t="str">
        <f>IF(DATEDIF(BQ9,BQ10,"d")&gt;INT(DATEDIF(DATE(YEAR(BQ9),MONTH(BQ9),DAY(BQ9)),DATE(YEAR(BQ9),12,31),"D")),BQ59+1,"NA")</f>
        <v>NA</v>
      </c>
      <c r="BR62" s="112" t="str">
        <f>IF(DATEDIF(BR9,BR10,"d")&gt;INT(DATEDIF(DATE(YEAR(BR9),MONTH(BR9),DAY(BR9)),DATE(YEAR(BR9),12,31),"D")),BR59+1,"NA")</f>
        <v>NA</v>
      </c>
      <c r="BS62" s="112" t="str">
        <f>IF(DATEDIF(BS9,BS10,"d")&gt;INT(DATEDIF(DATE(YEAR(BS9),MONTH(BS9),DAY(BS9)),DATE(YEAR(BS9),12,31),"D")),BS59+1,"NA")</f>
        <v>NA</v>
      </c>
      <c r="BT62" s="112" t="str">
        <f>IF(DATEDIF(BT9,BT10,"d")&gt;INT(DATEDIF(DATE(YEAR(BT9),MONTH(BT9),DAY(BT9)),DATE(YEAR(BT9),12,31),"D")),BT59+1,"NA")</f>
        <v>NA</v>
      </c>
      <c r="BU62" s="112" t="str">
        <f>IF(DATEDIF(BU9,BU10,"d")&gt;INT(DATEDIF(DATE(YEAR(BU9),MONTH(BU9),DAY(BU9)),DATE(YEAR(BU9),12,31),"D")),BU59+1,"NA")</f>
        <v>NA</v>
      </c>
      <c r="BV62" s="112" t="str">
        <f>IF(DATEDIF(BV9,BV10,"d")&gt;INT(DATEDIF(DATE(YEAR(BV9),MONTH(BV9),DAY(BV9)),DATE(YEAR(BV9),12,31),"D")),BV59+1,"NA")</f>
        <v>NA</v>
      </c>
      <c r="BW62" s="112" t="str">
        <f>IF(DATEDIF(BW9,BW10,"d")&gt;INT(DATEDIF(DATE(YEAR(BW9),MONTH(BW9),DAY(BW9)),DATE(YEAR(BW9),12,31),"D")),BW59+1,"NA")</f>
        <v>NA</v>
      </c>
      <c r="BX62" s="112" t="str">
        <f>IF(DATEDIF(BX9,BX10,"d")&gt;INT(DATEDIF(DATE(YEAR(BX9),MONTH(BX9),DAY(BX9)),DATE(YEAR(BX9),12,31),"D")),BX59+1,"NA")</f>
        <v>NA</v>
      </c>
      <c r="BY62" s="112" t="str">
        <f>IF(DATEDIF(BY9,BY10,"d")&gt;INT(DATEDIF(DATE(YEAR(BY9),MONTH(BY9),DAY(BY9)),DATE(YEAR(BY9),12,31),"D")),BY59+1,"NA")</f>
        <v>NA</v>
      </c>
      <c r="BZ62" s="112" t="str">
        <f>IF(DATEDIF(BZ9,BZ10,"d")&gt;INT(DATEDIF(DATE(YEAR(BZ9),MONTH(BZ9),DAY(BZ9)),DATE(YEAR(BZ9),12,31),"D")),BZ59+1,"NA")</f>
        <v>NA</v>
      </c>
      <c r="CA62" s="112" t="str">
        <f>IF(DATEDIF(CA9,CA10,"d")&gt;INT(DATEDIF(DATE(YEAR(CA9),MONTH(CA9),DAY(CA9)),DATE(YEAR(CA9),12,31),"D")),CA59+1,"NA")</f>
        <v>NA</v>
      </c>
      <c r="CB62" s="112" t="str">
        <f>IF(DATEDIF(CB9,CB10,"d")&gt;INT(DATEDIF(DATE(YEAR(CB9),MONTH(CB9),DAY(CB9)),DATE(YEAR(CB9),12,31),"D")),CB59+1,"NA")</f>
        <v>NA</v>
      </c>
      <c r="CC62" s="112" t="str">
        <f>IF(DATEDIF(CC9,CC10,"d")&gt;INT(DATEDIF(DATE(YEAR(CC9),MONTH(CC9),DAY(CC9)),DATE(YEAR(CC9),12,31),"D")),CC59+1,"NA")</f>
        <v>NA</v>
      </c>
      <c r="CD62" s="112" t="str">
        <f>IF(DATEDIF(CD9,CD10,"d")&gt;INT(DATEDIF(DATE(YEAR(CD9),MONTH(CD9),DAY(CD9)),DATE(YEAR(CD9),12,31),"D")),CD59+1,"NA")</f>
        <v>NA</v>
      </c>
      <c r="CE62" s="112" t="str">
        <f>IF(DATEDIF(CE9,CE10,"d")&gt;INT(DATEDIF(DATE(YEAR(CE9),MONTH(CE9),DAY(CE9)),DATE(YEAR(CE9),12,31),"D")),CE59+1,"NA")</f>
        <v>NA</v>
      </c>
      <c r="CF62" s="112" t="str">
        <f>IF(DATEDIF(CF9,CF10,"d")&gt;INT(DATEDIF(DATE(YEAR(CF9),MONTH(CF9),DAY(CF9)),DATE(YEAR(CF9),12,31),"D")),CF59+1,"NA")</f>
        <v>NA</v>
      </c>
      <c r="CG62" s="112" t="str">
        <f>IF(DATEDIF(CG9,CG10,"d")&gt;INT(DATEDIF(DATE(YEAR(CG9),MONTH(CG9),DAY(CG9)),DATE(YEAR(CG9),12,31),"D")),CG59+1,"NA")</f>
        <v>NA</v>
      </c>
      <c r="CH62" s="112" t="str">
        <f>IF(DATEDIF(CH9,CH10,"d")&gt;INT(DATEDIF(DATE(YEAR(CH9),MONTH(CH9),DAY(CH9)),DATE(YEAR(CH9),12,31),"D")),CH59+1,"NA")</f>
        <v>NA</v>
      </c>
      <c r="CI62" s="112" t="str">
        <f>IF(DATEDIF(CI9,CI10,"d")&gt;INT(DATEDIF(DATE(YEAR(CI9),MONTH(CI9),DAY(CI9)),DATE(YEAR(CI9),12,31),"D")),CI59+1,"NA")</f>
        <v>NA</v>
      </c>
      <c r="CJ62" s="112" t="str">
        <f>IF(DATEDIF(CJ9,CJ10,"d")&gt;INT(DATEDIF(DATE(YEAR(CJ9),MONTH(CJ9),DAY(CJ9)),DATE(YEAR(CJ9),12,31),"D")),CJ59+1,"NA")</f>
        <v>NA</v>
      </c>
      <c r="CK62" s="112" t="str">
        <f>IF(DATEDIF(CK9,CK10,"d")&gt;INT(DATEDIF(DATE(YEAR(CK9),MONTH(CK9),DAY(CK9)),DATE(YEAR(CK9),12,31),"D")),CK59+1,"NA")</f>
        <v>NA</v>
      </c>
      <c r="CL62" s="112" t="str">
        <f>IF(DATEDIF(CL9,CL10,"d")&gt;INT(DATEDIF(DATE(YEAR(CL9),MONTH(CL9),DAY(CL9)),DATE(YEAR(CL9),12,31),"D")),CL59+1,"NA")</f>
        <v>NA</v>
      </c>
      <c r="CM62" s="112" t="str">
        <f>IF(DATEDIF(CM9,CM10,"d")&gt;INT(DATEDIF(DATE(YEAR(CM9),MONTH(CM9),DAY(CM9)),DATE(YEAR(CM9),12,31),"D")),CM59+1,"NA")</f>
        <v>NA</v>
      </c>
      <c r="CN62" s="112" t="str">
        <f>IF(DATEDIF(CN9,CN10,"d")&gt;INT(DATEDIF(DATE(YEAR(CN9),MONTH(CN9),DAY(CN9)),DATE(YEAR(CN9),12,31),"D")),CN59+1,"NA")</f>
        <v>NA</v>
      </c>
      <c r="CO62" s="112" t="str">
        <f>IF(DATEDIF(CO9,CO10,"d")&gt;INT(DATEDIF(DATE(YEAR(CO9),MONTH(CO9),DAY(CO9)),DATE(YEAR(CO9),12,31),"D")),CO59+1,"NA")</f>
        <v>NA</v>
      </c>
      <c r="CP62" s="112" t="str">
        <f>IF(DATEDIF(CP9,CP10,"d")&gt;INT(DATEDIF(DATE(YEAR(CP9),MONTH(CP9),DAY(CP9)),DATE(YEAR(CP9),12,31),"D")),CP59+1,"NA")</f>
        <v>NA</v>
      </c>
      <c r="CQ62" s="112" t="str">
        <f>IF(DATEDIF(CQ9,CQ10,"d")&gt;INT(DATEDIF(DATE(YEAR(CQ9),MONTH(CQ9),DAY(CQ9)),DATE(YEAR(CQ9),12,31),"D")),CQ59+1,"NA")</f>
        <v>NA</v>
      </c>
      <c r="CR62" s="112" t="str">
        <f>IF(DATEDIF(CR9,CR10,"d")&gt;INT(DATEDIF(DATE(YEAR(CR9),MONTH(CR9),DAY(CR9)),DATE(YEAR(CR9),12,31),"D")),CR59+1,"NA")</f>
        <v>NA</v>
      </c>
      <c r="CS62" s="112" t="str">
        <f>IF(DATEDIF(CS9,CS10,"d")&gt;INT(DATEDIF(DATE(YEAR(CS9),MONTH(CS9),DAY(CS9)),DATE(YEAR(CS9),12,31),"D")),CS59+1,"NA")</f>
        <v>NA</v>
      </c>
      <c r="CT62" s="112" t="str">
        <f>IF(DATEDIF(CT9,CT10,"d")&gt;INT(DATEDIF(DATE(YEAR(CT9),MONTH(CT9),DAY(CT9)),DATE(YEAR(CT9),12,31),"D")),CT59+1,"NA")</f>
        <v>NA</v>
      </c>
      <c r="CU62" s="112" t="str">
        <f>IF(DATEDIF(CU9,CU10,"d")&gt;INT(DATEDIF(DATE(YEAR(CU9),MONTH(CU9),DAY(CU9)),DATE(YEAR(CU9),12,31),"D")),CU59+1,"NA")</f>
        <v>NA</v>
      </c>
      <c r="CV62" s="112" t="str">
        <f>IF(DATEDIF(CV9,CV10,"d")&gt;INT(DATEDIF(DATE(YEAR(CV9),MONTH(CV9),DAY(CV9)),DATE(YEAR(CV9),12,31),"D")),CV59+1,"NA")</f>
        <v>NA</v>
      </c>
      <c r="CW62" s="112" t="str">
        <f>IF(DATEDIF(CW9,CW10,"d")&gt;INT(DATEDIF(DATE(YEAR(CW9),MONTH(CW9),DAY(CW9)),DATE(YEAR(CW9),12,31),"D")),CW59+1,"NA")</f>
        <v>NA</v>
      </c>
      <c r="CX62" s="112" t="str">
        <f>IF(DATEDIF(CX9,CX10,"d")&gt;INT(DATEDIF(DATE(YEAR(CX9),MONTH(CX9),DAY(CX9)),DATE(YEAR(CX9),12,31),"D")),CX59+1,"NA")</f>
        <v>NA</v>
      </c>
      <c r="CY62" s="117" t="str">
        <f>IF(DATEDIF(CY9,CY10,"d")&gt;INT(DATEDIF(DATE(YEAR(CY9),MONTH(CY9),DAY(CY9)),DATE(YEAR(CY9),12,31),"D")),CY59+1,"NA")</f>
        <v>NA</v>
      </c>
      <c r="CZ62" s="134"/>
      <c r="DA62" s="97"/>
      <c r="DB62" s="97"/>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row>
    <row r="63" spans="1:193" s="109" customFormat="1" ht="29.25" customHeight="1" x14ac:dyDescent="0.3">
      <c r="A63" s="115" t="s">
        <v>113</v>
      </c>
      <c r="B63" s="111"/>
      <c r="C63" s="118">
        <f>ROUNDDOWN((IF(C62&lt;&gt;"NA",MIN(YEARFRAC(C9,C10,3)*365-INT(DATEDIF(DATE(YEAR(C9),MONTH(C9),DAY(C9)),DATE(YEAR(C9),12,31),"D")),365)/(YEARFRAC(C9,C10,3)*365),0))*C56,0)</f>
        <v>0</v>
      </c>
      <c r="D63" s="118">
        <f>ROUNDDOWN((IF(D62&lt;&gt;"NA",MIN(YEARFRAC(D9,D10,3)*365-INT(DATEDIF(DATE(YEAR(D9),MONTH(D9),DAY(D9)),DATE(YEAR(D9),12,31),"D")),365)/(YEARFRAC(D9,D10,3)*365),0))*D56,0)</f>
        <v>0</v>
      </c>
      <c r="E63" s="118">
        <f>ROUNDDOWN((IF(E62&lt;&gt;"NA",MIN(YEARFRAC(E9,E10,3)*365-INT(DATEDIF(DATE(YEAR(E9),MONTH(E9),DAY(E9)),DATE(YEAR(E9),12,31),"D")),365)/(YEARFRAC(E9,E10,3)*365),0))*E56,0)</f>
        <v>0</v>
      </c>
      <c r="F63" s="118">
        <f>ROUNDDOWN((IF(F62&lt;&gt;"NA",MIN(YEARFRAC(F9,F10,3)*365-INT(DATEDIF(DATE(YEAR(F9),MONTH(F9),DAY(F9)),DATE(YEAR(F9),12,31),"D")),365)/(YEARFRAC(F9,F10,3)*365),0))*F56,0)</f>
        <v>0</v>
      </c>
      <c r="G63" s="118">
        <f>ROUNDDOWN((IF(G62&lt;&gt;"NA",MIN(YEARFRAC(G9,G10,3)*365-INT(DATEDIF(DATE(YEAR(G9),MONTH(G9),DAY(G9)),DATE(YEAR(G9),12,31),"D")),365)/(YEARFRAC(G9,G10,3)*365),0))*G56,0)</f>
        <v>0</v>
      </c>
      <c r="H63" s="118" t="e">
        <f>ROUNDDOWN((IF(H62&lt;&gt;"NA",MIN(YEARFRAC(H9,H10,3)*365-INT(DATEDIF(DATE(YEAR(H9),MONTH(H9),DAY(H9)),DATE(YEAR(H9),12,31),"D")),365)/(YEARFRAC(H9,H10,3)*365),0))*H56,0)</f>
        <v>#REF!</v>
      </c>
      <c r="I63" s="118">
        <f>ROUNDDOWN((IF(I62&lt;&gt;"NA",MIN(YEARFRAC(I9,I10,3)*365-INT(DATEDIF(DATE(YEAR(I9),MONTH(I9),DAY(I9)),DATE(YEAR(I9),12,31),"D")),365)/(YEARFRAC(I9,I10,3)*365),0))*I56,0)</f>
        <v>0</v>
      </c>
      <c r="J63" s="118">
        <f>ROUNDDOWN((IF(J62&lt;&gt;"NA",MIN(YEARFRAC(J9,J10,3)*365-INT(DATEDIF(DATE(YEAR(J9),MONTH(J9),DAY(J9)),DATE(YEAR(J9),12,31),"D")),365)/(YEARFRAC(J9,J10,3)*365),0))*J56,0)</f>
        <v>0</v>
      </c>
      <c r="K63" s="118">
        <f>ROUNDDOWN((IF(K62&lt;&gt;"NA",MIN(YEARFRAC(K9,K10,3)*365-INT(DATEDIF(DATE(YEAR(K9),MONTH(K9),DAY(K9)),DATE(YEAR(K9),12,31),"D")),365)/(YEARFRAC(K9,K10,3)*365),0))*K56,0)</f>
        <v>0</v>
      </c>
      <c r="L63" s="118">
        <f>ROUNDDOWN((IF(L62&lt;&gt;"NA",MIN(YEARFRAC(L9,L10,3)*365-INT(DATEDIF(DATE(YEAR(L9),MONTH(L9),DAY(L9)),DATE(YEAR(L9),12,31),"D")),365)/(YEARFRAC(L9,L10,3)*365),0))*L56,0)</f>
        <v>0</v>
      </c>
      <c r="M63" s="118">
        <f>ROUNDDOWN((IF(M62&lt;&gt;"NA",MIN(YEARFRAC(M9,M10,3)*365-INT(DATEDIF(DATE(YEAR(M9),MONTH(M9),DAY(M9)),DATE(YEAR(M9),12,31),"D")),365)/(YEARFRAC(M9,M10,3)*365),0))*M56,0)</f>
        <v>0</v>
      </c>
      <c r="N63" s="118" t="e">
        <f>ROUNDDOWN((IF(N62&lt;&gt;"NA",MIN(YEARFRAC(N9,N10,3)*365-INT(DATEDIF(DATE(YEAR(N9),MONTH(N9),DAY(N9)),DATE(YEAR(N9),12,31),"D")),365)/(YEARFRAC(N9,N10,3)*365),0))*N56,0)</f>
        <v>#REF!</v>
      </c>
      <c r="O63" s="118">
        <f>ROUNDDOWN((IF(O62&lt;&gt;"NA",MIN(YEARFRAC(O9,O10,3)*365-INT(DATEDIF(DATE(YEAR(O9),MONTH(O9),DAY(O9)),DATE(YEAR(O9),12,31),"D")),365)/(YEARFRAC(O9,O10,3)*365),0))*O56,0)</f>
        <v>0</v>
      </c>
      <c r="P63" s="118">
        <f>ROUNDDOWN((IF(P62&lt;&gt;"NA",MIN(YEARFRAC(P9,P10,3)*365-INT(DATEDIF(DATE(YEAR(P9),MONTH(P9),DAY(P9)),DATE(YEAR(P9),12,31),"D")),365)/(YEARFRAC(P9,P10,3)*365),0))*P56,0)</f>
        <v>0</v>
      </c>
      <c r="Q63" s="118">
        <f>ROUNDDOWN((IF(Q62&lt;&gt;"NA",MIN(YEARFRAC(Q9,Q10,3)*365-INT(DATEDIF(DATE(YEAR(Q9),MONTH(Q9),DAY(Q9)),DATE(YEAR(Q9),12,31),"D")),365)/(YEARFRAC(Q9,Q10,3)*365),0))*Q56,0)</f>
        <v>0</v>
      </c>
      <c r="R63" s="118">
        <f>ROUNDDOWN((IF(R62&lt;&gt;"NA",MIN(YEARFRAC(R9,R10,3)*365-INT(DATEDIF(DATE(YEAR(R9),MONTH(R9),DAY(R9)),DATE(YEAR(R9),12,31),"D")),365)/(YEARFRAC(R9,R10,3)*365),0))*R56,0)</f>
        <v>0</v>
      </c>
      <c r="S63" s="118">
        <f>ROUNDDOWN((IF(S62&lt;&gt;"NA",MIN(YEARFRAC(S9,S10,3)*365-INT(DATEDIF(DATE(YEAR(S9),MONTH(S9),DAY(S9)),DATE(YEAR(S9),12,31),"D")),365)/(YEARFRAC(S9,S10,3)*365),0))*S56,0)</f>
        <v>0</v>
      </c>
      <c r="T63" s="118" t="e">
        <f>ROUNDDOWN((IF(T62&lt;&gt;"NA",MIN(YEARFRAC(T9,T10,3)*365-INT(DATEDIF(DATE(YEAR(T9),MONTH(T9),DAY(T9)),DATE(YEAR(T9),12,31),"D")),365)/(YEARFRAC(T9,T10,3)*365),0))*T56,0)</f>
        <v>#REF!</v>
      </c>
      <c r="U63" s="118">
        <f>ROUNDDOWN((IF(U62&lt;&gt;"NA",MIN(YEARFRAC(U9,U10,3)*365-INT(DATEDIF(DATE(YEAR(U9),MONTH(U9),DAY(U9)),DATE(YEAR(U9),12,31),"D")),365)/(YEARFRAC(U9,U10,3)*365),0))*U56,0)</f>
        <v>0</v>
      </c>
      <c r="V63" s="118">
        <f>ROUNDDOWN((IF(V62&lt;&gt;"NA",MIN(YEARFRAC(V9,V10,3)*365-INT(DATEDIF(DATE(YEAR(V9),MONTH(V9),DAY(V9)),DATE(YEAR(V9),12,31),"D")),365)/(YEARFRAC(V9,V10,3)*365),0))*V56,0)</f>
        <v>0</v>
      </c>
      <c r="W63" s="118">
        <f>ROUNDDOWN((IF(W62&lt;&gt;"NA",MIN(YEARFRAC(W9,W10,3)*365-INT(DATEDIF(DATE(YEAR(W9),MONTH(W9),DAY(W9)),DATE(YEAR(W9),12,31),"D")),365)/(YEARFRAC(W9,W10,3)*365),0))*W56,0)</f>
        <v>0</v>
      </c>
      <c r="X63" s="118">
        <f>ROUNDDOWN((IF(X62&lt;&gt;"NA",MIN(YEARFRAC(X9,X10,3)*365-INT(DATEDIF(DATE(YEAR(X9),MONTH(X9),DAY(X9)),DATE(YEAR(X9),12,31),"D")),365)/(YEARFRAC(X9,X10,3)*365),0))*X56,0)</f>
        <v>0</v>
      </c>
      <c r="Y63" s="118">
        <f>ROUNDDOWN((IF(Y62&lt;&gt;"NA",MIN(YEARFRAC(Y9,Y10,3)*365-INT(DATEDIF(DATE(YEAR(Y9),MONTH(Y9),DAY(Y9)),DATE(YEAR(Y9),12,31),"D")),365)/(YEARFRAC(Y9,Y10,3)*365),0))*Y56,0)</f>
        <v>0</v>
      </c>
      <c r="Z63" s="118" t="e">
        <f>ROUNDDOWN((IF(Z62&lt;&gt;"NA",MIN(YEARFRAC(Z9,Z10,3)*365-INT(DATEDIF(DATE(YEAR(Z9),MONTH(Z9),DAY(Z9)),DATE(YEAR(Z9),12,31),"D")),365)/(YEARFRAC(Z9,Z10,3)*365),0))*Z56,0)</f>
        <v>#REF!</v>
      </c>
      <c r="AA63" s="118">
        <f>ROUNDDOWN((IF(AA62&lt;&gt;"NA",MIN(YEARFRAC(AA9,AA10,3)*365-INT(DATEDIF(DATE(YEAR(AA9),MONTH(AA9),DAY(AA9)),DATE(YEAR(AA9),12,31),"D")),365)/(YEARFRAC(AA9,AA10,3)*365),0))*AA56,0)</f>
        <v>0</v>
      </c>
      <c r="AB63" s="118">
        <f>ROUNDDOWN((IF(AB62&lt;&gt;"NA",MIN(YEARFRAC(AB9,AB10,3)*365-INT(DATEDIF(DATE(YEAR(AB9),MONTH(AB9),DAY(AB9)),DATE(YEAR(AB9),12,31),"D")),365)/(YEARFRAC(AB9,AB10,3)*365),0))*AB56,0)</f>
        <v>0</v>
      </c>
      <c r="AC63" s="118">
        <f>ROUNDDOWN((IF(AC62&lt;&gt;"NA",MIN(YEARFRAC(AC9,AC10,3)*365-INT(DATEDIF(DATE(YEAR(AC9),MONTH(AC9),DAY(AC9)),DATE(YEAR(AC9),12,31),"D")),365)/(YEARFRAC(AC9,AC10,3)*365),0))*AC56,0)</f>
        <v>0</v>
      </c>
      <c r="AD63" s="118">
        <f>ROUNDDOWN((IF(AD62&lt;&gt;"NA",MIN(YEARFRAC(AD9,AD10,3)*365-INT(DATEDIF(DATE(YEAR(AD9),MONTH(AD9),DAY(AD9)),DATE(YEAR(AD9),12,31),"D")),365)/(YEARFRAC(AD9,AD10,3)*365),0))*AD56,0)</f>
        <v>0</v>
      </c>
      <c r="AE63" s="118">
        <f>ROUNDDOWN((IF(AE62&lt;&gt;"NA",MIN(YEARFRAC(AE9,AE10,3)*365-INT(DATEDIF(DATE(YEAR(AE9),MONTH(AE9),DAY(AE9)),DATE(YEAR(AE9),12,31),"D")),365)/(YEARFRAC(AE9,AE10,3)*365),0))*AE56,0)</f>
        <v>0</v>
      </c>
      <c r="AF63" s="118" t="e">
        <f>ROUNDDOWN((IF(AF62&lt;&gt;"NA",MIN(YEARFRAC(AF9,AF10,3)*365-INT(DATEDIF(DATE(YEAR(AF9),MONTH(AF9),DAY(AF9)),DATE(YEAR(AF9),12,31),"D")),365)/(YEARFRAC(AF9,AF10,3)*365),0))*AF56,0)</f>
        <v>#REF!</v>
      </c>
      <c r="AG63" s="118">
        <f>ROUNDDOWN((IF(AG62&lt;&gt;"NA",MIN(YEARFRAC(AG9,AG10,3)*365-INT(DATEDIF(DATE(YEAR(AG9),MONTH(AG9),DAY(AG9)),DATE(YEAR(AG9),12,31),"D")),365)/(YEARFRAC(AG9,AG10,3)*365),0))*AG56,0)</f>
        <v>0</v>
      </c>
      <c r="AH63" s="118">
        <f>ROUNDDOWN((IF(AH62&lt;&gt;"NA",MIN(YEARFRAC(AH9,AH10,3)*365-INT(DATEDIF(DATE(YEAR(AH9),MONTH(AH9),DAY(AH9)),DATE(YEAR(AH9),12,31),"D")),365)/(YEARFRAC(AH9,AH10,3)*365),0))*AH56,0)</f>
        <v>0</v>
      </c>
      <c r="AI63" s="118">
        <f>ROUNDDOWN((IF(AI62&lt;&gt;"NA",MIN(YEARFRAC(AI9,AI10,3)*365-INT(DATEDIF(DATE(YEAR(AI9),MONTH(AI9),DAY(AI9)),DATE(YEAR(AI9),12,31),"D")),365)/(YEARFRAC(AI9,AI10,3)*365),0))*AI56,0)</f>
        <v>0</v>
      </c>
      <c r="AJ63" s="118">
        <f>ROUNDDOWN((IF(AJ62&lt;&gt;"NA",MIN(YEARFRAC(AJ9,AJ10,3)*365-INT(DATEDIF(DATE(YEAR(AJ9),MONTH(AJ9),DAY(AJ9)),DATE(YEAR(AJ9),12,31),"D")),365)/(YEARFRAC(AJ9,AJ10,3)*365),0))*AJ56,0)</f>
        <v>0</v>
      </c>
      <c r="AK63" s="118">
        <f>ROUNDDOWN((IF(AK62&lt;&gt;"NA",MIN(YEARFRAC(AK9,AK10,3)*365-INT(DATEDIF(DATE(YEAR(AK9),MONTH(AK9),DAY(AK9)),DATE(YEAR(AK9),12,31),"D")),365)/(YEARFRAC(AK9,AK10,3)*365),0))*AK56,0)</f>
        <v>0</v>
      </c>
      <c r="AL63" s="118" t="e">
        <f>ROUNDDOWN((IF(AL62&lt;&gt;"NA",MIN(YEARFRAC(AL9,AL10,3)*365-INT(DATEDIF(DATE(YEAR(AL9),MONTH(AL9),DAY(AL9)),DATE(YEAR(AL9),12,31),"D")),365)/(YEARFRAC(AL9,AL10,3)*365),0))*AL56,0)</f>
        <v>#REF!</v>
      </c>
      <c r="AM63" s="118">
        <f>ROUNDDOWN((IF(AM62&lt;&gt;"NA",MIN(YEARFRAC(AM9,AM10,3)*365-INT(DATEDIF(DATE(YEAR(AM9),MONTH(AM9),DAY(AM9)),DATE(YEAR(AM9),12,31),"D")),365)/(YEARFRAC(AM9,AM10,3)*365),0))*AM56,0)</f>
        <v>0</v>
      </c>
      <c r="AN63" s="118">
        <f>ROUNDDOWN((IF(AN62&lt;&gt;"NA",MIN(YEARFRAC(AN9,AN10,3)*365-INT(DATEDIF(DATE(YEAR(AN9),MONTH(AN9),DAY(AN9)),DATE(YEAR(AN9),12,31),"D")),365)/(YEARFRAC(AN9,AN10,3)*365),0))*AN56,0)</f>
        <v>0</v>
      </c>
      <c r="AO63" s="118">
        <f>ROUNDDOWN((IF(AO62&lt;&gt;"NA",MIN(YEARFRAC(AO9,AO10,3)*365-INT(DATEDIF(DATE(YEAR(AO9),MONTH(AO9),DAY(AO9)),DATE(YEAR(AO9),12,31),"D")),365)/(YEARFRAC(AO9,AO10,3)*365),0))*AO56,0)</f>
        <v>0</v>
      </c>
      <c r="AP63" s="118">
        <f>ROUNDDOWN((IF(AP62&lt;&gt;"NA",MIN(YEARFRAC(AP9,AP10,3)*365-INT(DATEDIF(DATE(YEAR(AP9),MONTH(AP9),DAY(AP9)),DATE(YEAR(AP9),12,31),"D")),365)/(YEARFRAC(AP9,AP10,3)*365),0))*AP56,0)</f>
        <v>0</v>
      </c>
      <c r="AQ63" s="118">
        <f>ROUNDDOWN((IF(AQ62&lt;&gt;"NA",MIN(YEARFRAC(AQ9,AQ10,3)*365-INT(DATEDIF(DATE(YEAR(AQ9),MONTH(AQ9),DAY(AQ9)),DATE(YEAR(AQ9),12,31),"D")),365)/(YEARFRAC(AQ9,AQ10,3)*365),0))*AQ56,0)</f>
        <v>0</v>
      </c>
      <c r="AR63" s="118" t="e">
        <f>ROUNDDOWN((IF(AR62&lt;&gt;"NA",MIN(YEARFRAC(AR9,AR10,3)*365-INT(DATEDIF(DATE(YEAR(AR9),MONTH(AR9),DAY(AR9)),DATE(YEAR(AR9),12,31),"D")),365)/(YEARFRAC(AR9,AR10,3)*365),0))*AR56,0)</f>
        <v>#REF!</v>
      </c>
      <c r="AS63" s="118">
        <f>ROUNDDOWN((IF(AS62&lt;&gt;"NA",MIN(YEARFRAC(AS9,AS10,3)*365-INT(DATEDIF(DATE(YEAR(AS9),MONTH(AS9),DAY(AS9)),DATE(YEAR(AS9),12,31),"D")),365)/(YEARFRAC(AS9,AS10,3)*365),0))*AS56,0)</f>
        <v>0</v>
      </c>
      <c r="AT63" s="118">
        <f>ROUNDDOWN((IF(AT62&lt;&gt;"NA",MIN(YEARFRAC(AT9,AT10,3)*365-INT(DATEDIF(DATE(YEAR(AT9),MONTH(AT9),DAY(AT9)),DATE(YEAR(AT9),12,31),"D")),365)/(YEARFRAC(AT9,AT10,3)*365),0))*AT56,0)</f>
        <v>0</v>
      </c>
      <c r="AU63" s="118">
        <f>ROUNDDOWN((IF(AU62&lt;&gt;"NA",MIN(YEARFRAC(AU9,AU10,3)*365-INT(DATEDIF(DATE(YEAR(AU9),MONTH(AU9),DAY(AU9)),DATE(YEAR(AU9),12,31),"D")),365)/(YEARFRAC(AU9,AU10,3)*365),0))*AU56,0)</f>
        <v>0</v>
      </c>
      <c r="AV63" s="118">
        <f>ROUNDDOWN((IF(AV62&lt;&gt;"NA",MIN(YEARFRAC(AV9,AV10,3)*365-INT(DATEDIF(DATE(YEAR(AV9),MONTH(AV9),DAY(AV9)),DATE(YEAR(AV9),12,31),"D")),365)/(YEARFRAC(AV9,AV10,3)*365),0))*AV56,0)</f>
        <v>0</v>
      </c>
      <c r="AW63" s="118">
        <f>ROUNDDOWN((IF(AW62&lt;&gt;"NA",MIN(YEARFRAC(AW9,AW10,3)*365-INT(DATEDIF(DATE(YEAR(AW9),MONTH(AW9),DAY(AW9)),DATE(YEAR(AW9),12,31),"D")),365)/(YEARFRAC(AW9,AW10,3)*365),0))*AW56,0)</f>
        <v>0</v>
      </c>
      <c r="AX63" s="118" t="e">
        <f>ROUNDDOWN((IF(AX62&lt;&gt;"NA",MIN(YEARFRAC(AX9,AX10,3)*365-INT(DATEDIF(DATE(YEAR(AX9),MONTH(AX9),DAY(AX9)),DATE(YEAR(AX9),12,31),"D")),365)/(YEARFRAC(AX9,AX10,3)*365),0))*AX56,0)</f>
        <v>#REF!</v>
      </c>
      <c r="AY63" s="118">
        <f>ROUNDDOWN((IF(AY62&lt;&gt;"NA",MIN(YEARFRAC(AY9,AY10,3)*365-INT(DATEDIF(DATE(YEAR(AY9),MONTH(AY9),DAY(AY9)),DATE(YEAR(AY9),12,31),"D")),365)/(YEARFRAC(AY9,AY10,3)*365),0))*AY56,0)</f>
        <v>0</v>
      </c>
      <c r="AZ63" s="118">
        <f>ROUNDDOWN((IF(AZ62&lt;&gt;"NA",MIN(YEARFRAC(AZ9,AZ10,3)*365-INT(DATEDIF(DATE(YEAR(AZ9),MONTH(AZ9),DAY(AZ9)),DATE(YEAR(AZ9),12,31),"D")),365)/(YEARFRAC(AZ9,AZ10,3)*365),0))*AZ56,0)</f>
        <v>0</v>
      </c>
      <c r="BA63" s="118">
        <f>ROUNDDOWN((IF(BA62&lt;&gt;"NA",MIN(YEARFRAC(BA9,BA10,3)*365-INT(DATEDIF(DATE(YEAR(BA9),MONTH(BA9),DAY(BA9)),DATE(YEAR(BA9),12,31),"D")),365)/(YEARFRAC(BA9,BA10,3)*365),0))*BA56,0)</f>
        <v>0</v>
      </c>
      <c r="BB63" s="118">
        <f>ROUNDDOWN((IF(BB62&lt;&gt;"NA",MIN(YEARFRAC(BB9,BB10,3)*365-INT(DATEDIF(DATE(YEAR(BB9),MONTH(BB9),DAY(BB9)),DATE(YEAR(BB9),12,31),"D")),365)/(YEARFRAC(BB9,BB10,3)*365),0))*BB56,0)</f>
        <v>0</v>
      </c>
      <c r="BC63" s="118">
        <f>ROUNDDOWN((IF(BC62&lt;&gt;"NA",MIN(YEARFRAC(BC9,BC10,3)*365-INT(DATEDIF(DATE(YEAR(BC9),MONTH(BC9),DAY(BC9)),DATE(YEAR(BC9),12,31),"D")),365)/(YEARFRAC(BC9,BC10,3)*365),0))*BC56,0)</f>
        <v>0</v>
      </c>
      <c r="BD63" s="118" t="e">
        <f>ROUNDDOWN((IF(BD62&lt;&gt;"NA",MIN(YEARFRAC(BD9,BD10,3)*365-INT(DATEDIF(DATE(YEAR(BD9),MONTH(BD9),DAY(BD9)),DATE(YEAR(BD9),12,31),"D")),365)/(YEARFRAC(BD9,BD10,3)*365),0))*BD56,0)</f>
        <v>#REF!</v>
      </c>
      <c r="BE63" s="118">
        <f>ROUNDDOWN((IF(BE62&lt;&gt;"NA",MIN(YEARFRAC(BE9,BE10,3)*365-INT(DATEDIF(DATE(YEAR(BE9),MONTH(BE9),DAY(BE9)),DATE(YEAR(BE9),12,31),"D")),365)/(YEARFRAC(BE9,BE10,3)*365),0))*BE56,0)</f>
        <v>0</v>
      </c>
      <c r="BF63" s="118">
        <f>ROUNDDOWN((IF(BF62&lt;&gt;"NA",MIN(YEARFRAC(BF9,BF10,3)*365-INT(DATEDIF(DATE(YEAR(BF9),MONTH(BF9),DAY(BF9)),DATE(YEAR(BF9),12,31),"D")),365)/(YEARFRAC(BF9,BF10,3)*365),0))*BF56,0)</f>
        <v>0</v>
      </c>
      <c r="BG63" s="118">
        <f>ROUNDDOWN((IF(BG62&lt;&gt;"NA",MIN(YEARFRAC(BG9,BG10,3)*365-INT(DATEDIF(DATE(YEAR(BG9),MONTH(BG9),DAY(BG9)),DATE(YEAR(BG9),12,31),"D")),365)/(YEARFRAC(BG9,BG10,3)*365),0))*BG56,0)</f>
        <v>0</v>
      </c>
      <c r="BH63" s="118">
        <f>ROUNDDOWN((IF(BH62&lt;&gt;"NA",MIN(YEARFRAC(BH9,BH10,3)*365-INT(DATEDIF(DATE(YEAR(BH9),MONTH(BH9),DAY(BH9)),DATE(YEAR(BH9),12,31),"D")),365)/(YEARFRAC(BH9,BH10,3)*365),0))*BH56,0)</f>
        <v>0</v>
      </c>
      <c r="BI63" s="118">
        <f>ROUNDDOWN((IF(BI62&lt;&gt;"NA",MIN(YEARFRAC(BI9,BI10,3)*365-INT(DATEDIF(DATE(YEAR(BI9),MONTH(BI9),DAY(BI9)),DATE(YEAR(BI9),12,31),"D")),365)/(YEARFRAC(BI9,BI10,3)*365),0))*BI56,0)</f>
        <v>0</v>
      </c>
      <c r="BJ63" s="118" t="e">
        <f>ROUNDDOWN((IF(BJ62&lt;&gt;"NA",MIN(YEARFRAC(BJ9,BJ10,3)*365-INT(DATEDIF(DATE(YEAR(BJ9),MONTH(BJ9),DAY(BJ9)),DATE(YEAR(BJ9),12,31),"D")),365)/(YEARFRAC(BJ9,BJ10,3)*365),0))*BJ56,0)</f>
        <v>#REF!</v>
      </c>
      <c r="BK63" s="118">
        <f>ROUNDDOWN((IF(BK62&lt;&gt;"NA",MIN(YEARFRAC(BK9,BK10,3)*365-INT(DATEDIF(DATE(YEAR(BK9),MONTH(BK9),DAY(BK9)),DATE(YEAR(BK9),12,31),"D")),365)/(YEARFRAC(BK9,BK10,3)*365),0))*BK56,0)</f>
        <v>0</v>
      </c>
      <c r="BL63" s="118">
        <f>ROUNDDOWN((IF(BL62&lt;&gt;"NA",MIN(YEARFRAC(BL9,BL10,3)*365-INT(DATEDIF(DATE(YEAR(BL9),MONTH(BL9),DAY(BL9)),DATE(YEAR(BL9),12,31),"D")),365)/(YEARFRAC(BL9,BL10,3)*365),0))*BL56,0)</f>
        <v>0</v>
      </c>
      <c r="BM63" s="118">
        <f>ROUNDDOWN((IF(BM62&lt;&gt;"NA",MIN(YEARFRAC(BM9,BM10,3)*365-INT(DATEDIF(DATE(YEAR(BM9),MONTH(BM9),DAY(BM9)),DATE(YEAR(BM9),12,31),"D")),365)/(YEARFRAC(BM9,BM10,3)*365),0))*BM56,0)</f>
        <v>0</v>
      </c>
      <c r="BN63" s="118">
        <f>ROUNDDOWN((IF(BN62&lt;&gt;"NA",MIN(YEARFRAC(BN9,BN10,3)*365-INT(DATEDIF(DATE(YEAR(BN9),MONTH(BN9),DAY(BN9)),DATE(YEAR(BN9),12,31),"D")),365)/(YEARFRAC(BN9,BN10,3)*365),0))*BN56,0)</f>
        <v>0</v>
      </c>
      <c r="BO63" s="118">
        <f>ROUNDDOWN((IF(BO62&lt;&gt;"NA",MIN(YEARFRAC(BO9,BO10,3)*365-INT(DATEDIF(DATE(YEAR(BO9),MONTH(BO9),DAY(BO9)),DATE(YEAR(BO9),12,31),"D")),365)/(YEARFRAC(BO9,BO10,3)*365),0))*BO56,0)</f>
        <v>0</v>
      </c>
      <c r="BP63" s="118" t="e">
        <f>ROUNDDOWN((IF(BP62&lt;&gt;"NA",MIN(YEARFRAC(BP9,BP10,3)*365-INT(DATEDIF(DATE(YEAR(BP9),MONTH(BP9),DAY(BP9)),DATE(YEAR(BP9),12,31),"D")),365)/(YEARFRAC(BP9,BP10,3)*365),0))*BP56,0)</f>
        <v>#REF!</v>
      </c>
      <c r="BQ63" s="118">
        <f>ROUNDDOWN((IF(BQ62&lt;&gt;"NA",MIN(YEARFRAC(BQ9,BQ10,3)*365-INT(DATEDIF(DATE(YEAR(BQ9),MONTH(BQ9),DAY(BQ9)),DATE(YEAR(BQ9),12,31),"D")),365)/(YEARFRAC(BQ9,BQ10,3)*365),0))*BQ56,0)</f>
        <v>0</v>
      </c>
      <c r="BR63" s="118">
        <f>ROUNDDOWN((IF(BR62&lt;&gt;"NA",MIN(YEARFRAC(BR9,BR10,3)*365-INT(DATEDIF(DATE(YEAR(BR9),MONTH(BR9),DAY(BR9)),DATE(YEAR(BR9),12,31),"D")),365)/(YEARFRAC(BR9,BR10,3)*365),0))*BR56,0)</f>
        <v>0</v>
      </c>
      <c r="BS63" s="118">
        <f>ROUNDDOWN((IF(BS62&lt;&gt;"NA",MIN(YEARFRAC(BS9,BS10,3)*365-INT(DATEDIF(DATE(YEAR(BS9),MONTH(BS9),DAY(BS9)),DATE(YEAR(BS9),12,31),"D")),365)/(YEARFRAC(BS9,BS10,3)*365),0))*BS56,0)</f>
        <v>0</v>
      </c>
      <c r="BT63" s="118">
        <f>ROUNDDOWN((IF(BT62&lt;&gt;"NA",MIN(YEARFRAC(BT9,BT10,3)*365-INT(DATEDIF(DATE(YEAR(BT9),MONTH(BT9),DAY(BT9)),DATE(YEAR(BT9),12,31),"D")),365)/(YEARFRAC(BT9,BT10,3)*365),0))*BT56,0)</f>
        <v>0</v>
      </c>
      <c r="BU63" s="118">
        <f>ROUNDDOWN((IF(BU62&lt;&gt;"NA",MIN(YEARFRAC(BU9,BU10,3)*365-INT(DATEDIF(DATE(YEAR(BU9),MONTH(BU9),DAY(BU9)),DATE(YEAR(BU9),12,31),"D")),365)/(YEARFRAC(BU9,BU10,3)*365),0))*BU56,0)</f>
        <v>0</v>
      </c>
      <c r="BV63" s="118" t="e">
        <f>ROUNDDOWN((IF(BV62&lt;&gt;"NA",MIN(YEARFRAC(BV9,BV10,3)*365-INT(DATEDIF(DATE(YEAR(BV9),MONTH(BV9),DAY(BV9)),DATE(YEAR(BV9),12,31),"D")),365)/(YEARFRAC(BV9,BV10,3)*365),0))*BV56,0)</f>
        <v>#REF!</v>
      </c>
      <c r="BW63" s="118">
        <f>ROUNDDOWN((IF(BW62&lt;&gt;"NA",MIN(YEARFRAC(BW9,BW10,3)*365-INT(DATEDIF(DATE(YEAR(BW9),MONTH(BW9),DAY(BW9)),DATE(YEAR(BW9),12,31),"D")),365)/(YEARFRAC(BW9,BW10,3)*365),0))*BW56,0)</f>
        <v>0</v>
      </c>
      <c r="BX63" s="118">
        <f>ROUNDDOWN((IF(BX62&lt;&gt;"NA",MIN(YEARFRAC(BX9,BX10,3)*365-INT(DATEDIF(DATE(YEAR(BX9),MONTH(BX9),DAY(BX9)),DATE(YEAR(BX9),12,31),"D")),365)/(YEARFRAC(BX9,BX10,3)*365),0))*BX56,0)</f>
        <v>0</v>
      </c>
      <c r="BY63" s="118">
        <f>ROUNDDOWN((IF(BY62&lt;&gt;"NA",MIN(YEARFRAC(BY9,BY10,3)*365-INT(DATEDIF(DATE(YEAR(BY9),MONTH(BY9),DAY(BY9)),DATE(YEAR(BY9),12,31),"D")),365)/(YEARFRAC(BY9,BY10,3)*365),0))*BY56,0)</f>
        <v>0</v>
      </c>
      <c r="BZ63" s="118">
        <f>ROUNDDOWN((IF(BZ62&lt;&gt;"NA",MIN(YEARFRAC(BZ9,BZ10,3)*365-INT(DATEDIF(DATE(YEAR(BZ9),MONTH(BZ9),DAY(BZ9)),DATE(YEAR(BZ9),12,31),"D")),365)/(YEARFRAC(BZ9,BZ10,3)*365),0))*BZ56,0)</f>
        <v>0</v>
      </c>
      <c r="CA63" s="118">
        <f>ROUNDDOWN((IF(CA62&lt;&gt;"NA",MIN(YEARFRAC(CA9,CA10,3)*365-INT(DATEDIF(DATE(YEAR(CA9),MONTH(CA9),DAY(CA9)),DATE(YEAR(CA9),12,31),"D")),365)/(YEARFRAC(CA9,CA10,3)*365),0))*CA56,0)</f>
        <v>0</v>
      </c>
      <c r="CB63" s="118" t="e">
        <f>ROUNDDOWN((IF(CB62&lt;&gt;"NA",MIN(YEARFRAC(CB9,CB10,3)*365-INT(DATEDIF(DATE(YEAR(CB9),MONTH(CB9),DAY(CB9)),DATE(YEAR(CB9),12,31),"D")),365)/(YEARFRAC(CB9,CB10,3)*365),0))*CB56,0)</f>
        <v>#REF!</v>
      </c>
      <c r="CC63" s="118">
        <f>ROUNDDOWN((IF(CC62&lt;&gt;"NA",MIN(YEARFRAC(CC9,CC10,3)*365-INT(DATEDIF(DATE(YEAR(CC9),MONTH(CC9),DAY(CC9)),DATE(YEAR(CC9),12,31),"D")),365)/(YEARFRAC(CC9,CC10,3)*365),0))*CC56,0)</f>
        <v>0</v>
      </c>
      <c r="CD63" s="118">
        <f>ROUNDDOWN((IF(CD62&lt;&gt;"NA",MIN(YEARFRAC(CD9,CD10,3)*365-INT(DATEDIF(DATE(YEAR(CD9),MONTH(CD9),DAY(CD9)),DATE(YEAR(CD9),12,31),"D")),365)/(YEARFRAC(CD9,CD10,3)*365),0))*CD56,0)</f>
        <v>0</v>
      </c>
      <c r="CE63" s="118">
        <f>ROUNDDOWN((IF(CE62&lt;&gt;"NA",MIN(YEARFRAC(CE9,CE10,3)*365-INT(DATEDIF(DATE(YEAR(CE9),MONTH(CE9),DAY(CE9)),DATE(YEAR(CE9),12,31),"D")),365)/(YEARFRAC(CE9,CE10,3)*365),0))*CE56,0)</f>
        <v>0</v>
      </c>
      <c r="CF63" s="118">
        <f>ROUNDDOWN((IF(CF62&lt;&gt;"NA",MIN(YEARFRAC(CF9,CF10,3)*365-INT(DATEDIF(DATE(YEAR(CF9),MONTH(CF9),DAY(CF9)),DATE(YEAR(CF9),12,31),"D")),365)/(YEARFRAC(CF9,CF10,3)*365),0))*CF56,0)</f>
        <v>0</v>
      </c>
      <c r="CG63" s="118">
        <f>ROUNDDOWN((IF(CG62&lt;&gt;"NA",MIN(YEARFRAC(CG9,CG10,3)*365-INT(DATEDIF(DATE(YEAR(CG9),MONTH(CG9),DAY(CG9)),DATE(YEAR(CG9),12,31),"D")),365)/(YEARFRAC(CG9,CG10,3)*365),0))*CG56,0)</f>
        <v>0</v>
      </c>
      <c r="CH63" s="118" t="e">
        <f>ROUNDDOWN((IF(CH62&lt;&gt;"NA",MIN(YEARFRAC(CH9,CH10,3)*365-INT(DATEDIF(DATE(YEAR(CH9),MONTH(CH9),DAY(CH9)),DATE(YEAR(CH9),12,31),"D")),365)/(YEARFRAC(CH9,CH10,3)*365),0))*CH56,0)</f>
        <v>#REF!</v>
      </c>
      <c r="CI63" s="118">
        <f>ROUNDDOWN((IF(CI62&lt;&gt;"NA",MIN(YEARFRAC(CI9,CI10,3)*365-INT(DATEDIF(DATE(YEAR(CI9),MONTH(CI9),DAY(CI9)),DATE(YEAR(CI9),12,31),"D")),365)/(YEARFRAC(CI9,CI10,3)*365),0))*CI56,0)</f>
        <v>0</v>
      </c>
      <c r="CJ63" s="118">
        <f>ROUNDDOWN((IF(CJ62&lt;&gt;"NA",MIN(YEARFRAC(CJ9,CJ10,3)*365-INT(DATEDIF(DATE(YEAR(CJ9),MONTH(CJ9),DAY(CJ9)),DATE(YEAR(CJ9),12,31),"D")),365)/(YEARFRAC(CJ9,CJ10,3)*365),0))*CJ56,0)</f>
        <v>0</v>
      </c>
      <c r="CK63" s="118">
        <f>ROUNDDOWN((IF(CK62&lt;&gt;"NA",MIN(YEARFRAC(CK9,CK10,3)*365-INT(DATEDIF(DATE(YEAR(CK9),MONTH(CK9),DAY(CK9)),DATE(YEAR(CK9),12,31),"D")),365)/(YEARFRAC(CK9,CK10,3)*365),0))*CK56,0)</f>
        <v>0</v>
      </c>
      <c r="CL63" s="118">
        <f>ROUNDDOWN((IF(CL62&lt;&gt;"NA",MIN(YEARFRAC(CL9,CL10,3)*365-INT(DATEDIF(DATE(YEAR(CL9),MONTH(CL9),DAY(CL9)),DATE(YEAR(CL9),12,31),"D")),365)/(YEARFRAC(CL9,CL10,3)*365),0))*CL56,0)</f>
        <v>0</v>
      </c>
      <c r="CM63" s="118">
        <f>ROUNDDOWN((IF(CM62&lt;&gt;"NA",MIN(YEARFRAC(CM9,CM10,3)*365-INT(DATEDIF(DATE(YEAR(CM9),MONTH(CM9),DAY(CM9)),DATE(YEAR(CM9),12,31),"D")),365)/(YEARFRAC(CM9,CM10,3)*365),0))*CM56,0)</f>
        <v>0</v>
      </c>
      <c r="CN63" s="118" t="e">
        <f>ROUNDDOWN((IF(CN62&lt;&gt;"NA",MIN(YEARFRAC(CN9,CN10,3)*365-INT(DATEDIF(DATE(YEAR(CN9),MONTH(CN9),DAY(CN9)),DATE(YEAR(CN9),12,31),"D")),365)/(YEARFRAC(CN9,CN10,3)*365),0))*CN56,0)</f>
        <v>#REF!</v>
      </c>
      <c r="CO63" s="118">
        <f>ROUNDDOWN((IF(CO62&lt;&gt;"NA",MIN(YEARFRAC(CO9,CO10,3)*365-INT(DATEDIF(DATE(YEAR(CO9),MONTH(CO9),DAY(CO9)),DATE(YEAR(CO9),12,31),"D")),365)/(YEARFRAC(CO9,CO10,3)*365),0))*CO56,0)</f>
        <v>0</v>
      </c>
      <c r="CP63" s="118">
        <f>ROUNDDOWN((IF(CP62&lt;&gt;"NA",MIN(YEARFRAC(CP9,CP10,3)*365-INT(DATEDIF(DATE(YEAR(CP9),MONTH(CP9),DAY(CP9)),DATE(YEAR(CP9),12,31),"D")),365)/(YEARFRAC(CP9,CP10,3)*365),0))*CP56,0)</f>
        <v>0</v>
      </c>
      <c r="CQ63" s="118">
        <f>ROUNDDOWN((IF(CQ62&lt;&gt;"NA",MIN(YEARFRAC(CQ9,CQ10,3)*365-INT(DATEDIF(DATE(YEAR(CQ9),MONTH(CQ9),DAY(CQ9)),DATE(YEAR(CQ9),12,31),"D")),365)/(YEARFRAC(CQ9,CQ10,3)*365),0))*CQ56,0)</f>
        <v>0</v>
      </c>
      <c r="CR63" s="118">
        <f>ROUNDDOWN((IF(CR62&lt;&gt;"NA",MIN(YEARFRAC(CR9,CR10,3)*365-INT(DATEDIF(DATE(YEAR(CR9),MONTH(CR9),DAY(CR9)),DATE(YEAR(CR9),12,31),"D")),365)/(YEARFRAC(CR9,CR10,3)*365),0))*CR56,0)</f>
        <v>0</v>
      </c>
      <c r="CS63" s="118">
        <f>ROUNDDOWN((IF(CS62&lt;&gt;"NA",MIN(YEARFRAC(CS9,CS10,3)*365-INT(DATEDIF(DATE(YEAR(CS9),MONTH(CS9),DAY(CS9)),DATE(YEAR(CS9),12,31),"D")),365)/(YEARFRAC(CS9,CS10,3)*365),0))*CS56,0)</f>
        <v>0</v>
      </c>
      <c r="CT63" s="118" t="e">
        <f>ROUNDDOWN((IF(CT62&lt;&gt;"NA",MIN(YEARFRAC(CT9,CT10,3)*365-INT(DATEDIF(DATE(YEAR(CT9),MONTH(CT9),DAY(CT9)),DATE(YEAR(CT9),12,31),"D")),365)/(YEARFRAC(CT9,CT10,3)*365),0))*CT56,0)</f>
        <v>#REF!</v>
      </c>
      <c r="CU63" s="118">
        <f>ROUNDDOWN((IF(CU62&lt;&gt;"NA",MIN(YEARFRAC(CU9,CU10,3)*365-INT(DATEDIF(DATE(YEAR(CU9),MONTH(CU9),DAY(CU9)),DATE(YEAR(CU9),12,31),"D")),365)/(YEARFRAC(CU9,CU10,3)*365),0))*CU56,0)</f>
        <v>0</v>
      </c>
      <c r="CV63" s="118">
        <f>ROUNDDOWN((IF(CV62&lt;&gt;"NA",MIN(YEARFRAC(CV9,CV10,3)*365-INT(DATEDIF(DATE(YEAR(CV9),MONTH(CV9),DAY(CV9)),DATE(YEAR(CV9),12,31),"D")),365)/(YEARFRAC(CV9,CV10,3)*365),0))*CV56,0)</f>
        <v>0</v>
      </c>
      <c r="CW63" s="118">
        <f>ROUNDDOWN((IF(CW62&lt;&gt;"NA",MIN(YEARFRAC(CW9,CW10,3)*365-INT(DATEDIF(DATE(YEAR(CW9),MONTH(CW9),DAY(CW9)),DATE(YEAR(CW9),12,31),"D")),365)/(YEARFRAC(CW9,CW10,3)*365),0))*CW56,0)</f>
        <v>0</v>
      </c>
      <c r="CX63" s="118">
        <f>ROUNDDOWN((IF(CX62&lt;&gt;"NA",MIN(YEARFRAC(CX9,CX10,3)*365-INT(DATEDIF(DATE(YEAR(CX9),MONTH(CX9),DAY(CX9)),DATE(YEAR(CX9),12,31),"D")),365)/(YEARFRAC(CX9,CX10,3)*365),0))*CX56,0)</f>
        <v>0</v>
      </c>
      <c r="CY63" s="118">
        <f>ROUNDDOWN((IF(CY62&lt;&gt;"NA",MIN(YEARFRAC(CY9,CY10,3)*365-INT(DATEDIF(DATE(YEAR(CY9),MONTH(CY9),DAY(CY9)),DATE(YEAR(CY9),12,31),"D")),365)/(YEARFRAC(CY9,CY10,3)*365),0))*CY56,0)</f>
        <v>0</v>
      </c>
      <c r="CZ63" s="134"/>
      <c r="DA63" s="97"/>
      <c r="DB63" s="97"/>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row>
    <row r="64" spans="1:193" s="109" customFormat="1" ht="29.25" customHeight="1" x14ac:dyDescent="0.3">
      <c r="A64" s="115" t="s">
        <v>121</v>
      </c>
      <c r="B64" s="111"/>
      <c r="C64" s="118">
        <f>ROUNDDOWN((IF(C62&lt;&gt;"NA",MIN(YEARFRAC(C9,C10,3)*365-INT(DATEDIF(DATE(YEAR(C9),MONTH(C9),DAY(C9)),DATE(YEAR(C9),12,31),"D")),365)/(YEARFRAC(C9,C10,3)*365),0))*C54,0)</f>
        <v>0</v>
      </c>
      <c r="D64" s="118">
        <f>ROUNDDOWN((IF(D62&lt;&gt;"NA",MIN(YEARFRAC(D9,D10,3)*365-INT(DATEDIF(DATE(YEAR(D9),MONTH(D9),DAY(D9)),DATE(YEAR(D9),12,31),"D")),365)/(YEARFRAC(D9,D10,3)*365),0))*D54,0)</f>
        <v>0</v>
      </c>
      <c r="E64" s="118">
        <f>ROUNDDOWN((IF(E62&lt;&gt;"NA",MIN(YEARFRAC(E9,E10,3)*365-INT(DATEDIF(DATE(YEAR(E9),MONTH(E9),DAY(E9)),DATE(YEAR(E9),12,31),"D")),365)/(YEARFRAC(E9,E10,3)*365),0))*E54,0)</f>
        <v>0</v>
      </c>
      <c r="F64" s="118">
        <f>ROUNDDOWN((IF(F62&lt;&gt;"NA",MIN(YEARFRAC(F9,F10,3)*365-INT(DATEDIF(DATE(YEAR(F9),MONTH(F9),DAY(F9)),DATE(YEAR(F9),12,31),"D")),365)/(YEARFRAC(F9,F10,3)*365),0))*F54,0)</f>
        <v>0</v>
      </c>
      <c r="G64" s="118">
        <f>ROUNDDOWN((IF(G62&lt;&gt;"NA",MIN(YEARFRAC(G9,G10,3)*365-INT(DATEDIF(DATE(YEAR(G9),MONTH(G9),DAY(G9)),DATE(YEAR(G9),12,31),"D")),365)/(YEARFRAC(G9,G10,3)*365),0))*G54,0)</f>
        <v>0</v>
      </c>
      <c r="H64" s="118">
        <f>ROUNDDOWN((IF(H62&lt;&gt;"NA",MIN(YEARFRAC(H9,H10,3)*365-INT(DATEDIF(DATE(YEAR(H9),MONTH(H9),DAY(H9)),DATE(YEAR(H9),12,31),"D")),365)/(YEARFRAC(H9,H10,3)*365),0))*H54,0)</f>
        <v>0</v>
      </c>
      <c r="I64" s="118">
        <f>ROUNDDOWN((IF(I62&lt;&gt;"NA",MIN(YEARFRAC(I9,I10,3)*365-INT(DATEDIF(DATE(YEAR(I9),MONTH(I9),DAY(I9)),DATE(YEAR(I9),12,31),"D")),365)/(YEARFRAC(I9,I10,3)*365),0))*I54,0)</f>
        <v>0</v>
      </c>
      <c r="J64" s="118">
        <f>ROUNDDOWN((IF(J62&lt;&gt;"NA",MIN(YEARFRAC(J9,J10,3)*365-INT(DATEDIF(DATE(YEAR(J9),MONTH(J9),DAY(J9)),DATE(YEAR(J9),12,31),"D")),365)/(YEARFRAC(J9,J10,3)*365),0))*J54,0)</f>
        <v>0</v>
      </c>
      <c r="K64" s="118">
        <f>ROUNDDOWN((IF(K62&lt;&gt;"NA",MIN(YEARFRAC(K9,K10,3)*365-INT(DATEDIF(DATE(YEAR(K9),MONTH(K9),DAY(K9)),DATE(YEAR(K9),12,31),"D")),365)/(YEARFRAC(K9,K10,3)*365),0))*K54,0)</f>
        <v>0</v>
      </c>
      <c r="L64" s="118">
        <f>ROUNDDOWN((IF(L62&lt;&gt;"NA",MIN(YEARFRAC(L9,L10,3)*365-INT(DATEDIF(DATE(YEAR(L9),MONTH(L9),DAY(L9)),DATE(YEAR(L9),12,31),"D")),365)/(YEARFRAC(L9,L10,3)*365),0))*L54,0)</f>
        <v>0</v>
      </c>
      <c r="M64" s="118">
        <f>ROUNDDOWN((IF(M62&lt;&gt;"NA",MIN(YEARFRAC(M9,M10,3)*365-INT(DATEDIF(DATE(YEAR(M9),MONTH(M9),DAY(M9)),DATE(YEAR(M9),12,31),"D")),365)/(YEARFRAC(M9,M10,3)*365),0))*M54,0)</f>
        <v>0</v>
      </c>
      <c r="N64" s="118">
        <f>ROUNDDOWN((IF(N62&lt;&gt;"NA",MIN(YEARFRAC(N9,N10,3)*365-INT(DATEDIF(DATE(YEAR(N9),MONTH(N9),DAY(N9)),DATE(YEAR(N9),12,31),"D")),365)/(YEARFRAC(N9,N10,3)*365),0))*N54,0)</f>
        <v>0</v>
      </c>
      <c r="O64" s="118">
        <f>ROUNDDOWN((IF(O62&lt;&gt;"NA",MIN(YEARFRAC(O9,O10,3)*365-INT(DATEDIF(DATE(YEAR(O9),MONTH(O9),DAY(O9)),DATE(YEAR(O9),12,31),"D")),365)/(YEARFRAC(O9,O10,3)*365),0))*O54,0)</f>
        <v>0</v>
      </c>
      <c r="P64" s="118">
        <f>ROUNDDOWN((IF(P62&lt;&gt;"NA",MIN(YEARFRAC(P9,P10,3)*365-INT(DATEDIF(DATE(YEAR(P9),MONTH(P9),DAY(P9)),DATE(YEAR(P9),12,31),"D")),365)/(YEARFRAC(P9,P10,3)*365),0))*P54,0)</f>
        <v>0</v>
      </c>
      <c r="Q64" s="118">
        <f>ROUNDDOWN((IF(Q62&lt;&gt;"NA",MIN(YEARFRAC(Q9,Q10,3)*365-INT(DATEDIF(DATE(YEAR(Q9),MONTH(Q9),DAY(Q9)),DATE(YEAR(Q9),12,31),"D")),365)/(YEARFRAC(Q9,Q10,3)*365),0))*Q54,0)</f>
        <v>0</v>
      </c>
      <c r="R64" s="118">
        <f>ROUNDDOWN((IF(R62&lt;&gt;"NA",MIN(YEARFRAC(R9,R10,3)*365-INT(DATEDIF(DATE(YEAR(R9),MONTH(R9),DAY(R9)),DATE(YEAR(R9),12,31),"D")),365)/(YEARFRAC(R9,R10,3)*365),0))*R54,0)</f>
        <v>0</v>
      </c>
      <c r="S64" s="118">
        <f>ROUNDDOWN((IF(S62&lt;&gt;"NA",MIN(YEARFRAC(S9,S10,3)*365-INT(DATEDIF(DATE(YEAR(S9),MONTH(S9),DAY(S9)),DATE(YEAR(S9),12,31),"D")),365)/(YEARFRAC(S9,S10,3)*365),0))*S54,0)</f>
        <v>0</v>
      </c>
      <c r="T64" s="118">
        <f>ROUNDDOWN((IF(T62&lt;&gt;"NA",MIN(YEARFRAC(T9,T10,3)*365-INT(DATEDIF(DATE(YEAR(T9),MONTH(T9),DAY(T9)),DATE(YEAR(T9),12,31),"D")),365)/(YEARFRAC(T9,T10,3)*365),0))*T54,0)</f>
        <v>0</v>
      </c>
      <c r="U64" s="118">
        <f>ROUNDDOWN((IF(U62&lt;&gt;"NA",MIN(YEARFRAC(U9,U10,3)*365-INT(DATEDIF(DATE(YEAR(U9),MONTH(U9),DAY(U9)),DATE(YEAR(U9),12,31),"D")),365)/(YEARFRAC(U9,U10,3)*365),0))*U54,0)</f>
        <v>0</v>
      </c>
      <c r="V64" s="118">
        <f>ROUNDDOWN((IF(V62&lt;&gt;"NA",MIN(YEARFRAC(V9,V10,3)*365-INT(DATEDIF(DATE(YEAR(V9),MONTH(V9),DAY(V9)),DATE(YEAR(V9),12,31),"D")),365)/(YEARFRAC(V9,V10,3)*365),0))*V54,0)</f>
        <v>0</v>
      </c>
      <c r="W64" s="118">
        <f>ROUNDDOWN((IF(W62&lt;&gt;"NA",MIN(YEARFRAC(W9,W10,3)*365-INT(DATEDIF(DATE(YEAR(W9),MONTH(W9),DAY(W9)),DATE(YEAR(W9),12,31),"D")),365)/(YEARFRAC(W9,W10,3)*365),0))*W54,0)</f>
        <v>0</v>
      </c>
      <c r="X64" s="118">
        <f>ROUNDDOWN((IF(X62&lt;&gt;"NA",MIN(YEARFRAC(X9,X10,3)*365-INT(DATEDIF(DATE(YEAR(X9),MONTH(X9),DAY(X9)),DATE(YEAR(X9),12,31),"D")),365)/(YEARFRAC(X9,X10,3)*365),0))*X54,0)</f>
        <v>0</v>
      </c>
      <c r="Y64" s="118">
        <f>ROUNDDOWN((IF(Y62&lt;&gt;"NA",MIN(YEARFRAC(Y9,Y10,3)*365-INT(DATEDIF(DATE(YEAR(Y9),MONTH(Y9),DAY(Y9)),DATE(YEAR(Y9),12,31),"D")),365)/(YEARFRAC(Y9,Y10,3)*365),0))*Y54,0)</f>
        <v>0</v>
      </c>
      <c r="Z64" s="118">
        <f>ROUNDDOWN((IF(Z62&lt;&gt;"NA",MIN(YEARFRAC(Z9,Z10,3)*365-INT(DATEDIF(DATE(YEAR(Z9),MONTH(Z9),DAY(Z9)),DATE(YEAR(Z9),12,31),"D")),365)/(YEARFRAC(Z9,Z10,3)*365),0))*Z54,0)</f>
        <v>0</v>
      </c>
      <c r="AA64" s="118">
        <f>ROUNDDOWN((IF(AA62&lt;&gt;"NA",MIN(YEARFRAC(AA9,AA10,3)*365-INT(DATEDIF(DATE(YEAR(AA9),MONTH(AA9),DAY(AA9)),DATE(YEAR(AA9),12,31),"D")),365)/(YEARFRAC(AA9,AA10,3)*365),0))*AA54,0)</f>
        <v>0</v>
      </c>
      <c r="AB64" s="118">
        <f>ROUNDDOWN((IF(AB62&lt;&gt;"NA",MIN(YEARFRAC(AB9,AB10,3)*365-INT(DATEDIF(DATE(YEAR(AB9),MONTH(AB9),DAY(AB9)),DATE(YEAR(AB9),12,31),"D")),365)/(YEARFRAC(AB9,AB10,3)*365),0))*AB54,0)</f>
        <v>0</v>
      </c>
      <c r="AC64" s="118">
        <f>ROUNDDOWN((IF(AC62&lt;&gt;"NA",MIN(YEARFRAC(AC9,AC10,3)*365-INT(DATEDIF(DATE(YEAR(AC9),MONTH(AC9),DAY(AC9)),DATE(YEAR(AC9),12,31),"D")),365)/(YEARFRAC(AC9,AC10,3)*365),0))*AC54,0)</f>
        <v>0</v>
      </c>
      <c r="AD64" s="118">
        <f>ROUNDDOWN((IF(AD62&lt;&gt;"NA",MIN(YEARFRAC(AD9,AD10,3)*365-INT(DATEDIF(DATE(YEAR(AD9),MONTH(AD9),DAY(AD9)),DATE(YEAR(AD9),12,31),"D")),365)/(YEARFRAC(AD9,AD10,3)*365),0))*AD54,0)</f>
        <v>0</v>
      </c>
      <c r="AE64" s="118">
        <f>ROUNDDOWN((IF(AE62&lt;&gt;"NA",MIN(YEARFRAC(AE9,AE10,3)*365-INT(DATEDIF(DATE(YEAR(AE9),MONTH(AE9),DAY(AE9)),DATE(YEAR(AE9),12,31),"D")),365)/(YEARFRAC(AE9,AE10,3)*365),0))*AE54,0)</f>
        <v>0</v>
      </c>
      <c r="AF64" s="118">
        <f>ROUNDDOWN((IF(AF62&lt;&gt;"NA",MIN(YEARFRAC(AF9,AF10,3)*365-INT(DATEDIF(DATE(YEAR(AF9),MONTH(AF9),DAY(AF9)),DATE(YEAR(AF9),12,31),"D")),365)/(YEARFRAC(AF9,AF10,3)*365),0))*AF54,0)</f>
        <v>0</v>
      </c>
      <c r="AG64" s="118">
        <f>ROUNDDOWN((IF(AG62&lt;&gt;"NA",MIN(YEARFRAC(AG9,AG10,3)*365-INT(DATEDIF(DATE(YEAR(AG9),MONTH(AG9),DAY(AG9)),DATE(YEAR(AG9),12,31),"D")),365)/(YEARFRAC(AG9,AG10,3)*365),0))*AG54,0)</f>
        <v>0</v>
      </c>
      <c r="AH64" s="118">
        <f>ROUNDDOWN((IF(AH62&lt;&gt;"NA",MIN(YEARFRAC(AH9,AH10,3)*365-INT(DATEDIF(DATE(YEAR(AH9),MONTH(AH9),DAY(AH9)),DATE(YEAR(AH9),12,31),"D")),365)/(YEARFRAC(AH9,AH10,3)*365),0))*AH54,0)</f>
        <v>0</v>
      </c>
      <c r="AI64" s="118">
        <f>ROUNDDOWN((IF(AI62&lt;&gt;"NA",MIN(YEARFRAC(AI9,AI10,3)*365-INT(DATEDIF(DATE(YEAR(AI9),MONTH(AI9),DAY(AI9)),DATE(YEAR(AI9),12,31),"D")),365)/(YEARFRAC(AI9,AI10,3)*365),0))*AI54,0)</f>
        <v>0</v>
      </c>
      <c r="AJ64" s="118">
        <f>ROUNDDOWN((IF(AJ62&lt;&gt;"NA",MIN(YEARFRAC(AJ9,AJ10,3)*365-INT(DATEDIF(DATE(YEAR(AJ9),MONTH(AJ9),DAY(AJ9)),DATE(YEAR(AJ9),12,31),"D")),365)/(YEARFRAC(AJ9,AJ10,3)*365),0))*AJ54,0)</f>
        <v>0</v>
      </c>
      <c r="AK64" s="118">
        <f>ROUNDDOWN((IF(AK62&lt;&gt;"NA",MIN(YEARFRAC(AK9,AK10,3)*365-INT(DATEDIF(DATE(YEAR(AK9),MONTH(AK9),DAY(AK9)),DATE(YEAR(AK9),12,31),"D")),365)/(YEARFRAC(AK9,AK10,3)*365),0))*AK54,0)</f>
        <v>0</v>
      </c>
      <c r="AL64" s="118">
        <f>ROUNDDOWN((IF(AL62&lt;&gt;"NA",MIN(YEARFRAC(AL9,AL10,3)*365-INT(DATEDIF(DATE(YEAR(AL9),MONTH(AL9),DAY(AL9)),DATE(YEAR(AL9),12,31),"D")),365)/(YEARFRAC(AL9,AL10,3)*365),0))*AL54,0)</f>
        <v>0</v>
      </c>
      <c r="AM64" s="118">
        <f>ROUNDDOWN((IF(AM62&lt;&gt;"NA",MIN(YEARFRAC(AM9,AM10,3)*365-INT(DATEDIF(DATE(YEAR(AM9),MONTH(AM9),DAY(AM9)),DATE(YEAR(AM9),12,31),"D")),365)/(YEARFRAC(AM9,AM10,3)*365),0))*AM54,0)</f>
        <v>0</v>
      </c>
      <c r="AN64" s="118">
        <f>ROUNDDOWN((IF(AN62&lt;&gt;"NA",MIN(YEARFRAC(AN9,AN10,3)*365-INT(DATEDIF(DATE(YEAR(AN9),MONTH(AN9),DAY(AN9)),DATE(YEAR(AN9),12,31),"D")),365)/(YEARFRAC(AN9,AN10,3)*365),0))*AN54,0)</f>
        <v>0</v>
      </c>
      <c r="AO64" s="118">
        <f>ROUNDDOWN((IF(AO62&lt;&gt;"NA",MIN(YEARFRAC(AO9,AO10,3)*365-INT(DATEDIF(DATE(YEAR(AO9),MONTH(AO9),DAY(AO9)),DATE(YEAR(AO9),12,31),"D")),365)/(YEARFRAC(AO9,AO10,3)*365),0))*AO54,0)</f>
        <v>0</v>
      </c>
      <c r="AP64" s="118">
        <f>ROUNDDOWN((IF(AP62&lt;&gt;"NA",MIN(YEARFRAC(AP9,AP10,3)*365-INT(DATEDIF(DATE(YEAR(AP9),MONTH(AP9),DAY(AP9)),DATE(YEAR(AP9),12,31),"D")),365)/(YEARFRAC(AP9,AP10,3)*365),0))*AP54,0)</f>
        <v>0</v>
      </c>
      <c r="AQ64" s="118">
        <f>ROUNDDOWN((IF(AQ62&lt;&gt;"NA",MIN(YEARFRAC(AQ9,AQ10,3)*365-INT(DATEDIF(DATE(YEAR(AQ9),MONTH(AQ9),DAY(AQ9)),DATE(YEAR(AQ9),12,31),"D")),365)/(YEARFRAC(AQ9,AQ10,3)*365),0))*AQ54,0)</f>
        <v>0</v>
      </c>
      <c r="AR64" s="118">
        <f>ROUNDDOWN((IF(AR62&lt;&gt;"NA",MIN(YEARFRAC(AR9,AR10,3)*365-INT(DATEDIF(DATE(YEAR(AR9),MONTH(AR9),DAY(AR9)),DATE(YEAR(AR9),12,31),"D")),365)/(YEARFRAC(AR9,AR10,3)*365),0))*AR54,0)</f>
        <v>0</v>
      </c>
      <c r="AS64" s="118">
        <f>ROUNDDOWN((IF(AS62&lt;&gt;"NA",MIN(YEARFRAC(AS9,AS10,3)*365-INT(DATEDIF(DATE(YEAR(AS9),MONTH(AS9),DAY(AS9)),DATE(YEAR(AS9),12,31),"D")),365)/(YEARFRAC(AS9,AS10,3)*365),0))*AS54,0)</f>
        <v>0</v>
      </c>
      <c r="AT64" s="118">
        <f>ROUNDDOWN((IF(AT62&lt;&gt;"NA",MIN(YEARFRAC(AT9,AT10,3)*365-INT(DATEDIF(DATE(YEAR(AT9),MONTH(AT9),DAY(AT9)),DATE(YEAR(AT9),12,31),"D")),365)/(YEARFRAC(AT9,AT10,3)*365),0))*AT54,0)</f>
        <v>0</v>
      </c>
      <c r="AU64" s="118">
        <f>ROUNDDOWN((IF(AU62&lt;&gt;"NA",MIN(YEARFRAC(AU9,AU10,3)*365-INT(DATEDIF(DATE(YEAR(AU9),MONTH(AU9),DAY(AU9)),DATE(YEAR(AU9),12,31),"D")),365)/(YEARFRAC(AU9,AU10,3)*365),0))*AU54,0)</f>
        <v>0</v>
      </c>
      <c r="AV64" s="118">
        <f>ROUNDDOWN((IF(AV62&lt;&gt;"NA",MIN(YEARFRAC(AV9,AV10,3)*365-INT(DATEDIF(DATE(YEAR(AV9),MONTH(AV9),DAY(AV9)),DATE(YEAR(AV9),12,31),"D")),365)/(YEARFRAC(AV9,AV10,3)*365),0))*AV54,0)</f>
        <v>0</v>
      </c>
      <c r="AW64" s="118">
        <f>ROUNDDOWN((IF(AW62&lt;&gt;"NA",MIN(YEARFRAC(AW9,AW10,3)*365-INT(DATEDIF(DATE(YEAR(AW9),MONTH(AW9),DAY(AW9)),DATE(YEAR(AW9),12,31),"D")),365)/(YEARFRAC(AW9,AW10,3)*365),0))*AW54,0)</f>
        <v>0</v>
      </c>
      <c r="AX64" s="118">
        <f>ROUNDDOWN((IF(AX62&lt;&gt;"NA",MIN(YEARFRAC(AX9,AX10,3)*365-INT(DATEDIF(DATE(YEAR(AX9),MONTH(AX9),DAY(AX9)),DATE(YEAR(AX9),12,31),"D")),365)/(YEARFRAC(AX9,AX10,3)*365),0))*AX54,0)</f>
        <v>0</v>
      </c>
      <c r="AY64" s="118">
        <f>ROUNDDOWN((IF(AY62&lt;&gt;"NA",MIN(YEARFRAC(AY9,AY10,3)*365-INT(DATEDIF(DATE(YEAR(AY9),MONTH(AY9),DAY(AY9)),DATE(YEAR(AY9),12,31),"D")),365)/(YEARFRAC(AY9,AY10,3)*365),0))*AY54,0)</f>
        <v>0</v>
      </c>
      <c r="AZ64" s="118">
        <f>ROUNDDOWN((IF(AZ62&lt;&gt;"NA",MIN(YEARFRAC(AZ9,AZ10,3)*365-INT(DATEDIF(DATE(YEAR(AZ9),MONTH(AZ9),DAY(AZ9)),DATE(YEAR(AZ9),12,31),"D")),365)/(YEARFRAC(AZ9,AZ10,3)*365),0))*AZ54,0)</f>
        <v>0</v>
      </c>
      <c r="BA64" s="118">
        <f>ROUNDDOWN((IF(BA62&lt;&gt;"NA",MIN(YEARFRAC(BA9,BA10,3)*365-INT(DATEDIF(DATE(YEAR(BA9),MONTH(BA9),DAY(BA9)),DATE(YEAR(BA9),12,31),"D")),365)/(YEARFRAC(BA9,BA10,3)*365),0))*BA54,0)</f>
        <v>0</v>
      </c>
      <c r="BB64" s="118">
        <f>ROUNDDOWN((IF(BB62&lt;&gt;"NA",MIN(YEARFRAC(BB9,BB10,3)*365-INT(DATEDIF(DATE(YEAR(BB9),MONTH(BB9),DAY(BB9)),DATE(YEAR(BB9),12,31),"D")),365)/(YEARFRAC(BB9,BB10,3)*365),0))*BB54,0)</f>
        <v>0</v>
      </c>
      <c r="BC64" s="118">
        <f>ROUNDDOWN((IF(BC62&lt;&gt;"NA",MIN(YEARFRAC(BC9,BC10,3)*365-INT(DATEDIF(DATE(YEAR(BC9),MONTH(BC9),DAY(BC9)),DATE(YEAR(BC9),12,31),"D")),365)/(YEARFRAC(BC9,BC10,3)*365),0))*BC54,0)</f>
        <v>0</v>
      </c>
      <c r="BD64" s="118">
        <f>ROUNDDOWN((IF(BD62&lt;&gt;"NA",MIN(YEARFRAC(BD9,BD10,3)*365-INT(DATEDIF(DATE(YEAR(BD9),MONTH(BD9),DAY(BD9)),DATE(YEAR(BD9),12,31),"D")),365)/(YEARFRAC(BD9,BD10,3)*365),0))*BD54,0)</f>
        <v>0</v>
      </c>
      <c r="BE64" s="118">
        <f>ROUNDDOWN((IF(BE62&lt;&gt;"NA",MIN(YEARFRAC(BE9,BE10,3)*365-INT(DATEDIF(DATE(YEAR(BE9),MONTH(BE9),DAY(BE9)),DATE(YEAR(BE9),12,31),"D")),365)/(YEARFRAC(BE9,BE10,3)*365),0))*BE54,0)</f>
        <v>0</v>
      </c>
      <c r="BF64" s="118">
        <f>ROUNDDOWN((IF(BF62&lt;&gt;"NA",MIN(YEARFRAC(BF9,BF10,3)*365-INT(DATEDIF(DATE(YEAR(BF9),MONTH(BF9),DAY(BF9)),DATE(YEAR(BF9),12,31),"D")),365)/(YEARFRAC(BF9,BF10,3)*365),0))*BF54,0)</f>
        <v>0</v>
      </c>
      <c r="BG64" s="118">
        <f>ROUNDDOWN((IF(BG62&lt;&gt;"NA",MIN(YEARFRAC(BG9,BG10,3)*365-INT(DATEDIF(DATE(YEAR(BG9),MONTH(BG9),DAY(BG9)),DATE(YEAR(BG9),12,31),"D")),365)/(YEARFRAC(BG9,BG10,3)*365),0))*BG54,0)</f>
        <v>0</v>
      </c>
      <c r="BH64" s="118">
        <f>ROUNDDOWN((IF(BH62&lt;&gt;"NA",MIN(YEARFRAC(BH9,BH10,3)*365-INT(DATEDIF(DATE(YEAR(BH9),MONTH(BH9),DAY(BH9)),DATE(YEAR(BH9),12,31),"D")),365)/(YEARFRAC(BH9,BH10,3)*365),0))*BH54,0)</f>
        <v>0</v>
      </c>
      <c r="BI64" s="118">
        <f>ROUNDDOWN((IF(BI62&lt;&gt;"NA",MIN(YEARFRAC(BI9,BI10,3)*365-INT(DATEDIF(DATE(YEAR(BI9),MONTH(BI9),DAY(BI9)),DATE(YEAR(BI9),12,31),"D")),365)/(YEARFRAC(BI9,BI10,3)*365),0))*BI54,0)</f>
        <v>0</v>
      </c>
      <c r="BJ64" s="118">
        <f>ROUNDDOWN((IF(BJ62&lt;&gt;"NA",MIN(YEARFRAC(BJ9,BJ10,3)*365-INT(DATEDIF(DATE(YEAR(BJ9),MONTH(BJ9),DAY(BJ9)),DATE(YEAR(BJ9),12,31),"D")),365)/(YEARFRAC(BJ9,BJ10,3)*365),0))*BJ54,0)</f>
        <v>0</v>
      </c>
      <c r="BK64" s="118">
        <f>ROUNDDOWN((IF(BK62&lt;&gt;"NA",MIN(YEARFRAC(BK9,BK10,3)*365-INT(DATEDIF(DATE(YEAR(BK9),MONTH(BK9),DAY(BK9)),DATE(YEAR(BK9),12,31),"D")),365)/(YEARFRAC(BK9,BK10,3)*365),0))*BK54,0)</f>
        <v>0</v>
      </c>
      <c r="BL64" s="118">
        <f>ROUNDDOWN((IF(BL62&lt;&gt;"NA",MIN(YEARFRAC(BL9,BL10,3)*365-INT(DATEDIF(DATE(YEAR(BL9),MONTH(BL9),DAY(BL9)),DATE(YEAR(BL9),12,31),"D")),365)/(YEARFRAC(BL9,BL10,3)*365),0))*BL54,0)</f>
        <v>0</v>
      </c>
      <c r="BM64" s="118">
        <f>ROUNDDOWN((IF(BM62&lt;&gt;"NA",MIN(YEARFRAC(BM9,BM10,3)*365-INT(DATEDIF(DATE(YEAR(BM9),MONTH(BM9),DAY(BM9)),DATE(YEAR(BM9),12,31),"D")),365)/(YEARFRAC(BM9,BM10,3)*365),0))*BM54,0)</f>
        <v>0</v>
      </c>
      <c r="BN64" s="118">
        <f>ROUNDDOWN((IF(BN62&lt;&gt;"NA",MIN(YEARFRAC(BN9,BN10,3)*365-INT(DATEDIF(DATE(YEAR(BN9),MONTH(BN9),DAY(BN9)),DATE(YEAR(BN9),12,31),"D")),365)/(YEARFRAC(BN9,BN10,3)*365),0))*BN54,0)</f>
        <v>0</v>
      </c>
      <c r="BO64" s="118">
        <f>ROUNDDOWN((IF(BO62&lt;&gt;"NA",MIN(YEARFRAC(BO9,BO10,3)*365-INT(DATEDIF(DATE(YEAR(BO9),MONTH(BO9),DAY(BO9)),DATE(YEAR(BO9),12,31),"D")),365)/(YEARFRAC(BO9,BO10,3)*365),0))*BO54,0)</f>
        <v>0</v>
      </c>
      <c r="BP64" s="118">
        <f>ROUNDDOWN((IF(BP62&lt;&gt;"NA",MIN(YEARFRAC(BP9,BP10,3)*365-INT(DATEDIF(DATE(YEAR(BP9),MONTH(BP9),DAY(BP9)),DATE(YEAR(BP9),12,31),"D")),365)/(YEARFRAC(BP9,BP10,3)*365),0))*BP54,0)</f>
        <v>0</v>
      </c>
      <c r="BQ64" s="118">
        <f>ROUNDDOWN((IF(BQ62&lt;&gt;"NA",MIN(YEARFRAC(BQ9,BQ10,3)*365-INT(DATEDIF(DATE(YEAR(BQ9),MONTH(BQ9),DAY(BQ9)),DATE(YEAR(BQ9),12,31),"D")),365)/(YEARFRAC(BQ9,BQ10,3)*365),0))*BQ54,0)</f>
        <v>0</v>
      </c>
      <c r="BR64" s="118">
        <f>ROUNDDOWN((IF(BR62&lt;&gt;"NA",MIN(YEARFRAC(BR9,BR10,3)*365-INT(DATEDIF(DATE(YEAR(BR9),MONTH(BR9),DAY(BR9)),DATE(YEAR(BR9),12,31),"D")),365)/(YEARFRAC(BR9,BR10,3)*365),0))*BR54,0)</f>
        <v>0</v>
      </c>
      <c r="BS64" s="118">
        <f>ROUNDDOWN((IF(BS62&lt;&gt;"NA",MIN(YEARFRAC(BS9,BS10,3)*365-INT(DATEDIF(DATE(YEAR(BS9),MONTH(BS9),DAY(BS9)),DATE(YEAR(BS9),12,31),"D")),365)/(YEARFRAC(BS9,BS10,3)*365),0))*BS54,0)</f>
        <v>0</v>
      </c>
      <c r="BT64" s="118">
        <f>ROUNDDOWN((IF(BT62&lt;&gt;"NA",MIN(YEARFRAC(BT9,BT10,3)*365-INT(DATEDIF(DATE(YEAR(BT9),MONTH(BT9),DAY(BT9)),DATE(YEAR(BT9),12,31),"D")),365)/(YEARFRAC(BT9,BT10,3)*365),0))*BT54,0)</f>
        <v>0</v>
      </c>
      <c r="BU64" s="118">
        <f>ROUNDDOWN((IF(BU62&lt;&gt;"NA",MIN(YEARFRAC(BU9,BU10,3)*365-INT(DATEDIF(DATE(YEAR(BU9),MONTH(BU9),DAY(BU9)),DATE(YEAR(BU9),12,31),"D")),365)/(YEARFRAC(BU9,BU10,3)*365),0))*BU54,0)</f>
        <v>0</v>
      </c>
      <c r="BV64" s="118">
        <f>ROUNDDOWN((IF(BV62&lt;&gt;"NA",MIN(YEARFRAC(BV9,BV10,3)*365-INT(DATEDIF(DATE(YEAR(BV9),MONTH(BV9),DAY(BV9)),DATE(YEAR(BV9),12,31),"D")),365)/(YEARFRAC(BV9,BV10,3)*365),0))*BV54,0)</f>
        <v>0</v>
      </c>
      <c r="BW64" s="118">
        <f>ROUNDDOWN((IF(BW62&lt;&gt;"NA",MIN(YEARFRAC(BW9,BW10,3)*365-INT(DATEDIF(DATE(YEAR(BW9),MONTH(BW9),DAY(BW9)),DATE(YEAR(BW9),12,31),"D")),365)/(YEARFRAC(BW9,BW10,3)*365),0))*BW54,0)</f>
        <v>0</v>
      </c>
      <c r="BX64" s="118">
        <f>ROUNDDOWN((IF(BX62&lt;&gt;"NA",MIN(YEARFRAC(BX9,BX10,3)*365-INT(DATEDIF(DATE(YEAR(BX9),MONTH(BX9),DAY(BX9)),DATE(YEAR(BX9),12,31),"D")),365)/(YEARFRAC(BX9,BX10,3)*365),0))*BX54,0)</f>
        <v>0</v>
      </c>
      <c r="BY64" s="118">
        <f>ROUNDDOWN((IF(BY62&lt;&gt;"NA",MIN(YEARFRAC(BY9,BY10,3)*365-INT(DATEDIF(DATE(YEAR(BY9),MONTH(BY9),DAY(BY9)),DATE(YEAR(BY9),12,31),"D")),365)/(YEARFRAC(BY9,BY10,3)*365),0))*BY54,0)</f>
        <v>0</v>
      </c>
      <c r="BZ64" s="118">
        <f>ROUNDDOWN((IF(BZ62&lt;&gt;"NA",MIN(YEARFRAC(BZ9,BZ10,3)*365-INT(DATEDIF(DATE(YEAR(BZ9),MONTH(BZ9),DAY(BZ9)),DATE(YEAR(BZ9),12,31),"D")),365)/(YEARFRAC(BZ9,BZ10,3)*365),0))*BZ54,0)</f>
        <v>0</v>
      </c>
      <c r="CA64" s="118">
        <f>ROUNDDOWN((IF(CA62&lt;&gt;"NA",MIN(YEARFRAC(CA9,CA10,3)*365-INT(DATEDIF(DATE(YEAR(CA9),MONTH(CA9),DAY(CA9)),DATE(YEAR(CA9),12,31),"D")),365)/(YEARFRAC(CA9,CA10,3)*365),0))*CA54,0)</f>
        <v>0</v>
      </c>
      <c r="CB64" s="118">
        <f>ROUNDDOWN((IF(CB62&lt;&gt;"NA",MIN(YEARFRAC(CB9,CB10,3)*365-INT(DATEDIF(DATE(YEAR(CB9),MONTH(CB9),DAY(CB9)),DATE(YEAR(CB9),12,31),"D")),365)/(YEARFRAC(CB9,CB10,3)*365),0))*CB54,0)</f>
        <v>0</v>
      </c>
      <c r="CC64" s="118">
        <f>ROUNDDOWN((IF(CC62&lt;&gt;"NA",MIN(YEARFRAC(CC9,CC10,3)*365-INT(DATEDIF(DATE(YEAR(CC9),MONTH(CC9),DAY(CC9)),DATE(YEAR(CC9),12,31),"D")),365)/(YEARFRAC(CC9,CC10,3)*365),0))*CC54,0)</f>
        <v>0</v>
      </c>
      <c r="CD64" s="118">
        <f>ROUNDDOWN((IF(CD62&lt;&gt;"NA",MIN(YEARFRAC(CD9,CD10,3)*365-INT(DATEDIF(DATE(YEAR(CD9),MONTH(CD9),DAY(CD9)),DATE(YEAR(CD9),12,31),"D")),365)/(YEARFRAC(CD9,CD10,3)*365),0))*CD54,0)</f>
        <v>0</v>
      </c>
      <c r="CE64" s="118">
        <f>ROUNDDOWN((IF(CE62&lt;&gt;"NA",MIN(YEARFRAC(CE9,CE10,3)*365-INT(DATEDIF(DATE(YEAR(CE9),MONTH(CE9),DAY(CE9)),DATE(YEAR(CE9),12,31),"D")),365)/(YEARFRAC(CE9,CE10,3)*365),0))*CE54,0)</f>
        <v>0</v>
      </c>
      <c r="CF64" s="118">
        <f>ROUNDDOWN((IF(CF62&lt;&gt;"NA",MIN(YEARFRAC(CF9,CF10,3)*365-INT(DATEDIF(DATE(YEAR(CF9),MONTH(CF9),DAY(CF9)),DATE(YEAR(CF9),12,31),"D")),365)/(YEARFRAC(CF9,CF10,3)*365),0))*CF54,0)</f>
        <v>0</v>
      </c>
      <c r="CG64" s="118">
        <f>ROUNDDOWN((IF(CG62&lt;&gt;"NA",MIN(YEARFRAC(CG9,CG10,3)*365-INT(DATEDIF(DATE(YEAR(CG9),MONTH(CG9),DAY(CG9)),DATE(YEAR(CG9),12,31),"D")),365)/(YEARFRAC(CG9,CG10,3)*365),0))*CG54,0)</f>
        <v>0</v>
      </c>
      <c r="CH64" s="118">
        <f>ROUNDDOWN((IF(CH62&lt;&gt;"NA",MIN(YEARFRAC(CH9,CH10,3)*365-INT(DATEDIF(DATE(YEAR(CH9),MONTH(CH9),DAY(CH9)),DATE(YEAR(CH9),12,31),"D")),365)/(YEARFRAC(CH9,CH10,3)*365),0))*CH54,0)</f>
        <v>0</v>
      </c>
      <c r="CI64" s="118">
        <f>ROUNDDOWN((IF(CI62&lt;&gt;"NA",MIN(YEARFRAC(CI9,CI10,3)*365-INT(DATEDIF(DATE(YEAR(CI9),MONTH(CI9),DAY(CI9)),DATE(YEAR(CI9),12,31),"D")),365)/(YEARFRAC(CI9,CI10,3)*365),0))*CI54,0)</f>
        <v>0</v>
      </c>
      <c r="CJ64" s="118">
        <f>ROUNDDOWN((IF(CJ62&lt;&gt;"NA",MIN(YEARFRAC(CJ9,CJ10,3)*365-INT(DATEDIF(DATE(YEAR(CJ9),MONTH(CJ9),DAY(CJ9)),DATE(YEAR(CJ9),12,31),"D")),365)/(YEARFRAC(CJ9,CJ10,3)*365),0))*CJ54,0)</f>
        <v>0</v>
      </c>
      <c r="CK64" s="118">
        <f>ROUNDDOWN((IF(CK62&lt;&gt;"NA",MIN(YEARFRAC(CK9,CK10,3)*365-INT(DATEDIF(DATE(YEAR(CK9),MONTH(CK9),DAY(CK9)),DATE(YEAR(CK9),12,31),"D")),365)/(YEARFRAC(CK9,CK10,3)*365),0))*CK54,0)</f>
        <v>0</v>
      </c>
      <c r="CL64" s="118">
        <f>ROUNDDOWN((IF(CL62&lt;&gt;"NA",MIN(YEARFRAC(CL9,CL10,3)*365-INT(DATEDIF(DATE(YEAR(CL9),MONTH(CL9),DAY(CL9)),DATE(YEAR(CL9),12,31),"D")),365)/(YEARFRAC(CL9,CL10,3)*365),0))*CL54,0)</f>
        <v>0</v>
      </c>
      <c r="CM64" s="118">
        <f>ROUNDDOWN((IF(CM62&lt;&gt;"NA",MIN(YEARFRAC(CM9,CM10,3)*365-INT(DATEDIF(DATE(YEAR(CM9),MONTH(CM9),DAY(CM9)),DATE(YEAR(CM9),12,31),"D")),365)/(YEARFRAC(CM9,CM10,3)*365),0))*CM54,0)</f>
        <v>0</v>
      </c>
      <c r="CN64" s="118">
        <f>ROUNDDOWN((IF(CN62&lt;&gt;"NA",MIN(YEARFRAC(CN9,CN10,3)*365-INT(DATEDIF(DATE(YEAR(CN9),MONTH(CN9),DAY(CN9)),DATE(YEAR(CN9),12,31),"D")),365)/(YEARFRAC(CN9,CN10,3)*365),0))*CN54,0)</f>
        <v>0</v>
      </c>
      <c r="CO64" s="118">
        <f>ROUNDDOWN((IF(CO62&lt;&gt;"NA",MIN(YEARFRAC(CO9,CO10,3)*365-INT(DATEDIF(DATE(YEAR(CO9),MONTH(CO9),DAY(CO9)),DATE(YEAR(CO9),12,31),"D")),365)/(YEARFRAC(CO9,CO10,3)*365),0))*CO54,0)</f>
        <v>0</v>
      </c>
      <c r="CP64" s="118">
        <f>ROUNDDOWN((IF(CP62&lt;&gt;"NA",MIN(YEARFRAC(CP9,CP10,3)*365-INT(DATEDIF(DATE(YEAR(CP9),MONTH(CP9),DAY(CP9)),DATE(YEAR(CP9),12,31),"D")),365)/(YEARFRAC(CP9,CP10,3)*365),0))*CP54,0)</f>
        <v>0</v>
      </c>
      <c r="CQ64" s="118">
        <f>ROUNDDOWN((IF(CQ62&lt;&gt;"NA",MIN(YEARFRAC(CQ9,CQ10,3)*365-INT(DATEDIF(DATE(YEAR(CQ9),MONTH(CQ9),DAY(CQ9)),DATE(YEAR(CQ9),12,31),"D")),365)/(YEARFRAC(CQ9,CQ10,3)*365),0))*CQ54,0)</f>
        <v>0</v>
      </c>
      <c r="CR64" s="118">
        <f>ROUNDDOWN((IF(CR62&lt;&gt;"NA",MIN(YEARFRAC(CR9,CR10,3)*365-INT(DATEDIF(DATE(YEAR(CR9),MONTH(CR9),DAY(CR9)),DATE(YEAR(CR9),12,31),"D")),365)/(YEARFRAC(CR9,CR10,3)*365),0))*CR54,0)</f>
        <v>0</v>
      </c>
      <c r="CS64" s="118">
        <f>ROUNDDOWN((IF(CS62&lt;&gt;"NA",MIN(YEARFRAC(CS9,CS10,3)*365-INT(DATEDIF(DATE(YEAR(CS9),MONTH(CS9),DAY(CS9)),DATE(YEAR(CS9),12,31),"D")),365)/(YEARFRAC(CS9,CS10,3)*365),0))*CS54,0)</f>
        <v>0</v>
      </c>
      <c r="CT64" s="118">
        <f>ROUNDDOWN((IF(CT62&lt;&gt;"NA",MIN(YEARFRAC(CT9,CT10,3)*365-INT(DATEDIF(DATE(YEAR(CT9),MONTH(CT9),DAY(CT9)),DATE(YEAR(CT9),12,31),"D")),365)/(YEARFRAC(CT9,CT10,3)*365),0))*CT54,0)</f>
        <v>0</v>
      </c>
      <c r="CU64" s="118">
        <f>ROUNDDOWN((IF(CU62&lt;&gt;"NA",MIN(YEARFRAC(CU9,CU10,3)*365-INT(DATEDIF(DATE(YEAR(CU9),MONTH(CU9),DAY(CU9)),DATE(YEAR(CU9),12,31),"D")),365)/(YEARFRAC(CU9,CU10,3)*365),0))*CU54,0)</f>
        <v>0</v>
      </c>
      <c r="CV64" s="118">
        <f>ROUNDDOWN((IF(CV62&lt;&gt;"NA",MIN(YEARFRAC(CV9,CV10,3)*365-INT(DATEDIF(DATE(YEAR(CV9),MONTH(CV9),DAY(CV9)),DATE(YEAR(CV9),12,31),"D")),365)/(YEARFRAC(CV9,CV10,3)*365),0))*CV54,0)</f>
        <v>0</v>
      </c>
      <c r="CW64" s="118">
        <f>ROUNDDOWN((IF(CW62&lt;&gt;"NA",MIN(YEARFRAC(CW9,CW10,3)*365-INT(DATEDIF(DATE(YEAR(CW9),MONTH(CW9),DAY(CW9)),DATE(YEAR(CW9),12,31),"D")),365)/(YEARFRAC(CW9,CW10,3)*365),0))*CW54,0)</f>
        <v>0</v>
      </c>
      <c r="CX64" s="118">
        <f>ROUNDDOWN((IF(CX62&lt;&gt;"NA",MIN(YEARFRAC(CX9,CX10,3)*365-INT(DATEDIF(DATE(YEAR(CX9),MONTH(CX9),DAY(CX9)),DATE(YEAR(CX9),12,31),"D")),365)/(YEARFRAC(CX9,CX10,3)*365),0))*CX54,0)</f>
        <v>0</v>
      </c>
      <c r="CY64" s="118">
        <f>ROUNDDOWN((IF(CY62&lt;&gt;"NA",MIN(YEARFRAC(CY9,CY10,3)*365-INT(DATEDIF(DATE(YEAR(CY9),MONTH(CY9),DAY(CY9)),DATE(YEAR(CY9),12,31),"D")),365)/(YEARFRAC(CY9,CY10,3)*365),0))*CY54,0)</f>
        <v>0</v>
      </c>
      <c r="CZ64" s="119"/>
      <c r="DA64" s="97"/>
      <c r="DB64" s="97"/>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row>
    <row r="65" spans="1:193" s="34" customFormat="1" ht="29.25" customHeight="1" x14ac:dyDescent="0.3">
      <c r="A65" s="266"/>
      <c r="B65" s="266"/>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266"/>
      <c r="AP65" s="266"/>
      <c r="AQ65" s="266"/>
      <c r="AR65" s="266"/>
      <c r="AS65" s="266"/>
      <c r="AT65" s="266"/>
      <c r="AU65" s="266"/>
      <c r="AV65" s="266"/>
      <c r="AW65" s="266"/>
      <c r="AX65" s="266"/>
      <c r="AY65" s="266"/>
      <c r="AZ65" s="266"/>
      <c r="BA65" s="266"/>
      <c r="BB65" s="266"/>
      <c r="BC65" s="266"/>
      <c r="BD65" s="266"/>
      <c r="BE65" s="266"/>
      <c r="BF65" s="266"/>
      <c r="BG65" s="266"/>
      <c r="BH65" s="266"/>
      <c r="BI65" s="266"/>
      <c r="BJ65" s="266"/>
      <c r="BK65" s="266"/>
      <c r="BL65" s="266"/>
      <c r="BM65" s="266"/>
      <c r="BN65" s="266"/>
      <c r="BO65" s="266"/>
      <c r="BP65" s="266"/>
      <c r="BQ65" s="266"/>
      <c r="BR65" s="266"/>
      <c r="BS65" s="266"/>
      <c r="BT65" s="266"/>
      <c r="BU65" s="266"/>
      <c r="BV65" s="266"/>
      <c r="BW65" s="266"/>
      <c r="BX65" s="266"/>
      <c r="BY65" s="266"/>
      <c r="BZ65" s="266"/>
      <c r="CA65" s="266"/>
      <c r="CB65" s="266"/>
      <c r="CC65" s="266"/>
      <c r="CD65" s="266"/>
      <c r="CE65" s="266"/>
      <c r="CF65" s="266"/>
      <c r="CG65" s="266"/>
      <c r="CH65" s="266"/>
      <c r="CI65" s="266"/>
      <c r="CJ65" s="266"/>
      <c r="CK65" s="266"/>
      <c r="CL65" s="266"/>
      <c r="CM65" s="266"/>
      <c r="CN65" s="266"/>
      <c r="CO65" s="266"/>
      <c r="CP65" s="266"/>
      <c r="CQ65" s="266"/>
      <c r="CR65" s="266"/>
      <c r="CS65" s="266"/>
      <c r="CT65" s="266"/>
      <c r="CU65" s="266"/>
      <c r="CV65" s="266"/>
      <c r="CW65" s="266"/>
      <c r="CX65" s="266"/>
      <c r="CY65" s="266"/>
      <c r="CZ65" s="266"/>
      <c r="DA65" s="113"/>
      <c r="DB65" s="114"/>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row>
    <row r="66" spans="1:193" s="122" customFormat="1" x14ac:dyDescent="0.35">
      <c r="A66" s="147"/>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148"/>
      <c r="BE66" s="148"/>
      <c r="BF66" s="148"/>
      <c r="BG66" s="148"/>
      <c r="BH66" s="148"/>
      <c r="BI66" s="148"/>
      <c r="BJ66" s="148"/>
      <c r="BK66" s="148"/>
      <c r="BL66" s="148"/>
      <c r="BM66" s="148"/>
      <c r="BN66" s="148"/>
      <c r="BO66" s="148"/>
      <c r="BP66" s="148"/>
      <c r="BQ66" s="148"/>
      <c r="BR66" s="148"/>
      <c r="BS66" s="148"/>
      <c r="BT66" s="148"/>
      <c r="BU66" s="148"/>
      <c r="BV66" s="148"/>
      <c r="BW66" s="148"/>
      <c r="BX66" s="148"/>
      <c r="BY66" s="148"/>
      <c r="BZ66" s="148"/>
      <c r="CA66" s="148"/>
      <c r="CB66" s="148"/>
      <c r="CC66" s="148"/>
      <c r="CD66" s="148"/>
      <c r="CE66" s="148"/>
      <c r="CF66" s="148"/>
      <c r="CG66" s="148"/>
      <c r="CH66" s="148"/>
      <c r="CI66" s="148"/>
      <c r="CJ66" s="148"/>
      <c r="CK66" s="148"/>
      <c r="CL66" s="148"/>
      <c r="CM66" s="148"/>
      <c r="CN66" s="148"/>
      <c r="CO66" s="148"/>
      <c r="CP66" s="148"/>
      <c r="CQ66" s="148"/>
      <c r="CR66" s="148"/>
      <c r="CS66" s="148"/>
      <c r="CT66" s="148"/>
      <c r="CU66" s="148"/>
      <c r="CV66" s="148"/>
      <c r="CW66" s="148"/>
      <c r="CX66" s="148"/>
      <c r="CY66" s="149"/>
      <c r="CZ66" s="124"/>
    </row>
    <row r="67" spans="1:193" s="122" customFormat="1" x14ac:dyDescent="0.35">
      <c r="A67" s="147"/>
      <c r="B67" s="148"/>
      <c r="C67" s="148"/>
      <c r="D67" s="163"/>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8"/>
      <c r="AY67" s="148"/>
      <c r="AZ67" s="148"/>
      <c r="BA67" s="148"/>
      <c r="BB67" s="148"/>
      <c r="BC67" s="148"/>
      <c r="BD67" s="148"/>
      <c r="BE67" s="148"/>
      <c r="BF67" s="148"/>
      <c r="BG67" s="148"/>
      <c r="BH67" s="148"/>
      <c r="BI67" s="148"/>
      <c r="BJ67" s="148"/>
      <c r="BK67" s="148"/>
      <c r="BL67" s="148"/>
      <c r="BM67" s="148"/>
      <c r="BN67" s="148"/>
      <c r="BO67" s="148"/>
      <c r="BP67" s="148"/>
      <c r="BQ67" s="148"/>
      <c r="BR67" s="148"/>
      <c r="BS67" s="148"/>
      <c r="BT67" s="148"/>
      <c r="BU67" s="148"/>
      <c r="BV67" s="148"/>
      <c r="BW67" s="148"/>
      <c r="BX67" s="148"/>
      <c r="BY67" s="148"/>
      <c r="BZ67" s="148"/>
      <c r="CA67" s="148"/>
      <c r="CB67" s="148"/>
      <c r="CC67" s="148"/>
      <c r="CD67" s="148"/>
      <c r="CE67" s="148"/>
      <c r="CF67" s="148"/>
      <c r="CG67" s="148"/>
      <c r="CH67" s="148"/>
      <c r="CI67" s="148"/>
      <c r="CJ67" s="148"/>
      <c r="CK67" s="148"/>
      <c r="CL67" s="148"/>
      <c r="CM67" s="148"/>
      <c r="CN67" s="148"/>
      <c r="CO67" s="148"/>
      <c r="CP67" s="148"/>
      <c r="CQ67" s="148"/>
      <c r="CR67" s="148"/>
      <c r="CS67" s="148"/>
      <c r="CT67" s="148"/>
      <c r="CU67" s="148"/>
      <c r="CV67" s="148"/>
      <c r="CW67" s="148"/>
      <c r="CX67" s="148"/>
      <c r="CY67" s="148"/>
      <c r="CZ67" s="124"/>
    </row>
    <row r="68" spans="1:193" s="122" customFormat="1" x14ac:dyDescent="0.35">
      <c r="A68" s="147"/>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c r="BI68" s="148"/>
      <c r="BJ68" s="148"/>
      <c r="BK68" s="148"/>
      <c r="BL68" s="148"/>
      <c r="BM68" s="148"/>
      <c r="BN68" s="148"/>
      <c r="BO68" s="148"/>
      <c r="BP68" s="148"/>
      <c r="BQ68" s="148"/>
      <c r="BR68" s="148"/>
      <c r="BS68" s="148"/>
      <c r="BT68" s="148"/>
      <c r="BU68" s="148"/>
      <c r="BV68" s="148"/>
      <c r="BW68" s="148"/>
      <c r="BX68" s="148"/>
      <c r="BY68" s="148"/>
      <c r="BZ68" s="148"/>
      <c r="CA68" s="148"/>
      <c r="CB68" s="148"/>
      <c r="CC68" s="148"/>
      <c r="CD68" s="148"/>
      <c r="CE68" s="148"/>
      <c r="CF68" s="148"/>
      <c r="CG68" s="148"/>
      <c r="CH68" s="148"/>
      <c r="CI68" s="148"/>
      <c r="CJ68" s="148"/>
      <c r="CK68" s="148"/>
      <c r="CL68" s="148"/>
      <c r="CM68" s="148"/>
      <c r="CN68" s="148"/>
      <c r="CO68" s="148"/>
      <c r="CP68" s="148"/>
      <c r="CQ68" s="148"/>
      <c r="CR68" s="148"/>
      <c r="CS68" s="148"/>
      <c r="CT68" s="148"/>
      <c r="CU68" s="148"/>
      <c r="CV68" s="148"/>
      <c r="CW68" s="148"/>
      <c r="CX68" s="148"/>
      <c r="CY68" s="148"/>
      <c r="CZ68" s="124"/>
    </row>
    <row r="69" spans="1:193" s="122" customFormat="1" x14ac:dyDescent="0.35">
      <c r="A69" s="147"/>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c r="BI69" s="148"/>
      <c r="BJ69" s="148"/>
      <c r="BK69" s="148"/>
      <c r="BL69" s="148"/>
      <c r="BM69" s="148"/>
      <c r="BN69" s="148"/>
      <c r="BO69" s="148"/>
      <c r="BP69" s="148"/>
      <c r="BQ69" s="148"/>
      <c r="BR69" s="148"/>
      <c r="BS69" s="148"/>
      <c r="BT69" s="148"/>
      <c r="BU69" s="148"/>
      <c r="BV69" s="148"/>
      <c r="BW69" s="148"/>
      <c r="BX69" s="148"/>
      <c r="BY69" s="148"/>
      <c r="BZ69" s="148"/>
      <c r="CA69" s="148"/>
      <c r="CB69" s="148"/>
      <c r="CC69" s="148"/>
      <c r="CD69" s="148"/>
      <c r="CE69" s="148"/>
      <c r="CF69" s="148"/>
      <c r="CG69" s="148"/>
      <c r="CH69" s="148"/>
      <c r="CI69" s="148"/>
      <c r="CJ69" s="148"/>
      <c r="CK69" s="148"/>
      <c r="CL69" s="148"/>
      <c r="CM69" s="148"/>
      <c r="CN69" s="148"/>
      <c r="CO69" s="148"/>
      <c r="CP69" s="148"/>
      <c r="CQ69" s="148"/>
      <c r="CR69" s="148"/>
      <c r="CS69" s="148"/>
      <c r="CT69" s="148"/>
      <c r="CU69" s="148"/>
      <c r="CV69" s="148"/>
      <c r="CW69" s="148"/>
      <c r="CX69" s="148"/>
      <c r="CY69" s="148"/>
      <c r="CZ69" s="124"/>
    </row>
    <row r="70" spans="1:193" s="122" customFormat="1" x14ac:dyDescent="0.35">
      <c r="A70" s="147"/>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c r="BI70" s="148"/>
      <c r="BJ70" s="148"/>
      <c r="BK70" s="148"/>
      <c r="BL70" s="148"/>
      <c r="BM70" s="148"/>
      <c r="BN70" s="148"/>
      <c r="BO70" s="148"/>
      <c r="BP70" s="148"/>
      <c r="BQ70" s="148"/>
      <c r="BR70" s="148"/>
      <c r="BS70" s="148"/>
      <c r="BT70" s="148"/>
      <c r="BU70" s="148"/>
      <c r="BV70" s="148"/>
      <c r="BW70" s="148"/>
      <c r="BX70" s="148"/>
      <c r="BY70" s="148"/>
      <c r="BZ70" s="148"/>
      <c r="CA70" s="148"/>
      <c r="CB70" s="148"/>
      <c r="CC70" s="148"/>
      <c r="CD70" s="148"/>
      <c r="CE70" s="148"/>
      <c r="CF70" s="148"/>
      <c r="CG70" s="148"/>
      <c r="CH70" s="148"/>
      <c r="CI70" s="148"/>
      <c r="CJ70" s="148"/>
      <c r="CK70" s="148"/>
      <c r="CL70" s="148"/>
      <c r="CM70" s="148"/>
      <c r="CN70" s="148"/>
      <c r="CO70" s="148"/>
      <c r="CP70" s="148"/>
      <c r="CQ70" s="148"/>
      <c r="CR70" s="148"/>
      <c r="CS70" s="148"/>
      <c r="CT70" s="148"/>
      <c r="CU70" s="148"/>
      <c r="CV70" s="148"/>
      <c r="CW70" s="148"/>
      <c r="CX70" s="148"/>
      <c r="CY70" s="148"/>
      <c r="CZ70" s="124"/>
    </row>
    <row r="71" spans="1:193" s="122" customFormat="1" x14ac:dyDescent="0.35">
      <c r="A71" s="147"/>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148"/>
      <c r="AW71" s="148"/>
      <c r="AX71" s="148"/>
      <c r="AY71" s="148"/>
      <c r="AZ71" s="148"/>
      <c r="BA71" s="148"/>
      <c r="BB71" s="148"/>
      <c r="BC71" s="148"/>
      <c r="BD71" s="148"/>
      <c r="BE71" s="148"/>
      <c r="BF71" s="148"/>
      <c r="BG71" s="148"/>
      <c r="BH71" s="148"/>
      <c r="BI71" s="148"/>
      <c r="BJ71" s="148"/>
      <c r="BK71" s="148"/>
      <c r="BL71" s="148"/>
      <c r="BM71" s="148"/>
      <c r="BN71" s="148"/>
      <c r="BO71" s="148"/>
      <c r="BP71" s="148"/>
      <c r="BQ71" s="148"/>
      <c r="BR71" s="148"/>
      <c r="BS71" s="148"/>
      <c r="BT71" s="148"/>
      <c r="BU71" s="148"/>
      <c r="BV71" s="148"/>
      <c r="BW71" s="148"/>
      <c r="BX71" s="148"/>
      <c r="BY71" s="148"/>
      <c r="BZ71" s="148"/>
      <c r="CA71" s="148"/>
      <c r="CB71" s="148"/>
      <c r="CC71" s="148"/>
      <c r="CD71" s="148"/>
      <c r="CE71" s="148"/>
      <c r="CF71" s="148"/>
      <c r="CG71" s="148"/>
      <c r="CH71" s="148"/>
      <c r="CI71" s="148"/>
      <c r="CJ71" s="148"/>
      <c r="CK71" s="148"/>
      <c r="CL71" s="148"/>
      <c r="CM71" s="148"/>
      <c r="CN71" s="148"/>
      <c r="CO71" s="148"/>
      <c r="CP71" s="148"/>
      <c r="CQ71" s="148"/>
      <c r="CR71" s="148"/>
      <c r="CS71" s="148"/>
      <c r="CT71" s="148"/>
      <c r="CU71" s="148"/>
      <c r="CV71" s="148"/>
      <c r="CW71" s="148"/>
      <c r="CX71" s="148"/>
      <c r="CY71" s="148"/>
      <c r="CZ71" s="124"/>
    </row>
    <row r="72" spans="1:193" s="122" customFormat="1" x14ac:dyDescent="0.35">
      <c r="A72" s="147"/>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P72" s="148"/>
      <c r="BQ72" s="148"/>
      <c r="BR72" s="148"/>
      <c r="BS72" s="148"/>
      <c r="BT72" s="148"/>
      <c r="BU72" s="148"/>
      <c r="BV72" s="148"/>
      <c r="BW72" s="148"/>
      <c r="BX72" s="148"/>
      <c r="BY72" s="148"/>
      <c r="BZ72" s="148"/>
      <c r="CA72" s="148"/>
      <c r="CB72" s="148"/>
      <c r="CC72" s="148"/>
      <c r="CD72" s="148"/>
      <c r="CE72" s="148"/>
      <c r="CF72" s="148"/>
      <c r="CG72" s="148"/>
      <c r="CH72" s="148"/>
      <c r="CI72" s="148"/>
      <c r="CJ72" s="148"/>
      <c r="CK72" s="148"/>
      <c r="CL72" s="148"/>
      <c r="CM72" s="148"/>
      <c r="CN72" s="148"/>
      <c r="CO72" s="148"/>
      <c r="CP72" s="148"/>
      <c r="CQ72" s="148"/>
      <c r="CR72" s="148"/>
      <c r="CS72" s="148"/>
      <c r="CT72" s="148"/>
      <c r="CU72" s="148"/>
      <c r="CV72" s="148"/>
      <c r="CW72" s="148"/>
      <c r="CX72" s="148"/>
      <c r="CY72" s="148"/>
      <c r="CZ72" s="124"/>
    </row>
    <row r="73" spans="1:193" s="122" customFormat="1" x14ac:dyDescent="0.35">
      <c r="A73" s="147"/>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c r="BH73" s="148"/>
      <c r="BI73" s="148"/>
      <c r="BJ73" s="148"/>
      <c r="BK73" s="148"/>
      <c r="BL73" s="148"/>
      <c r="BM73" s="148"/>
      <c r="BN73" s="148"/>
      <c r="BO73" s="148"/>
      <c r="BP73" s="148"/>
      <c r="BQ73" s="148"/>
      <c r="BR73" s="148"/>
      <c r="BS73" s="148"/>
      <c r="BT73" s="148"/>
      <c r="BU73" s="148"/>
      <c r="BV73" s="148"/>
      <c r="BW73" s="148"/>
      <c r="BX73" s="148"/>
      <c r="BY73" s="148"/>
      <c r="BZ73" s="148"/>
      <c r="CA73" s="148"/>
      <c r="CB73" s="148"/>
      <c r="CC73" s="148"/>
      <c r="CD73" s="148"/>
      <c r="CE73" s="148"/>
      <c r="CF73" s="148"/>
      <c r="CG73" s="148"/>
      <c r="CH73" s="148"/>
      <c r="CI73" s="148"/>
      <c r="CJ73" s="148"/>
      <c r="CK73" s="148"/>
      <c r="CL73" s="148"/>
      <c r="CM73" s="148"/>
      <c r="CN73" s="148"/>
      <c r="CO73" s="148"/>
      <c r="CP73" s="148"/>
      <c r="CQ73" s="148"/>
      <c r="CR73" s="148"/>
      <c r="CS73" s="148"/>
      <c r="CT73" s="148"/>
      <c r="CU73" s="148"/>
      <c r="CV73" s="148"/>
      <c r="CW73" s="148"/>
      <c r="CX73" s="148"/>
      <c r="CY73" s="148"/>
      <c r="CZ73" s="124"/>
    </row>
    <row r="74" spans="1:193" s="122" customFormat="1" x14ac:dyDescent="0.35">
      <c r="A74" s="147"/>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8"/>
      <c r="BQ74" s="148"/>
      <c r="BR74" s="148"/>
      <c r="BS74" s="148"/>
      <c r="BT74" s="148"/>
      <c r="BU74" s="148"/>
      <c r="BV74" s="148"/>
      <c r="BW74" s="148"/>
      <c r="BX74" s="148"/>
      <c r="BY74" s="148"/>
      <c r="BZ74" s="148"/>
      <c r="CA74" s="148"/>
      <c r="CB74" s="148"/>
      <c r="CC74" s="148"/>
      <c r="CD74" s="148"/>
      <c r="CE74" s="148"/>
      <c r="CF74" s="148"/>
      <c r="CG74" s="148"/>
      <c r="CH74" s="148"/>
      <c r="CI74" s="148"/>
      <c r="CJ74" s="148"/>
      <c r="CK74" s="148"/>
      <c r="CL74" s="148"/>
      <c r="CM74" s="148"/>
      <c r="CN74" s="148"/>
      <c r="CO74" s="148"/>
      <c r="CP74" s="148"/>
      <c r="CQ74" s="148"/>
      <c r="CR74" s="148"/>
      <c r="CS74" s="148"/>
      <c r="CT74" s="148"/>
      <c r="CU74" s="148"/>
      <c r="CV74" s="148"/>
      <c r="CW74" s="148"/>
      <c r="CX74" s="148"/>
      <c r="CY74" s="148"/>
      <c r="CZ74" s="124"/>
    </row>
    <row r="75" spans="1:193" s="122" customFormat="1" x14ac:dyDescent="0.35">
      <c r="A75" s="147"/>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8"/>
      <c r="BR75" s="148"/>
      <c r="BS75" s="148"/>
      <c r="BT75" s="148"/>
      <c r="BU75" s="148"/>
      <c r="BV75" s="148"/>
      <c r="BW75" s="148"/>
      <c r="BX75" s="148"/>
      <c r="BY75" s="148"/>
      <c r="BZ75" s="148"/>
      <c r="CA75" s="148"/>
      <c r="CB75" s="148"/>
      <c r="CC75" s="148"/>
      <c r="CD75" s="148"/>
      <c r="CE75" s="148"/>
      <c r="CF75" s="148"/>
      <c r="CG75" s="148"/>
      <c r="CH75" s="148"/>
      <c r="CI75" s="148"/>
      <c r="CJ75" s="148"/>
      <c r="CK75" s="148"/>
      <c r="CL75" s="148"/>
      <c r="CM75" s="148"/>
      <c r="CN75" s="148"/>
      <c r="CO75" s="148"/>
      <c r="CP75" s="148"/>
      <c r="CQ75" s="148"/>
      <c r="CR75" s="148"/>
      <c r="CS75" s="148"/>
      <c r="CT75" s="148"/>
      <c r="CU75" s="148"/>
      <c r="CV75" s="148"/>
      <c r="CW75" s="148"/>
      <c r="CX75" s="148"/>
      <c r="CY75" s="148"/>
      <c r="CZ75" s="124"/>
    </row>
    <row r="76" spans="1:193" s="122" customFormat="1" x14ac:dyDescent="0.35">
      <c r="A76" s="147"/>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8"/>
      <c r="BR76" s="148"/>
      <c r="BS76" s="148"/>
      <c r="BT76" s="148"/>
      <c r="BU76" s="148"/>
      <c r="BV76" s="148"/>
      <c r="BW76" s="148"/>
      <c r="BX76" s="148"/>
      <c r="BY76" s="148"/>
      <c r="BZ76" s="148"/>
      <c r="CA76" s="148"/>
      <c r="CB76" s="148"/>
      <c r="CC76" s="148"/>
      <c r="CD76" s="148"/>
      <c r="CE76" s="148"/>
      <c r="CF76" s="148"/>
      <c r="CG76" s="148"/>
      <c r="CH76" s="148"/>
      <c r="CI76" s="148"/>
      <c r="CJ76" s="148"/>
      <c r="CK76" s="148"/>
      <c r="CL76" s="148"/>
      <c r="CM76" s="148"/>
      <c r="CN76" s="148"/>
      <c r="CO76" s="148"/>
      <c r="CP76" s="148"/>
      <c r="CQ76" s="148"/>
      <c r="CR76" s="148"/>
      <c r="CS76" s="148"/>
      <c r="CT76" s="148"/>
      <c r="CU76" s="148"/>
      <c r="CV76" s="148"/>
      <c r="CW76" s="148"/>
      <c r="CX76" s="148"/>
      <c r="CY76" s="148"/>
      <c r="CZ76" s="124"/>
    </row>
    <row r="77" spans="1:193" s="122" customFormat="1" x14ac:dyDescent="0.35">
      <c r="A77" s="147"/>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c r="BI77" s="148"/>
      <c r="BJ77" s="148"/>
      <c r="BK77" s="148"/>
      <c r="BL77" s="148"/>
      <c r="BM77" s="148"/>
      <c r="BN77" s="148"/>
      <c r="BO77" s="148"/>
      <c r="BP77" s="148"/>
      <c r="BQ77" s="148"/>
      <c r="BR77" s="148"/>
      <c r="BS77" s="148"/>
      <c r="BT77" s="148"/>
      <c r="BU77" s="148"/>
      <c r="BV77" s="148"/>
      <c r="BW77" s="148"/>
      <c r="BX77" s="148"/>
      <c r="BY77" s="148"/>
      <c r="BZ77" s="148"/>
      <c r="CA77" s="148"/>
      <c r="CB77" s="148"/>
      <c r="CC77" s="148"/>
      <c r="CD77" s="148"/>
      <c r="CE77" s="148"/>
      <c r="CF77" s="148"/>
      <c r="CG77" s="148"/>
      <c r="CH77" s="148"/>
      <c r="CI77" s="148"/>
      <c r="CJ77" s="148"/>
      <c r="CK77" s="148"/>
      <c r="CL77" s="148"/>
      <c r="CM77" s="148"/>
      <c r="CN77" s="148"/>
      <c r="CO77" s="148"/>
      <c r="CP77" s="148"/>
      <c r="CQ77" s="148"/>
      <c r="CR77" s="148"/>
      <c r="CS77" s="148"/>
      <c r="CT77" s="148"/>
      <c r="CU77" s="148"/>
      <c r="CV77" s="148"/>
      <c r="CW77" s="148"/>
      <c r="CX77" s="148"/>
      <c r="CY77" s="148"/>
      <c r="CZ77" s="124"/>
    </row>
    <row r="78" spans="1:193" s="122" customFormat="1" x14ac:dyDescent="0.35">
      <c r="A78" s="147"/>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c r="BI78" s="148"/>
      <c r="BJ78" s="148"/>
      <c r="BK78" s="148"/>
      <c r="BL78" s="148"/>
      <c r="BM78" s="148"/>
      <c r="BN78" s="148"/>
      <c r="BO78" s="148"/>
      <c r="BP78" s="148"/>
      <c r="BQ78" s="148"/>
      <c r="BR78" s="148"/>
      <c r="BS78" s="148"/>
      <c r="BT78" s="148"/>
      <c r="BU78" s="148"/>
      <c r="BV78" s="148"/>
      <c r="BW78" s="148"/>
      <c r="BX78" s="148"/>
      <c r="BY78" s="148"/>
      <c r="BZ78" s="148"/>
      <c r="CA78" s="148"/>
      <c r="CB78" s="148"/>
      <c r="CC78" s="148"/>
      <c r="CD78" s="148"/>
      <c r="CE78" s="148"/>
      <c r="CF78" s="148"/>
      <c r="CG78" s="148"/>
      <c r="CH78" s="148"/>
      <c r="CI78" s="148"/>
      <c r="CJ78" s="148"/>
      <c r="CK78" s="148"/>
      <c r="CL78" s="148"/>
      <c r="CM78" s="148"/>
      <c r="CN78" s="148"/>
      <c r="CO78" s="148"/>
      <c r="CP78" s="148"/>
      <c r="CQ78" s="148"/>
      <c r="CR78" s="148"/>
      <c r="CS78" s="148"/>
      <c r="CT78" s="148"/>
      <c r="CU78" s="148"/>
      <c r="CV78" s="148"/>
      <c r="CW78" s="148"/>
      <c r="CX78" s="148"/>
      <c r="CY78" s="148"/>
      <c r="CZ78" s="124"/>
    </row>
    <row r="79" spans="1:193" s="122" customFormat="1" x14ac:dyDescent="0.35">
      <c r="A79" s="147"/>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c r="BE79" s="148"/>
      <c r="BF79" s="148"/>
      <c r="BG79" s="148"/>
      <c r="BH79" s="148"/>
      <c r="BI79" s="148"/>
      <c r="BJ79" s="148"/>
      <c r="BK79" s="148"/>
      <c r="BL79" s="148"/>
      <c r="BM79" s="148"/>
      <c r="BN79" s="148"/>
      <c r="BO79" s="148"/>
      <c r="BP79" s="148"/>
      <c r="BQ79" s="148"/>
      <c r="BR79" s="148"/>
      <c r="BS79" s="148"/>
      <c r="BT79" s="148"/>
      <c r="BU79" s="148"/>
      <c r="BV79" s="148"/>
      <c r="BW79" s="148"/>
      <c r="BX79" s="148"/>
      <c r="BY79" s="148"/>
      <c r="BZ79" s="148"/>
      <c r="CA79" s="148"/>
      <c r="CB79" s="148"/>
      <c r="CC79" s="148"/>
      <c r="CD79" s="148"/>
      <c r="CE79" s="148"/>
      <c r="CF79" s="148"/>
      <c r="CG79" s="148"/>
      <c r="CH79" s="148"/>
      <c r="CI79" s="148"/>
      <c r="CJ79" s="148"/>
      <c r="CK79" s="148"/>
      <c r="CL79" s="148"/>
      <c r="CM79" s="148"/>
      <c r="CN79" s="148"/>
      <c r="CO79" s="148"/>
      <c r="CP79" s="148"/>
      <c r="CQ79" s="148"/>
      <c r="CR79" s="148"/>
      <c r="CS79" s="148"/>
      <c r="CT79" s="148"/>
      <c r="CU79" s="148"/>
      <c r="CV79" s="148"/>
      <c r="CW79" s="148"/>
      <c r="CX79" s="148"/>
      <c r="CY79" s="148"/>
      <c r="CZ79" s="124"/>
    </row>
    <row r="80" spans="1:193" s="122" customFormat="1" x14ac:dyDescent="0.35">
      <c r="A80" s="147"/>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24"/>
    </row>
    <row r="81" spans="1:104" s="122" customFormat="1" x14ac:dyDescent="0.35">
      <c r="A81" s="147"/>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24"/>
    </row>
    <row r="82" spans="1:104" s="122" customFormat="1" x14ac:dyDescent="0.35">
      <c r="A82" s="147"/>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c r="BF82" s="148"/>
      <c r="BG82" s="148"/>
      <c r="BH82" s="148"/>
      <c r="BI82" s="148"/>
      <c r="BJ82" s="148"/>
      <c r="BK82" s="148"/>
      <c r="BL82" s="148"/>
      <c r="BM82" s="148"/>
      <c r="BN82" s="148"/>
      <c r="BO82" s="148"/>
      <c r="BP82" s="148"/>
      <c r="BQ82" s="148"/>
      <c r="BR82" s="148"/>
      <c r="BS82" s="148"/>
      <c r="BT82" s="148"/>
      <c r="BU82" s="148"/>
      <c r="BV82" s="148"/>
      <c r="BW82" s="148"/>
      <c r="BX82" s="148"/>
      <c r="BY82" s="148"/>
      <c r="BZ82" s="148"/>
      <c r="CA82" s="148"/>
      <c r="CB82" s="148"/>
      <c r="CC82" s="148"/>
      <c r="CD82" s="148"/>
      <c r="CE82" s="148"/>
      <c r="CF82" s="148"/>
      <c r="CG82" s="148"/>
      <c r="CH82" s="148"/>
      <c r="CI82" s="148"/>
      <c r="CJ82" s="148"/>
      <c r="CK82" s="148"/>
      <c r="CL82" s="148"/>
      <c r="CM82" s="148"/>
      <c r="CN82" s="148"/>
      <c r="CO82" s="148"/>
      <c r="CP82" s="148"/>
      <c r="CQ82" s="148"/>
      <c r="CR82" s="148"/>
      <c r="CS82" s="148"/>
      <c r="CT82" s="148"/>
      <c r="CU82" s="148"/>
      <c r="CV82" s="148"/>
      <c r="CW82" s="148"/>
      <c r="CX82" s="148"/>
      <c r="CY82" s="148"/>
      <c r="CZ82" s="124"/>
    </row>
    <row r="83" spans="1:104" s="122" customFormat="1" x14ac:dyDescent="0.35">
      <c r="A83" s="147"/>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c r="BI83" s="148"/>
      <c r="BJ83" s="148"/>
      <c r="BK83" s="148"/>
      <c r="BL83" s="148"/>
      <c r="BM83" s="148"/>
      <c r="BN83" s="148"/>
      <c r="BO83" s="148"/>
      <c r="BP83" s="148"/>
      <c r="BQ83" s="148"/>
      <c r="BR83" s="148"/>
      <c r="BS83" s="148"/>
      <c r="BT83" s="148"/>
      <c r="BU83" s="148"/>
      <c r="BV83" s="148"/>
      <c r="BW83" s="148"/>
      <c r="BX83" s="148"/>
      <c r="BY83" s="148"/>
      <c r="BZ83" s="148"/>
      <c r="CA83" s="148"/>
      <c r="CB83" s="148"/>
      <c r="CC83" s="148"/>
      <c r="CD83" s="148"/>
      <c r="CE83" s="148"/>
      <c r="CF83" s="148"/>
      <c r="CG83" s="148"/>
      <c r="CH83" s="148"/>
      <c r="CI83" s="148"/>
      <c r="CJ83" s="148"/>
      <c r="CK83" s="148"/>
      <c r="CL83" s="148"/>
      <c r="CM83" s="148"/>
      <c r="CN83" s="148"/>
      <c r="CO83" s="148"/>
      <c r="CP83" s="148"/>
      <c r="CQ83" s="148"/>
      <c r="CR83" s="148"/>
      <c r="CS83" s="148"/>
      <c r="CT83" s="148"/>
      <c r="CU83" s="148"/>
      <c r="CV83" s="148"/>
      <c r="CW83" s="148"/>
      <c r="CX83" s="148"/>
      <c r="CY83" s="148"/>
      <c r="CZ83" s="124"/>
    </row>
    <row r="84" spans="1:104" s="122" customFormat="1" x14ac:dyDescent="0.35">
      <c r="A84" s="147"/>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8"/>
      <c r="BM84" s="148"/>
      <c r="BN84" s="148"/>
      <c r="BO84" s="148"/>
      <c r="BP84" s="148"/>
      <c r="BQ84" s="148"/>
      <c r="BR84" s="148"/>
      <c r="BS84" s="148"/>
      <c r="BT84" s="148"/>
      <c r="BU84" s="148"/>
      <c r="BV84" s="148"/>
      <c r="BW84" s="148"/>
      <c r="BX84" s="148"/>
      <c r="BY84" s="148"/>
      <c r="BZ84" s="148"/>
      <c r="CA84" s="148"/>
      <c r="CB84" s="148"/>
      <c r="CC84" s="148"/>
      <c r="CD84" s="148"/>
      <c r="CE84" s="148"/>
      <c r="CF84" s="148"/>
      <c r="CG84" s="148"/>
      <c r="CH84" s="148"/>
      <c r="CI84" s="148"/>
      <c r="CJ84" s="148"/>
      <c r="CK84" s="148"/>
      <c r="CL84" s="148"/>
      <c r="CM84" s="148"/>
      <c r="CN84" s="148"/>
      <c r="CO84" s="148"/>
      <c r="CP84" s="148"/>
      <c r="CQ84" s="148"/>
      <c r="CR84" s="148"/>
      <c r="CS84" s="148"/>
      <c r="CT84" s="148"/>
      <c r="CU84" s="148"/>
      <c r="CV84" s="148"/>
      <c r="CW84" s="148"/>
      <c r="CX84" s="148"/>
      <c r="CY84" s="148"/>
      <c r="CZ84" s="124"/>
    </row>
    <row r="85" spans="1:104" s="122" customFormat="1" x14ac:dyDescent="0.35">
      <c r="A85" s="147"/>
      <c r="B85" s="148"/>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24"/>
    </row>
    <row r="86" spans="1:104" s="122" customFormat="1" x14ac:dyDescent="0.35">
      <c r="A86" s="147"/>
      <c r="B86" s="148"/>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c r="BI86" s="148"/>
      <c r="BJ86" s="148"/>
      <c r="BK86" s="148"/>
      <c r="BL86" s="148"/>
      <c r="BM86" s="148"/>
      <c r="BN86" s="148"/>
      <c r="BO86" s="148"/>
      <c r="BP86" s="148"/>
      <c r="BQ86" s="148"/>
      <c r="BR86" s="148"/>
      <c r="BS86" s="148"/>
      <c r="BT86" s="148"/>
      <c r="BU86" s="148"/>
      <c r="BV86" s="148"/>
      <c r="BW86" s="148"/>
      <c r="BX86" s="148"/>
      <c r="BY86" s="148"/>
      <c r="BZ86" s="148"/>
      <c r="CA86" s="148"/>
      <c r="CB86" s="148"/>
      <c r="CC86" s="148"/>
      <c r="CD86" s="148"/>
      <c r="CE86" s="148"/>
      <c r="CF86" s="148"/>
      <c r="CG86" s="148"/>
      <c r="CH86" s="148"/>
      <c r="CI86" s="148"/>
      <c r="CJ86" s="148"/>
      <c r="CK86" s="148"/>
      <c r="CL86" s="148"/>
      <c r="CM86" s="148"/>
      <c r="CN86" s="148"/>
      <c r="CO86" s="148"/>
      <c r="CP86" s="148"/>
      <c r="CQ86" s="148"/>
      <c r="CR86" s="148"/>
      <c r="CS86" s="148"/>
      <c r="CT86" s="148"/>
      <c r="CU86" s="148"/>
      <c r="CV86" s="148"/>
      <c r="CW86" s="148"/>
      <c r="CX86" s="148"/>
      <c r="CY86" s="148"/>
      <c r="CZ86" s="124"/>
    </row>
    <row r="87" spans="1:104" s="122" customFormat="1" x14ac:dyDescent="0.35">
      <c r="A87" s="147"/>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8"/>
      <c r="BR87" s="148"/>
      <c r="BS87" s="148"/>
      <c r="BT87" s="148"/>
      <c r="BU87" s="148"/>
      <c r="BV87" s="148"/>
      <c r="BW87" s="148"/>
      <c r="BX87" s="148"/>
      <c r="BY87" s="148"/>
      <c r="BZ87" s="148"/>
      <c r="CA87" s="148"/>
      <c r="CB87" s="148"/>
      <c r="CC87" s="148"/>
      <c r="CD87" s="148"/>
      <c r="CE87" s="148"/>
      <c r="CF87" s="148"/>
      <c r="CG87" s="148"/>
      <c r="CH87" s="148"/>
      <c r="CI87" s="148"/>
      <c r="CJ87" s="148"/>
      <c r="CK87" s="148"/>
      <c r="CL87" s="148"/>
      <c r="CM87" s="148"/>
      <c r="CN87" s="148"/>
      <c r="CO87" s="148"/>
      <c r="CP87" s="148"/>
      <c r="CQ87" s="148"/>
      <c r="CR87" s="148"/>
      <c r="CS87" s="148"/>
      <c r="CT87" s="148"/>
      <c r="CU87" s="148"/>
      <c r="CV87" s="148"/>
      <c r="CW87" s="148"/>
      <c r="CX87" s="148"/>
      <c r="CY87" s="148"/>
      <c r="CZ87" s="124"/>
    </row>
    <row r="88" spans="1:104" s="122" customFormat="1" x14ac:dyDescent="0.35">
      <c r="A88" s="147"/>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48"/>
      <c r="BL88" s="148"/>
      <c r="BM88" s="148"/>
      <c r="BN88" s="148"/>
      <c r="BO88" s="148"/>
      <c r="BP88" s="148"/>
      <c r="BQ88" s="148"/>
      <c r="BR88" s="148"/>
      <c r="BS88" s="148"/>
      <c r="BT88" s="148"/>
      <c r="BU88" s="148"/>
      <c r="BV88" s="148"/>
      <c r="BW88" s="148"/>
      <c r="BX88" s="148"/>
      <c r="BY88" s="148"/>
      <c r="BZ88" s="148"/>
      <c r="CA88" s="148"/>
      <c r="CB88" s="148"/>
      <c r="CC88" s="148"/>
      <c r="CD88" s="148"/>
      <c r="CE88" s="148"/>
      <c r="CF88" s="148"/>
      <c r="CG88" s="148"/>
      <c r="CH88" s="148"/>
      <c r="CI88" s="148"/>
      <c r="CJ88" s="148"/>
      <c r="CK88" s="148"/>
      <c r="CL88" s="148"/>
      <c r="CM88" s="148"/>
      <c r="CN88" s="148"/>
      <c r="CO88" s="148"/>
      <c r="CP88" s="148"/>
      <c r="CQ88" s="148"/>
      <c r="CR88" s="148"/>
      <c r="CS88" s="148"/>
      <c r="CT88" s="148"/>
      <c r="CU88" s="148"/>
      <c r="CV88" s="148"/>
      <c r="CW88" s="148"/>
      <c r="CX88" s="148"/>
      <c r="CY88" s="148"/>
      <c r="CZ88" s="124"/>
    </row>
    <row r="89" spans="1:104" s="122" customFormat="1" x14ac:dyDescent="0.35">
      <c r="A89" s="147"/>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c r="BI89" s="148"/>
      <c r="BJ89" s="148"/>
      <c r="BK89" s="148"/>
      <c r="BL89" s="148"/>
      <c r="BM89" s="148"/>
      <c r="BN89" s="148"/>
      <c r="BO89" s="148"/>
      <c r="BP89" s="148"/>
      <c r="BQ89" s="148"/>
      <c r="BR89" s="148"/>
      <c r="BS89" s="148"/>
      <c r="BT89" s="148"/>
      <c r="BU89" s="148"/>
      <c r="BV89" s="148"/>
      <c r="BW89" s="148"/>
      <c r="BX89" s="148"/>
      <c r="BY89" s="148"/>
      <c r="BZ89" s="148"/>
      <c r="CA89" s="148"/>
      <c r="CB89" s="148"/>
      <c r="CC89" s="148"/>
      <c r="CD89" s="148"/>
      <c r="CE89" s="148"/>
      <c r="CF89" s="148"/>
      <c r="CG89" s="148"/>
      <c r="CH89" s="148"/>
      <c r="CI89" s="148"/>
      <c r="CJ89" s="148"/>
      <c r="CK89" s="148"/>
      <c r="CL89" s="148"/>
      <c r="CM89" s="148"/>
      <c r="CN89" s="148"/>
      <c r="CO89" s="148"/>
      <c r="CP89" s="148"/>
      <c r="CQ89" s="148"/>
      <c r="CR89" s="148"/>
      <c r="CS89" s="148"/>
      <c r="CT89" s="148"/>
      <c r="CU89" s="148"/>
      <c r="CV89" s="148"/>
      <c r="CW89" s="148"/>
      <c r="CX89" s="148"/>
      <c r="CY89" s="148"/>
      <c r="CZ89" s="124"/>
    </row>
    <row r="90" spans="1:104" s="122" customFormat="1" x14ac:dyDescent="0.35">
      <c r="A90" s="147"/>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c r="CG90" s="148"/>
      <c r="CH90" s="148"/>
      <c r="CI90" s="148"/>
      <c r="CJ90" s="148"/>
      <c r="CK90" s="148"/>
      <c r="CL90" s="148"/>
      <c r="CM90" s="148"/>
      <c r="CN90" s="148"/>
      <c r="CO90" s="148"/>
      <c r="CP90" s="148"/>
      <c r="CQ90" s="148"/>
      <c r="CR90" s="148"/>
      <c r="CS90" s="148"/>
      <c r="CT90" s="148"/>
      <c r="CU90" s="148"/>
      <c r="CV90" s="148"/>
      <c r="CW90" s="148"/>
      <c r="CX90" s="148"/>
      <c r="CY90" s="148"/>
      <c r="CZ90" s="124"/>
    </row>
    <row r="91" spans="1:104" s="122" customFormat="1" x14ac:dyDescent="0.35">
      <c r="A91" s="147"/>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c r="BL91" s="148"/>
      <c r="BM91" s="148"/>
      <c r="BN91" s="148"/>
      <c r="BO91" s="148"/>
      <c r="BP91" s="148"/>
      <c r="BQ91" s="148"/>
      <c r="BR91" s="148"/>
      <c r="BS91" s="148"/>
      <c r="BT91" s="148"/>
      <c r="BU91" s="148"/>
      <c r="BV91" s="148"/>
      <c r="BW91" s="148"/>
      <c r="BX91" s="148"/>
      <c r="BY91" s="148"/>
      <c r="BZ91" s="148"/>
      <c r="CA91" s="148"/>
      <c r="CB91" s="148"/>
      <c r="CC91" s="148"/>
      <c r="CD91" s="148"/>
      <c r="CE91" s="148"/>
      <c r="CF91" s="148"/>
      <c r="CG91" s="148"/>
      <c r="CH91" s="148"/>
      <c r="CI91" s="148"/>
      <c r="CJ91" s="148"/>
      <c r="CK91" s="148"/>
      <c r="CL91" s="148"/>
      <c r="CM91" s="148"/>
      <c r="CN91" s="148"/>
      <c r="CO91" s="148"/>
      <c r="CP91" s="148"/>
      <c r="CQ91" s="148"/>
      <c r="CR91" s="148"/>
      <c r="CS91" s="148"/>
      <c r="CT91" s="148"/>
      <c r="CU91" s="148"/>
      <c r="CV91" s="148"/>
      <c r="CW91" s="148"/>
      <c r="CX91" s="148"/>
      <c r="CY91" s="148"/>
      <c r="CZ91" s="124"/>
    </row>
    <row r="92" spans="1:104" s="122" customFormat="1" x14ac:dyDescent="0.35">
      <c r="A92" s="147"/>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c r="BI92" s="148"/>
      <c r="BJ92" s="148"/>
      <c r="BK92" s="148"/>
      <c r="BL92" s="148"/>
      <c r="BM92" s="148"/>
      <c r="BN92" s="148"/>
      <c r="BO92" s="148"/>
      <c r="BP92" s="148"/>
      <c r="BQ92" s="148"/>
      <c r="BR92" s="148"/>
      <c r="BS92" s="148"/>
      <c r="BT92" s="148"/>
      <c r="BU92" s="148"/>
      <c r="BV92" s="148"/>
      <c r="BW92" s="148"/>
      <c r="BX92" s="148"/>
      <c r="BY92" s="148"/>
      <c r="BZ92" s="148"/>
      <c r="CA92" s="148"/>
      <c r="CB92" s="148"/>
      <c r="CC92" s="148"/>
      <c r="CD92" s="148"/>
      <c r="CE92" s="148"/>
      <c r="CF92" s="148"/>
      <c r="CG92" s="148"/>
      <c r="CH92" s="148"/>
      <c r="CI92" s="148"/>
      <c r="CJ92" s="148"/>
      <c r="CK92" s="148"/>
      <c r="CL92" s="148"/>
      <c r="CM92" s="148"/>
      <c r="CN92" s="148"/>
      <c r="CO92" s="148"/>
      <c r="CP92" s="148"/>
      <c r="CQ92" s="148"/>
      <c r="CR92" s="148"/>
      <c r="CS92" s="148"/>
      <c r="CT92" s="148"/>
      <c r="CU92" s="148"/>
      <c r="CV92" s="148"/>
      <c r="CW92" s="148"/>
      <c r="CX92" s="148"/>
      <c r="CY92" s="148"/>
      <c r="CZ92" s="124"/>
    </row>
    <row r="93" spans="1:104" s="122" customFormat="1" x14ac:dyDescent="0.35">
      <c r="A93" s="147"/>
      <c r="B93" s="148"/>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48"/>
      <c r="BL93" s="148"/>
      <c r="BM93" s="148"/>
      <c r="BN93" s="148"/>
      <c r="BO93" s="148"/>
      <c r="BP93" s="148"/>
      <c r="BQ93" s="148"/>
      <c r="BR93" s="148"/>
      <c r="BS93" s="148"/>
      <c r="BT93" s="148"/>
      <c r="BU93" s="148"/>
      <c r="BV93" s="148"/>
      <c r="BW93" s="148"/>
      <c r="BX93" s="148"/>
      <c r="BY93" s="148"/>
      <c r="BZ93" s="148"/>
      <c r="CA93" s="148"/>
      <c r="CB93" s="148"/>
      <c r="CC93" s="148"/>
      <c r="CD93" s="148"/>
      <c r="CE93" s="148"/>
      <c r="CF93" s="148"/>
      <c r="CG93" s="148"/>
      <c r="CH93" s="148"/>
      <c r="CI93" s="148"/>
      <c r="CJ93" s="148"/>
      <c r="CK93" s="148"/>
      <c r="CL93" s="148"/>
      <c r="CM93" s="148"/>
      <c r="CN93" s="148"/>
      <c r="CO93" s="148"/>
      <c r="CP93" s="148"/>
      <c r="CQ93" s="148"/>
      <c r="CR93" s="148"/>
      <c r="CS93" s="148"/>
      <c r="CT93" s="148"/>
      <c r="CU93" s="148"/>
      <c r="CV93" s="148"/>
      <c r="CW93" s="148"/>
      <c r="CX93" s="148"/>
      <c r="CY93" s="148"/>
      <c r="CZ93" s="124"/>
    </row>
    <row r="94" spans="1:104" s="122" customFormat="1" x14ac:dyDescent="0.35">
      <c r="A94" s="147"/>
      <c r="B94" s="148"/>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148"/>
      <c r="BR94" s="148"/>
      <c r="BS94" s="148"/>
      <c r="BT94" s="148"/>
      <c r="BU94" s="148"/>
      <c r="BV94" s="148"/>
      <c r="BW94" s="148"/>
      <c r="BX94" s="148"/>
      <c r="BY94" s="148"/>
      <c r="BZ94" s="148"/>
      <c r="CA94" s="148"/>
      <c r="CB94" s="148"/>
      <c r="CC94" s="148"/>
      <c r="CD94" s="148"/>
      <c r="CE94" s="148"/>
      <c r="CF94" s="148"/>
      <c r="CG94" s="148"/>
      <c r="CH94" s="148"/>
      <c r="CI94" s="148"/>
      <c r="CJ94" s="148"/>
      <c r="CK94" s="148"/>
      <c r="CL94" s="148"/>
      <c r="CM94" s="148"/>
      <c r="CN94" s="148"/>
      <c r="CO94" s="148"/>
      <c r="CP94" s="148"/>
      <c r="CQ94" s="148"/>
      <c r="CR94" s="148"/>
      <c r="CS94" s="148"/>
      <c r="CT94" s="148"/>
      <c r="CU94" s="148"/>
      <c r="CV94" s="148"/>
      <c r="CW94" s="148"/>
      <c r="CX94" s="148"/>
      <c r="CY94" s="148"/>
      <c r="CZ94" s="124"/>
    </row>
    <row r="95" spans="1:104" s="122" customFormat="1" x14ac:dyDescent="0.35">
      <c r="A95" s="147"/>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8"/>
      <c r="BC95" s="148"/>
      <c r="BD95" s="148"/>
      <c r="BE95" s="148"/>
      <c r="BF95" s="148"/>
      <c r="BG95" s="148"/>
      <c r="BH95" s="148"/>
      <c r="BI95" s="148"/>
      <c r="BJ95" s="148"/>
      <c r="BK95" s="148"/>
      <c r="BL95" s="148"/>
      <c r="BM95" s="148"/>
      <c r="BN95" s="148"/>
      <c r="BO95" s="148"/>
      <c r="BP95" s="148"/>
      <c r="BQ95" s="148"/>
      <c r="BR95" s="148"/>
      <c r="BS95" s="148"/>
      <c r="BT95" s="148"/>
      <c r="BU95" s="148"/>
      <c r="BV95" s="148"/>
      <c r="BW95" s="148"/>
      <c r="BX95" s="148"/>
      <c r="BY95" s="148"/>
      <c r="BZ95" s="148"/>
      <c r="CA95" s="148"/>
      <c r="CB95" s="148"/>
      <c r="CC95" s="148"/>
      <c r="CD95" s="148"/>
      <c r="CE95" s="148"/>
      <c r="CF95" s="148"/>
      <c r="CG95" s="148"/>
      <c r="CH95" s="148"/>
      <c r="CI95" s="148"/>
      <c r="CJ95" s="148"/>
      <c r="CK95" s="148"/>
      <c r="CL95" s="148"/>
      <c r="CM95" s="148"/>
      <c r="CN95" s="148"/>
      <c r="CO95" s="148"/>
      <c r="CP95" s="148"/>
      <c r="CQ95" s="148"/>
      <c r="CR95" s="148"/>
      <c r="CS95" s="148"/>
      <c r="CT95" s="148"/>
      <c r="CU95" s="148"/>
      <c r="CV95" s="148"/>
      <c r="CW95" s="148"/>
      <c r="CX95" s="148"/>
      <c r="CY95" s="148"/>
      <c r="CZ95" s="124"/>
    </row>
    <row r="96" spans="1:104" s="122" customFormat="1" x14ac:dyDescent="0.35">
      <c r="A96" s="147"/>
      <c r="B96" s="148"/>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c r="BO96" s="148"/>
      <c r="BP96" s="148"/>
      <c r="BQ96" s="148"/>
      <c r="BR96" s="148"/>
      <c r="BS96" s="148"/>
      <c r="BT96" s="148"/>
      <c r="BU96" s="148"/>
      <c r="BV96" s="148"/>
      <c r="BW96" s="148"/>
      <c r="BX96" s="148"/>
      <c r="BY96" s="148"/>
      <c r="BZ96" s="148"/>
      <c r="CA96" s="148"/>
      <c r="CB96" s="148"/>
      <c r="CC96" s="148"/>
      <c r="CD96" s="148"/>
      <c r="CE96" s="148"/>
      <c r="CF96" s="148"/>
      <c r="CG96" s="148"/>
      <c r="CH96" s="148"/>
      <c r="CI96" s="148"/>
      <c r="CJ96" s="148"/>
      <c r="CK96" s="148"/>
      <c r="CL96" s="148"/>
      <c r="CM96" s="148"/>
      <c r="CN96" s="148"/>
      <c r="CO96" s="148"/>
      <c r="CP96" s="148"/>
      <c r="CQ96" s="148"/>
      <c r="CR96" s="148"/>
      <c r="CS96" s="148"/>
      <c r="CT96" s="148"/>
      <c r="CU96" s="148"/>
      <c r="CV96" s="148"/>
      <c r="CW96" s="148"/>
      <c r="CX96" s="148"/>
      <c r="CY96" s="148"/>
      <c r="CZ96" s="124"/>
    </row>
    <row r="97" spans="1:104" s="122" customFormat="1" x14ac:dyDescent="0.35">
      <c r="A97" s="147"/>
      <c r="B97" s="148"/>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c r="BI97" s="148"/>
      <c r="BJ97" s="148"/>
      <c r="BK97" s="148"/>
      <c r="BL97" s="148"/>
      <c r="BM97" s="148"/>
      <c r="BN97" s="148"/>
      <c r="BO97" s="148"/>
      <c r="BP97" s="148"/>
      <c r="BQ97" s="148"/>
      <c r="BR97" s="148"/>
      <c r="BS97" s="148"/>
      <c r="BT97" s="148"/>
      <c r="BU97" s="148"/>
      <c r="BV97" s="148"/>
      <c r="BW97" s="148"/>
      <c r="BX97" s="148"/>
      <c r="BY97" s="148"/>
      <c r="BZ97" s="148"/>
      <c r="CA97" s="148"/>
      <c r="CB97" s="148"/>
      <c r="CC97" s="148"/>
      <c r="CD97" s="148"/>
      <c r="CE97" s="148"/>
      <c r="CF97" s="148"/>
      <c r="CG97" s="148"/>
      <c r="CH97" s="148"/>
      <c r="CI97" s="148"/>
      <c r="CJ97" s="148"/>
      <c r="CK97" s="148"/>
      <c r="CL97" s="148"/>
      <c r="CM97" s="148"/>
      <c r="CN97" s="148"/>
      <c r="CO97" s="148"/>
      <c r="CP97" s="148"/>
      <c r="CQ97" s="148"/>
      <c r="CR97" s="148"/>
      <c r="CS97" s="148"/>
      <c r="CT97" s="148"/>
      <c r="CU97" s="148"/>
      <c r="CV97" s="148"/>
      <c r="CW97" s="148"/>
      <c r="CX97" s="148"/>
      <c r="CY97" s="148"/>
      <c r="CZ97" s="124"/>
    </row>
    <row r="98" spans="1:104" s="122" customFormat="1" x14ac:dyDescent="0.35">
      <c r="A98" s="147"/>
      <c r="B98" s="148"/>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c r="BI98" s="148"/>
      <c r="BJ98" s="148"/>
      <c r="BK98" s="148"/>
      <c r="BL98" s="148"/>
      <c r="BM98" s="148"/>
      <c r="BN98" s="148"/>
      <c r="BO98" s="148"/>
      <c r="BP98" s="148"/>
      <c r="BQ98" s="148"/>
      <c r="BR98" s="148"/>
      <c r="BS98" s="148"/>
      <c r="BT98" s="148"/>
      <c r="BU98" s="148"/>
      <c r="BV98" s="148"/>
      <c r="BW98" s="148"/>
      <c r="BX98" s="148"/>
      <c r="BY98" s="148"/>
      <c r="BZ98" s="148"/>
      <c r="CA98" s="148"/>
      <c r="CB98" s="148"/>
      <c r="CC98" s="148"/>
      <c r="CD98" s="148"/>
      <c r="CE98" s="148"/>
      <c r="CF98" s="148"/>
      <c r="CG98" s="148"/>
      <c r="CH98" s="148"/>
      <c r="CI98" s="148"/>
      <c r="CJ98" s="148"/>
      <c r="CK98" s="148"/>
      <c r="CL98" s="148"/>
      <c r="CM98" s="148"/>
      <c r="CN98" s="148"/>
      <c r="CO98" s="148"/>
      <c r="CP98" s="148"/>
      <c r="CQ98" s="148"/>
      <c r="CR98" s="148"/>
      <c r="CS98" s="148"/>
      <c r="CT98" s="148"/>
      <c r="CU98" s="148"/>
      <c r="CV98" s="148"/>
      <c r="CW98" s="148"/>
      <c r="CX98" s="148"/>
      <c r="CY98" s="148"/>
      <c r="CZ98" s="124"/>
    </row>
    <row r="99" spans="1:104" s="122" customFormat="1" x14ac:dyDescent="0.35">
      <c r="A99" s="147"/>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8"/>
      <c r="BR99" s="148"/>
      <c r="BS99" s="148"/>
      <c r="BT99" s="148"/>
      <c r="BU99" s="148"/>
      <c r="BV99" s="148"/>
      <c r="BW99" s="148"/>
      <c r="BX99" s="148"/>
      <c r="BY99" s="148"/>
      <c r="BZ99" s="148"/>
      <c r="CA99" s="148"/>
      <c r="CB99" s="148"/>
      <c r="CC99" s="148"/>
      <c r="CD99" s="148"/>
      <c r="CE99" s="148"/>
      <c r="CF99" s="148"/>
      <c r="CG99" s="148"/>
      <c r="CH99" s="148"/>
      <c r="CI99" s="148"/>
      <c r="CJ99" s="148"/>
      <c r="CK99" s="148"/>
      <c r="CL99" s="148"/>
      <c r="CM99" s="148"/>
      <c r="CN99" s="148"/>
      <c r="CO99" s="148"/>
      <c r="CP99" s="148"/>
      <c r="CQ99" s="148"/>
      <c r="CR99" s="148"/>
      <c r="CS99" s="148"/>
      <c r="CT99" s="148"/>
      <c r="CU99" s="148"/>
      <c r="CV99" s="148"/>
      <c r="CW99" s="148"/>
      <c r="CX99" s="148"/>
      <c r="CY99" s="148"/>
      <c r="CZ99" s="124"/>
    </row>
    <row r="100" spans="1:104" s="122" customFormat="1" x14ac:dyDescent="0.35">
      <c r="A100" s="147"/>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8"/>
      <c r="BR100" s="148"/>
      <c r="BS100" s="148"/>
      <c r="BT100" s="148"/>
      <c r="BU100" s="148"/>
      <c r="BV100" s="148"/>
      <c r="BW100" s="148"/>
      <c r="BX100" s="148"/>
      <c r="BY100" s="148"/>
      <c r="BZ100" s="148"/>
      <c r="CA100" s="148"/>
      <c r="CB100" s="148"/>
      <c r="CC100" s="148"/>
      <c r="CD100" s="148"/>
      <c r="CE100" s="148"/>
      <c r="CF100" s="148"/>
      <c r="CG100" s="148"/>
      <c r="CH100" s="148"/>
      <c r="CI100" s="148"/>
      <c r="CJ100" s="148"/>
      <c r="CK100" s="148"/>
      <c r="CL100" s="148"/>
      <c r="CM100" s="148"/>
      <c r="CN100" s="148"/>
      <c r="CO100" s="148"/>
      <c r="CP100" s="148"/>
      <c r="CQ100" s="148"/>
      <c r="CR100" s="148"/>
      <c r="CS100" s="148"/>
      <c r="CT100" s="148"/>
      <c r="CU100" s="148"/>
      <c r="CV100" s="148"/>
      <c r="CW100" s="148"/>
      <c r="CX100" s="148"/>
      <c r="CY100" s="148"/>
      <c r="CZ100" s="124"/>
    </row>
    <row r="101" spans="1:104" s="122" customFormat="1" x14ac:dyDescent="0.35">
      <c r="A101" s="147"/>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8"/>
      <c r="AI101" s="148"/>
      <c r="AJ101" s="148"/>
      <c r="AK101" s="148"/>
      <c r="AL101" s="148"/>
      <c r="AM101" s="148"/>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c r="BI101" s="148"/>
      <c r="BJ101" s="148"/>
      <c r="BK101" s="148"/>
      <c r="BL101" s="148"/>
      <c r="BM101" s="148"/>
      <c r="BN101" s="148"/>
      <c r="BO101" s="148"/>
      <c r="BP101" s="148"/>
      <c r="BQ101" s="148"/>
      <c r="BR101" s="148"/>
      <c r="BS101" s="148"/>
      <c r="BT101" s="148"/>
      <c r="BU101" s="148"/>
      <c r="BV101" s="148"/>
      <c r="BW101" s="148"/>
      <c r="BX101" s="148"/>
      <c r="BY101" s="148"/>
      <c r="BZ101" s="148"/>
      <c r="CA101" s="148"/>
      <c r="CB101" s="148"/>
      <c r="CC101" s="148"/>
      <c r="CD101" s="148"/>
      <c r="CE101" s="148"/>
      <c r="CF101" s="148"/>
      <c r="CG101" s="148"/>
      <c r="CH101" s="148"/>
      <c r="CI101" s="148"/>
      <c r="CJ101" s="148"/>
      <c r="CK101" s="148"/>
      <c r="CL101" s="148"/>
      <c r="CM101" s="148"/>
      <c r="CN101" s="148"/>
      <c r="CO101" s="148"/>
      <c r="CP101" s="148"/>
      <c r="CQ101" s="148"/>
      <c r="CR101" s="148"/>
      <c r="CS101" s="148"/>
      <c r="CT101" s="148"/>
      <c r="CU101" s="148"/>
      <c r="CV101" s="148"/>
      <c r="CW101" s="148"/>
      <c r="CX101" s="148"/>
      <c r="CY101" s="148"/>
      <c r="CZ101" s="124"/>
    </row>
    <row r="102" spans="1:104" s="122" customFormat="1" x14ac:dyDescent="0.35">
      <c r="A102" s="147"/>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48"/>
      <c r="AM102" s="148"/>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148"/>
      <c r="BN102" s="148"/>
      <c r="BO102" s="148"/>
      <c r="BP102" s="148"/>
      <c r="BQ102" s="148"/>
      <c r="BR102" s="148"/>
      <c r="BS102" s="148"/>
      <c r="BT102" s="148"/>
      <c r="BU102" s="148"/>
      <c r="BV102" s="148"/>
      <c r="BW102" s="148"/>
      <c r="BX102" s="148"/>
      <c r="BY102" s="148"/>
      <c r="BZ102" s="148"/>
      <c r="CA102" s="148"/>
      <c r="CB102" s="148"/>
      <c r="CC102" s="148"/>
      <c r="CD102" s="148"/>
      <c r="CE102" s="148"/>
      <c r="CF102" s="148"/>
      <c r="CG102" s="148"/>
      <c r="CH102" s="148"/>
      <c r="CI102" s="148"/>
      <c r="CJ102" s="148"/>
      <c r="CK102" s="148"/>
      <c r="CL102" s="148"/>
      <c r="CM102" s="148"/>
      <c r="CN102" s="148"/>
      <c r="CO102" s="148"/>
      <c r="CP102" s="148"/>
      <c r="CQ102" s="148"/>
      <c r="CR102" s="148"/>
      <c r="CS102" s="148"/>
      <c r="CT102" s="148"/>
      <c r="CU102" s="148"/>
      <c r="CV102" s="148"/>
      <c r="CW102" s="148"/>
      <c r="CX102" s="148"/>
      <c r="CY102" s="148"/>
      <c r="CZ102" s="124"/>
    </row>
    <row r="103" spans="1:104" s="122" customFormat="1" x14ac:dyDescent="0.35">
      <c r="A103" s="147"/>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c r="BI103" s="148"/>
      <c r="BJ103" s="148"/>
      <c r="BK103" s="148"/>
      <c r="BL103" s="148"/>
      <c r="BM103" s="148"/>
      <c r="BN103" s="148"/>
      <c r="BO103" s="148"/>
      <c r="BP103" s="148"/>
      <c r="BQ103" s="148"/>
      <c r="BR103" s="148"/>
      <c r="BS103" s="148"/>
      <c r="BT103" s="148"/>
      <c r="BU103" s="148"/>
      <c r="BV103" s="148"/>
      <c r="BW103" s="148"/>
      <c r="BX103" s="148"/>
      <c r="BY103" s="148"/>
      <c r="BZ103" s="148"/>
      <c r="CA103" s="148"/>
      <c r="CB103" s="148"/>
      <c r="CC103" s="148"/>
      <c r="CD103" s="148"/>
      <c r="CE103" s="148"/>
      <c r="CF103" s="148"/>
      <c r="CG103" s="148"/>
      <c r="CH103" s="148"/>
      <c r="CI103" s="148"/>
      <c r="CJ103" s="148"/>
      <c r="CK103" s="148"/>
      <c r="CL103" s="148"/>
      <c r="CM103" s="148"/>
      <c r="CN103" s="148"/>
      <c r="CO103" s="148"/>
      <c r="CP103" s="148"/>
      <c r="CQ103" s="148"/>
      <c r="CR103" s="148"/>
      <c r="CS103" s="148"/>
      <c r="CT103" s="148"/>
      <c r="CU103" s="148"/>
      <c r="CV103" s="148"/>
      <c r="CW103" s="148"/>
      <c r="CX103" s="148"/>
      <c r="CY103" s="148"/>
      <c r="CZ103" s="124"/>
    </row>
    <row r="104" spans="1:104" s="122" customFormat="1" x14ac:dyDescent="0.35">
      <c r="A104" s="147"/>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c r="BI104" s="148"/>
      <c r="BJ104" s="148"/>
      <c r="BK104" s="148"/>
      <c r="BL104" s="148"/>
      <c r="BM104" s="148"/>
      <c r="BN104" s="148"/>
      <c r="BO104" s="148"/>
      <c r="BP104" s="148"/>
      <c r="BQ104" s="148"/>
      <c r="BR104" s="148"/>
      <c r="BS104" s="148"/>
      <c r="BT104" s="148"/>
      <c r="BU104" s="148"/>
      <c r="BV104" s="148"/>
      <c r="BW104" s="148"/>
      <c r="BX104" s="148"/>
      <c r="BY104" s="148"/>
      <c r="BZ104" s="148"/>
      <c r="CA104" s="148"/>
      <c r="CB104" s="148"/>
      <c r="CC104" s="148"/>
      <c r="CD104" s="148"/>
      <c r="CE104" s="148"/>
      <c r="CF104" s="148"/>
      <c r="CG104" s="148"/>
      <c r="CH104" s="148"/>
      <c r="CI104" s="148"/>
      <c r="CJ104" s="148"/>
      <c r="CK104" s="148"/>
      <c r="CL104" s="148"/>
      <c r="CM104" s="148"/>
      <c r="CN104" s="148"/>
      <c r="CO104" s="148"/>
      <c r="CP104" s="148"/>
      <c r="CQ104" s="148"/>
      <c r="CR104" s="148"/>
      <c r="CS104" s="148"/>
      <c r="CT104" s="148"/>
      <c r="CU104" s="148"/>
      <c r="CV104" s="148"/>
      <c r="CW104" s="148"/>
      <c r="CX104" s="148"/>
      <c r="CY104" s="148"/>
      <c r="CZ104" s="124"/>
    </row>
    <row r="105" spans="1:104" s="122" customFormat="1" x14ac:dyDescent="0.35">
      <c r="A105" s="147"/>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c r="BI105" s="148"/>
      <c r="BJ105" s="148"/>
      <c r="BK105" s="148"/>
      <c r="BL105" s="148"/>
      <c r="BM105" s="148"/>
      <c r="BN105" s="148"/>
      <c r="BO105" s="148"/>
      <c r="BP105" s="148"/>
      <c r="BQ105" s="148"/>
      <c r="BR105" s="148"/>
      <c r="BS105" s="148"/>
      <c r="BT105" s="148"/>
      <c r="BU105" s="148"/>
      <c r="BV105" s="148"/>
      <c r="BW105" s="148"/>
      <c r="BX105" s="148"/>
      <c r="BY105" s="148"/>
      <c r="BZ105" s="148"/>
      <c r="CA105" s="148"/>
      <c r="CB105" s="148"/>
      <c r="CC105" s="148"/>
      <c r="CD105" s="148"/>
      <c r="CE105" s="148"/>
      <c r="CF105" s="148"/>
      <c r="CG105" s="148"/>
      <c r="CH105" s="148"/>
      <c r="CI105" s="148"/>
      <c r="CJ105" s="148"/>
      <c r="CK105" s="148"/>
      <c r="CL105" s="148"/>
      <c r="CM105" s="148"/>
      <c r="CN105" s="148"/>
      <c r="CO105" s="148"/>
      <c r="CP105" s="148"/>
      <c r="CQ105" s="148"/>
      <c r="CR105" s="148"/>
      <c r="CS105" s="148"/>
      <c r="CT105" s="148"/>
      <c r="CU105" s="148"/>
      <c r="CV105" s="148"/>
      <c r="CW105" s="148"/>
      <c r="CX105" s="148"/>
      <c r="CY105" s="148"/>
      <c r="CZ105" s="124"/>
    </row>
    <row r="106" spans="1:104" s="122" customFormat="1" x14ac:dyDescent="0.35">
      <c r="A106" s="147"/>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c r="BI106" s="148"/>
      <c r="BJ106" s="148"/>
      <c r="BK106" s="148"/>
      <c r="BL106" s="148"/>
      <c r="BM106" s="148"/>
      <c r="BN106" s="148"/>
      <c r="BO106" s="148"/>
      <c r="BP106" s="148"/>
      <c r="BQ106" s="148"/>
      <c r="BR106" s="148"/>
      <c r="BS106" s="148"/>
      <c r="BT106" s="148"/>
      <c r="BU106" s="148"/>
      <c r="BV106" s="148"/>
      <c r="BW106" s="148"/>
      <c r="BX106" s="148"/>
      <c r="BY106" s="148"/>
      <c r="BZ106" s="148"/>
      <c r="CA106" s="148"/>
      <c r="CB106" s="148"/>
      <c r="CC106" s="148"/>
      <c r="CD106" s="148"/>
      <c r="CE106" s="148"/>
      <c r="CF106" s="148"/>
      <c r="CG106" s="148"/>
      <c r="CH106" s="148"/>
      <c r="CI106" s="148"/>
      <c r="CJ106" s="148"/>
      <c r="CK106" s="148"/>
      <c r="CL106" s="148"/>
      <c r="CM106" s="148"/>
      <c r="CN106" s="148"/>
      <c r="CO106" s="148"/>
      <c r="CP106" s="148"/>
      <c r="CQ106" s="148"/>
      <c r="CR106" s="148"/>
      <c r="CS106" s="148"/>
      <c r="CT106" s="148"/>
      <c r="CU106" s="148"/>
      <c r="CV106" s="148"/>
      <c r="CW106" s="148"/>
      <c r="CX106" s="148"/>
      <c r="CY106" s="148"/>
      <c r="CZ106" s="124"/>
    </row>
    <row r="107" spans="1:104" s="122" customFormat="1" x14ac:dyDescent="0.35">
      <c r="A107" s="147"/>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c r="AG107" s="148"/>
      <c r="AH107" s="148"/>
      <c r="AI107" s="148"/>
      <c r="AJ107" s="148"/>
      <c r="AK107" s="148"/>
      <c r="AL107" s="148"/>
      <c r="AM107" s="148"/>
      <c r="AN107" s="148"/>
      <c r="AO107" s="148"/>
      <c r="AP107" s="148"/>
      <c r="AQ107" s="148"/>
      <c r="AR107" s="148"/>
      <c r="AS107" s="148"/>
      <c r="AT107" s="148"/>
      <c r="AU107" s="148"/>
      <c r="AV107" s="148"/>
      <c r="AW107" s="148"/>
      <c r="AX107" s="148"/>
      <c r="AY107" s="148"/>
      <c r="AZ107" s="148"/>
      <c r="BA107" s="148"/>
      <c r="BB107" s="148"/>
      <c r="BC107" s="148"/>
      <c r="BD107" s="148"/>
      <c r="BE107" s="148"/>
      <c r="BF107" s="148"/>
      <c r="BG107" s="148"/>
      <c r="BH107" s="148"/>
      <c r="BI107" s="148"/>
      <c r="BJ107" s="148"/>
      <c r="BK107" s="148"/>
      <c r="BL107" s="148"/>
      <c r="BM107" s="148"/>
      <c r="BN107" s="148"/>
      <c r="BO107" s="148"/>
      <c r="BP107" s="148"/>
      <c r="BQ107" s="148"/>
      <c r="BR107" s="148"/>
      <c r="BS107" s="148"/>
      <c r="BT107" s="148"/>
      <c r="BU107" s="148"/>
      <c r="BV107" s="148"/>
      <c r="BW107" s="148"/>
      <c r="BX107" s="148"/>
      <c r="BY107" s="148"/>
      <c r="BZ107" s="148"/>
      <c r="CA107" s="148"/>
      <c r="CB107" s="148"/>
      <c r="CC107" s="148"/>
      <c r="CD107" s="148"/>
      <c r="CE107" s="148"/>
      <c r="CF107" s="148"/>
      <c r="CG107" s="148"/>
      <c r="CH107" s="148"/>
      <c r="CI107" s="148"/>
      <c r="CJ107" s="148"/>
      <c r="CK107" s="148"/>
      <c r="CL107" s="148"/>
      <c r="CM107" s="148"/>
      <c r="CN107" s="148"/>
      <c r="CO107" s="148"/>
      <c r="CP107" s="148"/>
      <c r="CQ107" s="148"/>
      <c r="CR107" s="148"/>
      <c r="CS107" s="148"/>
      <c r="CT107" s="148"/>
      <c r="CU107" s="148"/>
      <c r="CV107" s="148"/>
      <c r="CW107" s="148"/>
      <c r="CX107" s="148"/>
      <c r="CY107" s="148"/>
      <c r="CZ107" s="124"/>
    </row>
    <row r="108" spans="1:104" s="122" customFormat="1" x14ac:dyDescent="0.35">
      <c r="A108" s="147"/>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c r="AY108" s="148"/>
      <c r="AZ108" s="148"/>
      <c r="BA108" s="148"/>
      <c r="BB108" s="148"/>
      <c r="BC108" s="148"/>
      <c r="BD108" s="148"/>
      <c r="BE108" s="148"/>
      <c r="BF108" s="148"/>
      <c r="BG108" s="148"/>
      <c r="BH108" s="148"/>
      <c r="BI108" s="148"/>
      <c r="BJ108" s="148"/>
      <c r="BK108" s="148"/>
      <c r="BL108" s="148"/>
      <c r="BM108" s="148"/>
      <c r="BN108" s="148"/>
      <c r="BO108" s="148"/>
      <c r="BP108" s="148"/>
      <c r="BQ108" s="148"/>
      <c r="BR108" s="148"/>
      <c r="BS108" s="148"/>
      <c r="BT108" s="148"/>
      <c r="BU108" s="148"/>
      <c r="BV108" s="148"/>
      <c r="BW108" s="148"/>
      <c r="BX108" s="148"/>
      <c r="BY108" s="148"/>
      <c r="BZ108" s="148"/>
      <c r="CA108" s="148"/>
      <c r="CB108" s="148"/>
      <c r="CC108" s="148"/>
      <c r="CD108" s="148"/>
      <c r="CE108" s="148"/>
      <c r="CF108" s="148"/>
      <c r="CG108" s="148"/>
      <c r="CH108" s="148"/>
      <c r="CI108" s="148"/>
      <c r="CJ108" s="148"/>
      <c r="CK108" s="148"/>
      <c r="CL108" s="148"/>
      <c r="CM108" s="148"/>
      <c r="CN108" s="148"/>
      <c r="CO108" s="148"/>
      <c r="CP108" s="148"/>
      <c r="CQ108" s="148"/>
      <c r="CR108" s="148"/>
      <c r="CS108" s="148"/>
      <c r="CT108" s="148"/>
      <c r="CU108" s="148"/>
      <c r="CV108" s="148"/>
      <c r="CW108" s="148"/>
      <c r="CX108" s="148"/>
      <c r="CY108" s="148"/>
      <c r="CZ108" s="124"/>
    </row>
    <row r="109" spans="1:104" s="122" customFormat="1" x14ac:dyDescent="0.35">
      <c r="A109" s="147"/>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c r="AZ109" s="148"/>
      <c r="BA109" s="148"/>
      <c r="BB109" s="148"/>
      <c r="BC109" s="148"/>
      <c r="BD109" s="148"/>
      <c r="BE109" s="148"/>
      <c r="BF109" s="148"/>
      <c r="BG109" s="148"/>
      <c r="BH109" s="148"/>
      <c r="BI109" s="148"/>
      <c r="BJ109" s="148"/>
      <c r="BK109" s="148"/>
      <c r="BL109" s="148"/>
      <c r="BM109" s="148"/>
      <c r="BN109" s="148"/>
      <c r="BO109" s="148"/>
      <c r="BP109" s="148"/>
      <c r="BQ109" s="148"/>
      <c r="BR109" s="148"/>
      <c r="BS109" s="148"/>
      <c r="BT109" s="148"/>
      <c r="BU109" s="148"/>
      <c r="BV109" s="148"/>
      <c r="BW109" s="148"/>
      <c r="BX109" s="148"/>
      <c r="BY109" s="148"/>
      <c r="BZ109" s="148"/>
      <c r="CA109" s="148"/>
      <c r="CB109" s="148"/>
      <c r="CC109" s="148"/>
      <c r="CD109" s="148"/>
      <c r="CE109" s="148"/>
      <c r="CF109" s="148"/>
      <c r="CG109" s="148"/>
      <c r="CH109" s="148"/>
      <c r="CI109" s="148"/>
      <c r="CJ109" s="148"/>
      <c r="CK109" s="148"/>
      <c r="CL109" s="148"/>
      <c r="CM109" s="148"/>
      <c r="CN109" s="148"/>
      <c r="CO109" s="148"/>
      <c r="CP109" s="148"/>
      <c r="CQ109" s="148"/>
      <c r="CR109" s="148"/>
      <c r="CS109" s="148"/>
      <c r="CT109" s="148"/>
      <c r="CU109" s="148"/>
      <c r="CV109" s="148"/>
      <c r="CW109" s="148"/>
      <c r="CX109" s="148"/>
      <c r="CY109" s="148"/>
      <c r="CZ109" s="124"/>
    </row>
    <row r="110" spans="1:104" s="122" customFormat="1" x14ac:dyDescent="0.35">
      <c r="A110" s="147"/>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c r="BI110" s="148"/>
      <c r="BJ110" s="148"/>
      <c r="BK110" s="148"/>
      <c r="BL110" s="148"/>
      <c r="BM110" s="148"/>
      <c r="BN110" s="148"/>
      <c r="BO110" s="148"/>
      <c r="BP110" s="148"/>
      <c r="BQ110" s="148"/>
      <c r="BR110" s="148"/>
      <c r="BS110" s="148"/>
      <c r="BT110" s="148"/>
      <c r="BU110" s="148"/>
      <c r="BV110" s="148"/>
      <c r="BW110" s="148"/>
      <c r="BX110" s="148"/>
      <c r="BY110" s="148"/>
      <c r="BZ110" s="148"/>
      <c r="CA110" s="148"/>
      <c r="CB110" s="148"/>
      <c r="CC110" s="148"/>
      <c r="CD110" s="148"/>
      <c r="CE110" s="148"/>
      <c r="CF110" s="148"/>
      <c r="CG110" s="148"/>
      <c r="CH110" s="148"/>
      <c r="CI110" s="148"/>
      <c r="CJ110" s="148"/>
      <c r="CK110" s="148"/>
      <c r="CL110" s="148"/>
      <c r="CM110" s="148"/>
      <c r="CN110" s="148"/>
      <c r="CO110" s="148"/>
      <c r="CP110" s="148"/>
      <c r="CQ110" s="148"/>
      <c r="CR110" s="148"/>
      <c r="CS110" s="148"/>
      <c r="CT110" s="148"/>
      <c r="CU110" s="148"/>
      <c r="CV110" s="148"/>
      <c r="CW110" s="148"/>
      <c r="CX110" s="148"/>
      <c r="CY110" s="148"/>
      <c r="CZ110" s="124"/>
    </row>
    <row r="111" spans="1:104" s="122" customFormat="1" x14ac:dyDescent="0.35">
      <c r="A111" s="147"/>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c r="BI111" s="148"/>
      <c r="BJ111" s="148"/>
      <c r="BK111" s="148"/>
      <c r="BL111" s="148"/>
      <c r="BM111" s="148"/>
      <c r="BN111" s="148"/>
      <c r="BO111" s="148"/>
      <c r="BP111" s="148"/>
      <c r="BQ111" s="148"/>
      <c r="BR111" s="148"/>
      <c r="BS111" s="148"/>
      <c r="BT111" s="148"/>
      <c r="BU111" s="148"/>
      <c r="BV111" s="148"/>
      <c r="BW111" s="148"/>
      <c r="BX111" s="148"/>
      <c r="BY111" s="148"/>
      <c r="BZ111" s="148"/>
      <c r="CA111" s="148"/>
      <c r="CB111" s="148"/>
      <c r="CC111" s="148"/>
      <c r="CD111" s="148"/>
      <c r="CE111" s="148"/>
      <c r="CF111" s="148"/>
      <c r="CG111" s="148"/>
      <c r="CH111" s="148"/>
      <c r="CI111" s="148"/>
      <c r="CJ111" s="148"/>
      <c r="CK111" s="148"/>
      <c r="CL111" s="148"/>
      <c r="CM111" s="148"/>
      <c r="CN111" s="148"/>
      <c r="CO111" s="148"/>
      <c r="CP111" s="148"/>
      <c r="CQ111" s="148"/>
      <c r="CR111" s="148"/>
      <c r="CS111" s="148"/>
      <c r="CT111" s="148"/>
      <c r="CU111" s="148"/>
      <c r="CV111" s="148"/>
      <c r="CW111" s="148"/>
      <c r="CX111" s="148"/>
      <c r="CY111" s="148"/>
      <c r="CZ111" s="124"/>
    </row>
    <row r="112" spans="1:104" s="122" customFormat="1" x14ac:dyDescent="0.35">
      <c r="A112" s="147"/>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c r="BI112" s="148"/>
      <c r="BJ112" s="148"/>
      <c r="BK112" s="148"/>
      <c r="BL112" s="148"/>
      <c r="BM112" s="148"/>
      <c r="BN112" s="148"/>
      <c r="BO112" s="148"/>
      <c r="BP112" s="148"/>
      <c r="BQ112" s="148"/>
      <c r="BR112" s="148"/>
      <c r="BS112" s="148"/>
      <c r="BT112" s="148"/>
      <c r="BU112" s="148"/>
      <c r="BV112" s="148"/>
      <c r="BW112" s="148"/>
      <c r="BX112" s="148"/>
      <c r="BY112" s="148"/>
      <c r="BZ112" s="148"/>
      <c r="CA112" s="148"/>
      <c r="CB112" s="148"/>
      <c r="CC112" s="148"/>
      <c r="CD112" s="148"/>
      <c r="CE112" s="148"/>
      <c r="CF112" s="148"/>
      <c r="CG112" s="148"/>
      <c r="CH112" s="148"/>
      <c r="CI112" s="148"/>
      <c r="CJ112" s="148"/>
      <c r="CK112" s="148"/>
      <c r="CL112" s="148"/>
      <c r="CM112" s="148"/>
      <c r="CN112" s="148"/>
      <c r="CO112" s="148"/>
      <c r="CP112" s="148"/>
      <c r="CQ112" s="148"/>
      <c r="CR112" s="148"/>
      <c r="CS112" s="148"/>
      <c r="CT112" s="148"/>
      <c r="CU112" s="148"/>
      <c r="CV112" s="148"/>
      <c r="CW112" s="148"/>
      <c r="CX112" s="148"/>
      <c r="CY112" s="148"/>
      <c r="CZ112" s="124"/>
    </row>
    <row r="113" spans="1:104" s="122" customFormat="1" x14ac:dyDescent="0.35">
      <c r="A113" s="147"/>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8"/>
      <c r="BR113" s="148"/>
      <c r="BS113" s="148"/>
      <c r="BT113" s="148"/>
      <c r="BU113" s="148"/>
      <c r="BV113" s="148"/>
      <c r="BW113" s="148"/>
      <c r="BX113" s="148"/>
      <c r="BY113" s="148"/>
      <c r="BZ113" s="148"/>
      <c r="CA113" s="148"/>
      <c r="CB113" s="148"/>
      <c r="CC113" s="148"/>
      <c r="CD113" s="148"/>
      <c r="CE113" s="148"/>
      <c r="CF113" s="148"/>
      <c r="CG113" s="148"/>
      <c r="CH113" s="148"/>
      <c r="CI113" s="148"/>
      <c r="CJ113" s="148"/>
      <c r="CK113" s="148"/>
      <c r="CL113" s="148"/>
      <c r="CM113" s="148"/>
      <c r="CN113" s="148"/>
      <c r="CO113" s="148"/>
      <c r="CP113" s="148"/>
      <c r="CQ113" s="148"/>
      <c r="CR113" s="148"/>
      <c r="CS113" s="148"/>
      <c r="CT113" s="148"/>
      <c r="CU113" s="148"/>
      <c r="CV113" s="148"/>
      <c r="CW113" s="148"/>
      <c r="CX113" s="148"/>
      <c r="CY113" s="148"/>
      <c r="CZ113" s="124"/>
    </row>
    <row r="114" spans="1:104" s="122" customFormat="1" x14ac:dyDescent="0.35">
      <c r="A114" s="147"/>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8"/>
      <c r="CI114" s="148"/>
      <c r="CJ114" s="148"/>
      <c r="CK114" s="148"/>
      <c r="CL114" s="148"/>
      <c r="CM114" s="148"/>
      <c r="CN114" s="148"/>
      <c r="CO114" s="148"/>
      <c r="CP114" s="148"/>
      <c r="CQ114" s="148"/>
      <c r="CR114" s="148"/>
      <c r="CS114" s="148"/>
      <c r="CT114" s="148"/>
      <c r="CU114" s="148"/>
      <c r="CV114" s="148"/>
      <c r="CW114" s="148"/>
      <c r="CX114" s="148"/>
      <c r="CY114" s="148"/>
      <c r="CZ114" s="124"/>
    </row>
    <row r="115" spans="1:104" s="122" customFormat="1" x14ac:dyDescent="0.35">
      <c r="A115" s="147"/>
      <c r="B115" s="14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c r="BI115" s="148"/>
      <c r="BJ115" s="148"/>
      <c r="BK115" s="148"/>
      <c r="BL115" s="148"/>
      <c r="BM115" s="148"/>
      <c r="BN115" s="148"/>
      <c r="BO115" s="148"/>
      <c r="BP115" s="148"/>
      <c r="BQ115" s="148"/>
      <c r="BR115" s="148"/>
      <c r="BS115" s="148"/>
      <c r="BT115" s="148"/>
      <c r="BU115" s="148"/>
      <c r="BV115" s="148"/>
      <c r="BW115" s="148"/>
      <c r="BX115" s="148"/>
      <c r="BY115" s="148"/>
      <c r="BZ115" s="148"/>
      <c r="CA115" s="148"/>
      <c r="CB115" s="148"/>
      <c r="CC115" s="148"/>
      <c r="CD115" s="148"/>
      <c r="CE115" s="148"/>
      <c r="CF115" s="148"/>
      <c r="CG115" s="148"/>
      <c r="CH115" s="148"/>
      <c r="CI115" s="148"/>
      <c r="CJ115" s="148"/>
      <c r="CK115" s="148"/>
      <c r="CL115" s="148"/>
      <c r="CM115" s="148"/>
      <c r="CN115" s="148"/>
      <c r="CO115" s="148"/>
      <c r="CP115" s="148"/>
      <c r="CQ115" s="148"/>
      <c r="CR115" s="148"/>
      <c r="CS115" s="148"/>
      <c r="CT115" s="148"/>
      <c r="CU115" s="148"/>
      <c r="CV115" s="148"/>
      <c r="CW115" s="148"/>
      <c r="CX115" s="148"/>
      <c r="CY115" s="148"/>
      <c r="CZ115" s="124"/>
    </row>
    <row r="116" spans="1:104" s="122" customFormat="1" x14ac:dyDescent="0.35">
      <c r="A116" s="147"/>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c r="BI116" s="148"/>
      <c r="BJ116" s="148"/>
      <c r="BK116" s="148"/>
      <c r="BL116" s="148"/>
      <c r="BM116" s="148"/>
      <c r="BN116" s="148"/>
      <c r="BO116" s="148"/>
      <c r="BP116" s="148"/>
      <c r="BQ116" s="148"/>
      <c r="BR116" s="148"/>
      <c r="BS116" s="148"/>
      <c r="BT116" s="148"/>
      <c r="BU116" s="148"/>
      <c r="BV116" s="148"/>
      <c r="BW116" s="148"/>
      <c r="BX116" s="148"/>
      <c r="BY116" s="148"/>
      <c r="BZ116" s="148"/>
      <c r="CA116" s="148"/>
      <c r="CB116" s="148"/>
      <c r="CC116" s="148"/>
      <c r="CD116" s="148"/>
      <c r="CE116" s="148"/>
      <c r="CF116" s="148"/>
      <c r="CG116" s="148"/>
      <c r="CH116" s="148"/>
      <c r="CI116" s="148"/>
      <c r="CJ116" s="148"/>
      <c r="CK116" s="148"/>
      <c r="CL116" s="148"/>
      <c r="CM116" s="148"/>
      <c r="CN116" s="148"/>
      <c r="CO116" s="148"/>
      <c r="CP116" s="148"/>
      <c r="CQ116" s="148"/>
      <c r="CR116" s="148"/>
      <c r="CS116" s="148"/>
      <c r="CT116" s="148"/>
      <c r="CU116" s="148"/>
      <c r="CV116" s="148"/>
      <c r="CW116" s="148"/>
      <c r="CX116" s="148"/>
      <c r="CY116" s="148"/>
      <c r="CZ116" s="124"/>
    </row>
    <row r="117" spans="1:104" s="122" customFormat="1" x14ac:dyDescent="0.35">
      <c r="A117" s="147"/>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c r="BI117" s="148"/>
      <c r="BJ117" s="148"/>
      <c r="BK117" s="148"/>
      <c r="BL117" s="148"/>
      <c r="BM117" s="148"/>
      <c r="BN117" s="148"/>
      <c r="BO117" s="148"/>
      <c r="BP117" s="148"/>
      <c r="BQ117" s="148"/>
      <c r="BR117" s="148"/>
      <c r="BS117" s="148"/>
      <c r="BT117" s="148"/>
      <c r="BU117" s="148"/>
      <c r="BV117" s="148"/>
      <c r="BW117" s="148"/>
      <c r="BX117" s="148"/>
      <c r="BY117" s="148"/>
      <c r="BZ117" s="148"/>
      <c r="CA117" s="148"/>
      <c r="CB117" s="148"/>
      <c r="CC117" s="148"/>
      <c r="CD117" s="148"/>
      <c r="CE117" s="148"/>
      <c r="CF117" s="148"/>
      <c r="CG117" s="148"/>
      <c r="CH117" s="148"/>
      <c r="CI117" s="148"/>
      <c r="CJ117" s="148"/>
      <c r="CK117" s="148"/>
      <c r="CL117" s="148"/>
      <c r="CM117" s="148"/>
      <c r="CN117" s="148"/>
      <c r="CO117" s="148"/>
      <c r="CP117" s="148"/>
      <c r="CQ117" s="148"/>
      <c r="CR117" s="148"/>
      <c r="CS117" s="148"/>
      <c r="CT117" s="148"/>
      <c r="CU117" s="148"/>
      <c r="CV117" s="148"/>
      <c r="CW117" s="148"/>
      <c r="CX117" s="148"/>
      <c r="CY117" s="148"/>
      <c r="CZ117" s="124"/>
    </row>
    <row r="118" spans="1:104" s="122" customFormat="1" x14ac:dyDescent="0.35">
      <c r="A118" s="147"/>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c r="BI118" s="148"/>
      <c r="BJ118" s="148"/>
      <c r="BK118" s="148"/>
      <c r="BL118" s="148"/>
      <c r="BM118" s="148"/>
      <c r="BN118" s="148"/>
      <c r="BO118" s="148"/>
      <c r="BP118" s="148"/>
      <c r="BQ118" s="148"/>
      <c r="BR118" s="148"/>
      <c r="BS118" s="148"/>
      <c r="BT118" s="148"/>
      <c r="BU118" s="148"/>
      <c r="BV118" s="148"/>
      <c r="BW118" s="148"/>
      <c r="BX118" s="148"/>
      <c r="BY118" s="148"/>
      <c r="BZ118" s="148"/>
      <c r="CA118" s="148"/>
      <c r="CB118" s="148"/>
      <c r="CC118" s="148"/>
      <c r="CD118" s="148"/>
      <c r="CE118" s="148"/>
      <c r="CF118" s="148"/>
      <c r="CG118" s="148"/>
      <c r="CH118" s="148"/>
      <c r="CI118" s="148"/>
      <c r="CJ118" s="148"/>
      <c r="CK118" s="148"/>
      <c r="CL118" s="148"/>
      <c r="CM118" s="148"/>
      <c r="CN118" s="148"/>
      <c r="CO118" s="148"/>
      <c r="CP118" s="148"/>
      <c r="CQ118" s="148"/>
      <c r="CR118" s="148"/>
      <c r="CS118" s="148"/>
      <c r="CT118" s="148"/>
      <c r="CU118" s="148"/>
      <c r="CV118" s="148"/>
      <c r="CW118" s="148"/>
      <c r="CX118" s="148"/>
      <c r="CY118" s="148"/>
      <c r="CZ118" s="124"/>
    </row>
    <row r="119" spans="1:104" s="122" customFormat="1" x14ac:dyDescent="0.35">
      <c r="A119" s="147"/>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c r="BI119" s="148"/>
      <c r="BJ119" s="148"/>
      <c r="BK119" s="148"/>
      <c r="BL119" s="148"/>
      <c r="BM119" s="148"/>
      <c r="BN119" s="148"/>
      <c r="BO119" s="148"/>
      <c r="BP119" s="148"/>
      <c r="BQ119" s="148"/>
      <c r="BR119" s="148"/>
      <c r="BS119" s="148"/>
      <c r="BT119" s="148"/>
      <c r="BU119" s="148"/>
      <c r="BV119" s="148"/>
      <c r="BW119" s="148"/>
      <c r="BX119" s="148"/>
      <c r="BY119" s="148"/>
      <c r="BZ119" s="148"/>
      <c r="CA119" s="148"/>
      <c r="CB119" s="148"/>
      <c r="CC119" s="148"/>
      <c r="CD119" s="148"/>
      <c r="CE119" s="148"/>
      <c r="CF119" s="148"/>
      <c r="CG119" s="148"/>
      <c r="CH119" s="148"/>
      <c r="CI119" s="148"/>
      <c r="CJ119" s="148"/>
      <c r="CK119" s="148"/>
      <c r="CL119" s="148"/>
      <c r="CM119" s="148"/>
      <c r="CN119" s="148"/>
      <c r="CO119" s="148"/>
      <c r="CP119" s="148"/>
      <c r="CQ119" s="148"/>
      <c r="CR119" s="148"/>
      <c r="CS119" s="148"/>
      <c r="CT119" s="148"/>
      <c r="CU119" s="148"/>
      <c r="CV119" s="148"/>
      <c r="CW119" s="148"/>
      <c r="CX119" s="148"/>
      <c r="CY119" s="148"/>
      <c r="CZ119" s="124"/>
    </row>
    <row r="120" spans="1:104" s="122" customFormat="1" x14ac:dyDescent="0.35">
      <c r="A120" s="147"/>
      <c r="B120" s="148"/>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8"/>
      <c r="BM120" s="148"/>
      <c r="BN120" s="148"/>
      <c r="BO120" s="148"/>
      <c r="BP120" s="148"/>
      <c r="BQ120" s="148"/>
      <c r="BR120" s="148"/>
      <c r="BS120" s="148"/>
      <c r="BT120" s="148"/>
      <c r="BU120" s="148"/>
      <c r="BV120" s="148"/>
      <c r="BW120" s="148"/>
      <c r="BX120" s="148"/>
      <c r="BY120" s="148"/>
      <c r="BZ120" s="148"/>
      <c r="CA120" s="148"/>
      <c r="CB120" s="148"/>
      <c r="CC120" s="148"/>
      <c r="CD120" s="148"/>
      <c r="CE120" s="148"/>
      <c r="CF120" s="148"/>
      <c r="CG120" s="148"/>
      <c r="CH120" s="148"/>
      <c r="CI120" s="148"/>
      <c r="CJ120" s="148"/>
      <c r="CK120" s="148"/>
      <c r="CL120" s="148"/>
      <c r="CM120" s="148"/>
      <c r="CN120" s="148"/>
      <c r="CO120" s="148"/>
      <c r="CP120" s="148"/>
      <c r="CQ120" s="148"/>
      <c r="CR120" s="148"/>
      <c r="CS120" s="148"/>
      <c r="CT120" s="148"/>
      <c r="CU120" s="148"/>
      <c r="CV120" s="148"/>
      <c r="CW120" s="148"/>
      <c r="CX120" s="148"/>
      <c r="CY120" s="148"/>
      <c r="CZ120" s="124"/>
    </row>
    <row r="121" spans="1:104" s="122" customFormat="1" x14ac:dyDescent="0.35">
      <c r="A121" s="147"/>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48"/>
      <c r="BE121" s="148"/>
      <c r="BF121" s="148"/>
      <c r="BG121" s="148"/>
      <c r="BH121" s="148"/>
      <c r="BI121" s="148"/>
      <c r="BJ121" s="148"/>
      <c r="BK121" s="148"/>
      <c r="BL121" s="148"/>
      <c r="BM121" s="148"/>
      <c r="BN121" s="148"/>
      <c r="BO121" s="148"/>
      <c r="BP121" s="148"/>
      <c r="BQ121" s="148"/>
      <c r="BR121" s="148"/>
      <c r="BS121" s="148"/>
      <c r="BT121" s="148"/>
      <c r="BU121" s="148"/>
      <c r="BV121" s="148"/>
      <c r="BW121" s="148"/>
      <c r="BX121" s="148"/>
      <c r="BY121" s="148"/>
      <c r="BZ121" s="148"/>
      <c r="CA121" s="148"/>
      <c r="CB121" s="148"/>
      <c r="CC121" s="148"/>
      <c r="CD121" s="148"/>
      <c r="CE121" s="148"/>
      <c r="CF121" s="148"/>
      <c r="CG121" s="148"/>
      <c r="CH121" s="148"/>
      <c r="CI121" s="148"/>
      <c r="CJ121" s="148"/>
      <c r="CK121" s="148"/>
      <c r="CL121" s="148"/>
      <c r="CM121" s="148"/>
      <c r="CN121" s="148"/>
      <c r="CO121" s="148"/>
      <c r="CP121" s="148"/>
      <c r="CQ121" s="148"/>
      <c r="CR121" s="148"/>
      <c r="CS121" s="148"/>
      <c r="CT121" s="148"/>
      <c r="CU121" s="148"/>
      <c r="CV121" s="148"/>
      <c r="CW121" s="148"/>
      <c r="CX121" s="148"/>
      <c r="CY121" s="148"/>
      <c r="CZ121" s="124"/>
    </row>
    <row r="122" spans="1:104" s="122" customFormat="1" x14ac:dyDescent="0.35">
      <c r="A122" s="147"/>
      <c r="B122" s="148"/>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c r="AK122" s="148"/>
      <c r="AL122" s="148"/>
      <c r="AM122" s="148"/>
      <c r="AN122" s="148"/>
      <c r="AO122" s="148"/>
      <c r="AP122" s="148"/>
      <c r="AQ122" s="148"/>
      <c r="AR122" s="148"/>
      <c r="AS122" s="148"/>
      <c r="AT122" s="148"/>
      <c r="AU122" s="148"/>
      <c r="AV122" s="148"/>
      <c r="AW122" s="148"/>
      <c r="AX122" s="148"/>
      <c r="AY122" s="148"/>
      <c r="AZ122" s="148"/>
      <c r="BA122" s="148"/>
      <c r="BB122" s="148"/>
      <c r="BC122" s="148"/>
      <c r="BD122" s="148"/>
      <c r="BE122" s="148"/>
      <c r="BF122" s="148"/>
      <c r="BG122" s="148"/>
      <c r="BH122" s="148"/>
      <c r="BI122" s="148"/>
      <c r="BJ122" s="148"/>
      <c r="BK122" s="148"/>
      <c r="BL122" s="148"/>
      <c r="BM122" s="148"/>
      <c r="BN122" s="148"/>
      <c r="BO122" s="148"/>
      <c r="BP122" s="148"/>
      <c r="BQ122" s="148"/>
      <c r="BR122" s="148"/>
      <c r="BS122" s="148"/>
      <c r="BT122" s="148"/>
      <c r="BU122" s="148"/>
      <c r="BV122" s="148"/>
      <c r="BW122" s="148"/>
      <c r="BX122" s="148"/>
      <c r="BY122" s="148"/>
      <c r="BZ122" s="148"/>
      <c r="CA122" s="148"/>
      <c r="CB122" s="148"/>
      <c r="CC122" s="148"/>
      <c r="CD122" s="148"/>
      <c r="CE122" s="148"/>
      <c r="CF122" s="148"/>
      <c r="CG122" s="148"/>
      <c r="CH122" s="148"/>
      <c r="CI122" s="148"/>
      <c r="CJ122" s="148"/>
      <c r="CK122" s="148"/>
      <c r="CL122" s="148"/>
      <c r="CM122" s="148"/>
      <c r="CN122" s="148"/>
      <c r="CO122" s="148"/>
      <c r="CP122" s="148"/>
      <c r="CQ122" s="148"/>
      <c r="CR122" s="148"/>
      <c r="CS122" s="148"/>
      <c r="CT122" s="148"/>
      <c r="CU122" s="148"/>
      <c r="CV122" s="148"/>
      <c r="CW122" s="148"/>
      <c r="CX122" s="148"/>
      <c r="CY122" s="148"/>
      <c r="CZ122" s="124"/>
    </row>
    <row r="123" spans="1:104" s="122" customFormat="1" x14ac:dyDescent="0.35">
      <c r="A123" s="147"/>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c r="BI123" s="148"/>
      <c r="BJ123" s="148"/>
      <c r="BK123" s="148"/>
      <c r="BL123" s="148"/>
      <c r="BM123" s="148"/>
      <c r="BN123" s="148"/>
      <c r="BO123" s="148"/>
      <c r="BP123" s="148"/>
      <c r="BQ123" s="148"/>
      <c r="BR123" s="148"/>
      <c r="BS123" s="148"/>
      <c r="BT123" s="148"/>
      <c r="BU123" s="148"/>
      <c r="BV123" s="148"/>
      <c r="BW123" s="148"/>
      <c r="BX123" s="148"/>
      <c r="BY123" s="148"/>
      <c r="BZ123" s="148"/>
      <c r="CA123" s="148"/>
      <c r="CB123" s="148"/>
      <c r="CC123" s="148"/>
      <c r="CD123" s="148"/>
      <c r="CE123" s="148"/>
      <c r="CF123" s="148"/>
      <c r="CG123" s="148"/>
      <c r="CH123" s="148"/>
      <c r="CI123" s="148"/>
      <c r="CJ123" s="148"/>
      <c r="CK123" s="148"/>
      <c r="CL123" s="148"/>
      <c r="CM123" s="148"/>
      <c r="CN123" s="148"/>
      <c r="CO123" s="148"/>
      <c r="CP123" s="148"/>
      <c r="CQ123" s="148"/>
      <c r="CR123" s="148"/>
      <c r="CS123" s="148"/>
      <c r="CT123" s="148"/>
      <c r="CU123" s="148"/>
      <c r="CV123" s="148"/>
      <c r="CW123" s="148"/>
      <c r="CX123" s="148"/>
      <c r="CY123" s="148"/>
      <c r="CZ123" s="124"/>
    </row>
    <row r="124" spans="1:104" s="122" customFormat="1" x14ac:dyDescent="0.35">
      <c r="A124" s="147"/>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c r="BI124" s="148"/>
      <c r="BJ124" s="148"/>
      <c r="BK124" s="148"/>
      <c r="BL124" s="148"/>
      <c r="BM124" s="148"/>
      <c r="BN124" s="148"/>
      <c r="BO124" s="148"/>
      <c r="BP124" s="148"/>
      <c r="BQ124" s="148"/>
      <c r="BR124" s="148"/>
      <c r="BS124" s="148"/>
      <c r="BT124" s="148"/>
      <c r="BU124" s="148"/>
      <c r="BV124" s="148"/>
      <c r="BW124" s="148"/>
      <c r="BX124" s="148"/>
      <c r="BY124" s="148"/>
      <c r="BZ124" s="148"/>
      <c r="CA124" s="148"/>
      <c r="CB124" s="148"/>
      <c r="CC124" s="148"/>
      <c r="CD124" s="148"/>
      <c r="CE124" s="148"/>
      <c r="CF124" s="148"/>
      <c r="CG124" s="148"/>
      <c r="CH124" s="148"/>
      <c r="CI124" s="148"/>
      <c r="CJ124" s="148"/>
      <c r="CK124" s="148"/>
      <c r="CL124" s="148"/>
      <c r="CM124" s="148"/>
      <c r="CN124" s="148"/>
      <c r="CO124" s="148"/>
      <c r="CP124" s="148"/>
      <c r="CQ124" s="148"/>
      <c r="CR124" s="148"/>
      <c r="CS124" s="148"/>
      <c r="CT124" s="148"/>
      <c r="CU124" s="148"/>
      <c r="CV124" s="148"/>
      <c r="CW124" s="148"/>
      <c r="CX124" s="148"/>
      <c r="CY124" s="148"/>
      <c r="CZ124" s="124"/>
    </row>
    <row r="125" spans="1:104" s="122" customFormat="1" x14ac:dyDescent="0.35">
      <c r="A125" s="147"/>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48"/>
      <c r="BO125" s="148"/>
      <c r="BP125" s="148"/>
      <c r="BQ125" s="148"/>
      <c r="BR125" s="148"/>
      <c r="BS125" s="148"/>
      <c r="BT125" s="148"/>
      <c r="BU125" s="148"/>
      <c r="BV125" s="148"/>
      <c r="BW125" s="148"/>
      <c r="BX125" s="148"/>
      <c r="BY125" s="148"/>
      <c r="BZ125" s="148"/>
      <c r="CA125" s="148"/>
      <c r="CB125" s="148"/>
      <c r="CC125" s="148"/>
      <c r="CD125" s="148"/>
      <c r="CE125" s="148"/>
      <c r="CF125" s="148"/>
      <c r="CG125" s="148"/>
      <c r="CH125" s="148"/>
      <c r="CI125" s="148"/>
      <c r="CJ125" s="148"/>
      <c r="CK125" s="148"/>
      <c r="CL125" s="148"/>
      <c r="CM125" s="148"/>
      <c r="CN125" s="148"/>
      <c r="CO125" s="148"/>
      <c r="CP125" s="148"/>
      <c r="CQ125" s="148"/>
      <c r="CR125" s="148"/>
      <c r="CS125" s="148"/>
      <c r="CT125" s="148"/>
      <c r="CU125" s="148"/>
      <c r="CV125" s="148"/>
      <c r="CW125" s="148"/>
      <c r="CX125" s="148"/>
      <c r="CY125" s="148"/>
      <c r="CZ125" s="124"/>
    </row>
    <row r="126" spans="1:104" s="122" customFormat="1" x14ac:dyDescent="0.35">
      <c r="A126" s="147"/>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148"/>
      <c r="BN126" s="148"/>
      <c r="BO126" s="148"/>
      <c r="BP126" s="148"/>
      <c r="BQ126" s="148"/>
      <c r="BR126" s="148"/>
      <c r="BS126" s="148"/>
      <c r="BT126" s="148"/>
      <c r="BU126" s="148"/>
      <c r="BV126" s="148"/>
      <c r="BW126" s="148"/>
      <c r="BX126" s="148"/>
      <c r="BY126" s="148"/>
      <c r="BZ126" s="148"/>
      <c r="CA126" s="148"/>
      <c r="CB126" s="148"/>
      <c r="CC126" s="148"/>
      <c r="CD126" s="148"/>
      <c r="CE126" s="148"/>
      <c r="CF126" s="148"/>
      <c r="CG126" s="148"/>
      <c r="CH126" s="148"/>
      <c r="CI126" s="148"/>
      <c r="CJ126" s="148"/>
      <c r="CK126" s="148"/>
      <c r="CL126" s="148"/>
      <c r="CM126" s="148"/>
      <c r="CN126" s="148"/>
      <c r="CO126" s="148"/>
      <c r="CP126" s="148"/>
      <c r="CQ126" s="148"/>
      <c r="CR126" s="148"/>
      <c r="CS126" s="148"/>
      <c r="CT126" s="148"/>
      <c r="CU126" s="148"/>
      <c r="CV126" s="148"/>
      <c r="CW126" s="148"/>
      <c r="CX126" s="148"/>
      <c r="CY126" s="148"/>
      <c r="CZ126" s="124"/>
    </row>
    <row r="127" spans="1:104" s="122" customFormat="1" x14ac:dyDescent="0.35">
      <c r="A127" s="147"/>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48"/>
      <c r="BO127" s="148"/>
      <c r="BP127" s="148"/>
      <c r="BQ127" s="148"/>
      <c r="BR127" s="148"/>
      <c r="BS127" s="148"/>
      <c r="BT127" s="148"/>
      <c r="BU127" s="148"/>
      <c r="BV127" s="148"/>
      <c r="BW127" s="148"/>
      <c r="BX127" s="148"/>
      <c r="BY127" s="148"/>
      <c r="BZ127" s="148"/>
      <c r="CA127" s="148"/>
      <c r="CB127" s="148"/>
      <c r="CC127" s="148"/>
      <c r="CD127" s="148"/>
      <c r="CE127" s="148"/>
      <c r="CF127" s="148"/>
      <c r="CG127" s="148"/>
      <c r="CH127" s="148"/>
      <c r="CI127" s="148"/>
      <c r="CJ127" s="148"/>
      <c r="CK127" s="148"/>
      <c r="CL127" s="148"/>
      <c r="CM127" s="148"/>
      <c r="CN127" s="148"/>
      <c r="CO127" s="148"/>
      <c r="CP127" s="148"/>
      <c r="CQ127" s="148"/>
      <c r="CR127" s="148"/>
      <c r="CS127" s="148"/>
      <c r="CT127" s="148"/>
      <c r="CU127" s="148"/>
      <c r="CV127" s="148"/>
      <c r="CW127" s="148"/>
      <c r="CX127" s="148"/>
      <c r="CY127" s="148"/>
      <c r="CZ127" s="124"/>
    </row>
    <row r="128" spans="1:104" s="122" customFormat="1" x14ac:dyDescent="0.35">
      <c r="A128" s="147"/>
      <c r="B128" s="148"/>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8"/>
      <c r="BR128" s="148"/>
      <c r="BS128" s="148"/>
      <c r="BT128" s="148"/>
      <c r="BU128" s="148"/>
      <c r="BV128" s="148"/>
      <c r="BW128" s="148"/>
      <c r="BX128" s="148"/>
      <c r="BY128" s="148"/>
      <c r="BZ128" s="148"/>
      <c r="CA128" s="148"/>
      <c r="CB128" s="148"/>
      <c r="CC128" s="148"/>
      <c r="CD128" s="148"/>
      <c r="CE128" s="148"/>
      <c r="CF128" s="148"/>
      <c r="CG128" s="148"/>
      <c r="CH128" s="148"/>
      <c r="CI128" s="148"/>
      <c r="CJ128" s="148"/>
      <c r="CK128" s="148"/>
      <c r="CL128" s="148"/>
      <c r="CM128" s="148"/>
      <c r="CN128" s="148"/>
      <c r="CO128" s="148"/>
      <c r="CP128" s="148"/>
      <c r="CQ128" s="148"/>
      <c r="CR128" s="148"/>
      <c r="CS128" s="148"/>
      <c r="CT128" s="148"/>
      <c r="CU128" s="148"/>
      <c r="CV128" s="148"/>
      <c r="CW128" s="148"/>
      <c r="CX128" s="148"/>
      <c r="CY128" s="148"/>
      <c r="CZ128" s="124"/>
    </row>
    <row r="129" spans="1:104" s="122" customFormat="1" x14ac:dyDescent="0.35">
      <c r="A129" s="147"/>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8"/>
      <c r="BR129" s="148"/>
      <c r="BS129" s="148"/>
      <c r="BT129" s="148"/>
      <c r="BU129" s="148"/>
      <c r="BV129" s="148"/>
      <c r="BW129" s="148"/>
      <c r="BX129" s="148"/>
      <c r="BY129" s="148"/>
      <c r="BZ129" s="148"/>
      <c r="CA129" s="148"/>
      <c r="CB129" s="148"/>
      <c r="CC129" s="148"/>
      <c r="CD129" s="148"/>
      <c r="CE129" s="148"/>
      <c r="CF129" s="148"/>
      <c r="CG129" s="148"/>
      <c r="CH129" s="148"/>
      <c r="CI129" s="148"/>
      <c r="CJ129" s="148"/>
      <c r="CK129" s="148"/>
      <c r="CL129" s="148"/>
      <c r="CM129" s="148"/>
      <c r="CN129" s="148"/>
      <c r="CO129" s="148"/>
      <c r="CP129" s="148"/>
      <c r="CQ129" s="148"/>
      <c r="CR129" s="148"/>
      <c r="CS129" s="148"/>
      <c r="CT129" s="148"/>
      <c r="CU129" s="148"/>
      <c r="CV129" s="148"/>
      <c r="CW129" s="148"/>
      <c r="CX129" s="148"/>
      <c r="CY129" s="148"/>
      <c r="CZ129" s="124"/>
    </row>
    <row r="130" spans="1:104" s="122" customFormat="1" x14ac:dyDescent="0.35">
      <c r="A130" s="147"/>
      <c r="B130" s="148"/>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48"/>
      <c r="BO130" s="148"/>
      <c r="BP130" s="148"/>
      <c r="BQ130" s="148"/>
      <c r="BR130" s="148"/>
      <c r="BS130" s="148"/>
      <c r="BT130" s="148"/>
      <c r="BU130" s="148"/>
      <c r="BV130" s="148"/>
      <c r="BW130" s="148"/>
      <c r="BX130" s="148"/>
      <c r="BY130" s="148"/>
      <c r="BZ130" s="148"/>
      <c r="CA130" s="148"/>
      <c r="CB130" s="148"/>
      <c r="CC130" s="148"/>
      <c r="CD130" s="148"/>
      <c r="CE130" s="148"/>
      <c r="CF130" s="148"/>
      <c r="CG130" s="148"/>
      <c r="CH130" s="148"/>
      <c r="CI130" s="148"/>
      <c r="CJ130" s="148"/>
      <c r="CK130" s="148"/>
      <c r="CL130" s="148"/>
      <c r="CM130" s="148"/>
      <c r="CN130" s="148"/>
      <c r="CO130" s="148"/>
      <c r="CP130" s="148"/>
      <c r="CQ130" s="148"/>
      <c r="CR130" s="148"/>
      <c r="CS130" s="148"/>
      <c r="CT130" s="148"/>
      <c r="CU130" s="148"/>
      <c r="CV130" s="148"/>
      <c r="CW130" s="148"/>
      <c r="CX130" s="148"/>
      <c r="CY130" s="148"/>
      <c r="CZ130" s="124"/>
    </row>
    <row r="131" spans="1:104" s="122" customFormat="1" x14ac:dyDescent="0.35">
      <c r="A131" s="147"/>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48"/>
      <c r="BL131" s="148"/>
      <c r="BM131" s="148"/>
      <c r="BN131" s="148"/>
      <c r="BO131" s="148"/>
      <c r="BP131" s="148"/>
      <c r="BQ131" s="148"/>
      <c r="BR131" s="148"/>
      <c r="BS131" s="148"/>
      <c r="BT131" s="148"/>
      <c r="BU131" s="148"/>
      <c r="BV131" s="148"/>
      <c r="BW131" s="148"/>
      <c r="BX131" s="148"/>
      <c r="BY131" s="148"/>
      <c r="BZ131" s="148"/>
      <c r="CA131" s="148"/>
      <c r="CB131" s="148"/>
      <c r="CC131" s="148"/>
      <c r="CD131" s="148"/>
      <c r="CE131" s="148"/>
      <c r="CF131" s="148"/>
      <c r="CG131" s="148"/>
      <c r="CH131" s="148"/>
      <c r="CI131" s="148"/>
      <c r="CJ131" s="148"/>
      <c r="CK131" s="148"/>
      <c r="CL131" s="148"/>
      <c r="CM131" s="148"/>
      <c r="CN131" s="148"/>
      <c r="CO131" s="148"/>
      <c r="CP131" s="148"/>
      <c r="CQ131" s="148"/>
      <c r="CR131" s="148"/>
      <c r="CS131" s="148"/>
      <c r="CT131" s="148"/>
      <c r="CU131" s="148"/>
      <c r="CV131" s="148"/>
      <c r="CW131" s="148"/>
      <c r="CX131" s="148"/>
      <c r="CY131" s="148"/>
      <c r="CZ131" s="124"/>
    </row>
    <row r="132" spans="1:104" s="122" customFormat="1" x14ac:dyDescent="0.35">
      <c r="A132" s="147"/>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48"/>
      <c r="BL132" s="148"/>
      <c r="BM132" s="148"/>
      <c r="BN132" s="148"/>
      <c r="BO132" s="148"/>
      <c r="BP132" s="148"/>
      <c r="BQ132" s="148"/>
      <c r="BR132" s="148"/>
      <c r="BS132" s="148"/>
      <c r="BT132" s="148"/>
      <c r="BU132" s="148"/>
      <c r="BV132" s="148"/>
      <c r="BW132" s="148"/>
      <c r="BX132" s="148"/>
      <c r="BY132" s="148"/>
      <c r="BZ132" s="148"/>
      <c r="CA132" s="148"/>
      <c r="CB132" s="148"/>
      <c r="CC132" s="148"/>
      <c r="CD132" s="148"/>
      <c r="CE132" s="148"/>
      <c r="CF132" s="148"/>
      <c r="CG132" s="148"/>
      <c r="CH132" s="148"/>
      <c r="CI132" s="148"/>
      <c r="CJ132" s="148"/>
      <c r="CK132" s="148"/>
      <c r="CL132" s="148"/>
      <c r="CM132" s="148"/>
      <c r="CN132" s="148"/>
      <c r="CO132" s="148"/>
      <c r="CP132" s="148"/>
      <c r="CQ132" s="148"/>
      <c r="CR132" s="148"/>
      <c r="CS132" s="148"/>
      <c r="CT132" s="148"/>
      <c r="CU132" s="148"/>
      <c r="CV132" s="148"/>
      <c r="CW132" s="148"/>
      <c r="CX132" s="148"/>
      <c r="CY132" s="148"/>
      <c r="CZ132" s="124"/>
    </row>
    <row r="133" spans="1:104" s="122" customFormat="1" x14ac:dyDescent="0.35">
      <c r="A133" s="147"/>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c r="BI133" s="148"/>
      <c r="BJ133" s="148"/>
      <c r="BK133" s="148"/>
      <c r="BL133" s="148"/>
      <c r="BM133" s="148"/>
      <c r="BN133" s="148"/>
      <c r="BO133" s="148"/>
      <c r="BP133" s="148"/>
      <c r="BQ133" s="148"/>
      <c r="BR133" s="148"/>
      <c r="BS133" s="148"/>
      <c r="BT133" s="148"/>
      <c r="BU133" s="148"/>
      <c r="BV133" s="148"/>
      <c r="BW133" s="148"/>
      <c r="BX133" s="148"/>
      <c r="BY133" s="148"/>
      <c r="BZ133" s="148"/>
      <c r="CA133" s="148"/>
      <c r="CB133" s="148"/>
      <c r="CC133" s="148"/>
      <c r="CD133" s="148"/>
      <c r="CE133" s="148"/>
      <c r="CF133" s="148"/>
      <c r="CG133" s="148"/>
      <c r="CH133" s="148"/>
      <c r="CI133" s="148"/>
      <c r="CJ133" s="148"/>
      <c r="CK133" s="148"/>
      <c r="CL133" s="148"/>
      <c r="CM133" s="148"/>
      <c r="CN133" s="148"/>
      <c r="CO133" s="148"/>
      <c r="CP133" s="148"/>
      <c r="CQ133" s="148"/>
      <c r="CR133" s="148"/>
      <c r="CS133" s="148"/>
      <c r="CT133" s="148"/>
      <c r="CU133" s="148"/>
      <c r="CV133" s="148"/>
      <c r="CW133" s="148"/>
      <c r="CX133" s="148"/>
      <c r="CY133" s="148"/>
      <c r="CZ133" s="124"/>
    </row>
    <row r="134" spans="1:104" s="122" customFormat="1" x14ac:dyDescent="0.35">
      <c r="A134" s="147"/>
      <c r="B134" s="148"/>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c r="AY134" s="148"/>
      <c r="AZ134" s="148"/>
      <c r="BA134" s="148"/>
      <c r="BB134" s="148"/>
      <c r="BC134" s="148"/>
      <c r="BD134" s="148"/>
      <c r="BE134" s="148"/>
      <c r="BF134" s="148"/>
      <c r="BG134" s="148"/>
      <c r="BH134" s="148"/>
      <c r="BI134" s="148"/>
      <c r="BJ134" s="148"/>
      <c r="BK134" s="148"/>
      <c r="BL134" s="148"/>
      <c r="BM134" s="148"/>
      <c r="BN134" s="148"/>
      <c r="BO134" s="148"/>
      <c r="BP134" s="148"/>
      <c r="BQ134" s="148"/>
      <c r="BR134" s="148"/>
      <c r="BS134" s="148"/>
      <c r="BT134" s="148"/>
      <c r="BU134" s="148"/>
      <c r="BV134" s="148"/>
      <c r="BW134" s="148"/>
      <c r="BX134" s="148"/>
      <c r="BY134" s="148"/>
      <c r="BZ134" s="148"/>
      <c r="CA134" s="148"/>
      <c r="CB134" s="148"/>
      <c r="CC134" s="148"/>
      <c r="CD134" s="148"/>
      <c r="CE134" s="148"/>
      <c r="CF134" s="148"/>
      <c r="CG134" s="148"/>
      <c r="CH134" s="148"/>
      <c r="CI134" s="148"/>
      <c r="CJ134" s="148"/>
      <c r="CK134" s="148"/>
      <c r="CL134" s="148"/>
      <c r="CM134" s="148"/>
      <c r="CN134" s="148"/>
      <c r="CO134" s="148"/>
      <c r="CP134" s="148"/>
      <c r="CQ134" s="148"/>
      <c r="CR134" s="148"/>
      <c r="CS134" s="148"/>
      <c r="CT134" s="148"/>
      <c r="CU134" s="148"/>
      <c r="CV134" s="148"/>
      <c r="CW134" s="148"/>
      <c r="CX134" s="148"/>
      <c r="CY134" s="148"/>
      <c r="CZ134" s="124"/>
    </row>
    <row r="135" spans="1:104" s="122" customFormat="1" x14ac:dyDescent="0.35">
      <c r="A135" s="147"/>
      <c r="B135" s="148"/>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c r="AG135" s="148"/>
      <c r="AH135" s="148"/>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148"/>
      <c r="BD135" s="148"/>
      <c r="BE135" s="148"/>
      <c r="BF135" s="148"/>
      <c r="BG135" s="148"/>
      <c r="BH135" s="148"/>
      <c r="BI135" s="148"/>
      <c r="BJ135" s="148"/>
      <c r="BK135" s="148"/>
      <c r="BL135" s="148"/>
      <c r="BM135" s="148"/>
      <c r="BN135" s="148"/>
      <c r="BO135" s="148"/>
      <c r="BP135" s="148"/>
      <c r="BQ135" s="148"/>
      <c r="BR135" s="148"/>
      <c r="BS135" s="148"/>
      <c r="BT135" s="148"/>
      <c r="BU135" s="148"/>
      <c r="BV135" s="148"/>
      <c r="BW135" s="148"/>
      <c r="BX135" s="148"/>
      <c r="BY135" s="148"/>
      <c r="BZ135" s="148"/>
      <c r="CA135" s="148"/>
      <c r="CB135" s="148"/>
      <c r="CC135" s="148"/>
      <c r="CD135" s="148"/>
      <c r="CE135" s="148"/>
      <c r="CF135" s="148"/>
      <c r="CG135" s="148"/>
      <c r="CH135" s="148"/>
      <c r="CI135" s="148"/>
      <c r="CJ135" s="148"/>
      <c r="CK135" s="148"/>
      <c r="CL135" s="148"/>
      <c r="CM135" s="148"/>
      <c r="CN135" s="148"/>
      <c r="CO135" s="148"/>
      <c r="CP135" s="148"/>
      <c r="CQ135" s="148"/>
      <c r="CR135" s="148"/>
      <c r="CS135" s="148"/>
      <c r="CT135" s="148"/>
      <c r="CU135" s="148"/>
      <c r="CV135" s="148"/>
      <c r="CW135" s="148"/>
      <c r="CX135" s="148"/>
      <c r="CY135" s="148"/>
      <c r="CZ135" s="124"/>
    </row>
    <row r="136" spans="1:104" s="122" customFormat="1" x14ac:dyDescent="0.35">
      <c r="A136" s="147"/>
      <c r="B136" s="148"/>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c r="AG136" s="148"/>
      <c r="AH136" s="148"/>
      <c r="AI136" s="148"/>
      <c r="AJ136" s="148"/>
      <c r="AK136" s="148"/>
      <c r="AL136" s="148"/>
      <c r="AM136" s="148"/>
      <c r="AN136" s="148"/>
      <c r="AO136" s="148"/>
      <c r="AP136" s="148"/>
      <c r="AQ136" s="148"/>
      <c r="AR136" s="148"/>
      <c r="AS136" s="148"/>
      <c r="AT136" s="148"/>
      <c r="AU136" s="148"/>
      <c r="AV136" s="148"/>
      <c r="AW136" s="148"/>
      <c r="AX136" s="148"/>
      <c r="AY136" s="148"/>
      <c r="AZ136" s="148"/>
      <c r="BA136" s="148"/>
      <c r="BB136" s="148"/>
      <c r="BC136" s="148"/>
      <c r="BD136" s="148"/>
      <c r="BE136" s="148"/>
      <c r="BF136" s="148"/>
      <c r="BG136" s="148"/>
      <c r="BH136" s="148"/>
      <c r="BI136" s="148"/>
      <c r="BJ136" s="148"/>
      <c r="BK136" s="148"/>
      <c r="BL136" s="148"/>
      <c r="BM136" s="148"/>
      <c r="BN136" s="148"/>
      <c r="BO136" s="148"/>
      <c r="BP136" s="148"/>
      <c r="BQ136" s="148"/>
      <c r="BR136" s="148"/>
      <c r="BS136" s="148"/>
      <c r="BT136" s="148"/>
      <c r="BU136" s="148"/>
      <c r="BV136" s="148"/>
      <c r="BW136" s="148"/>
      <c r="BX136" s="148"/>
      <c r="BY136" s="148"/>
      <c r="BZ136" s="148"/>
      <c r="CA136" s="148"/>
      <c r="CB136" s="148"/>
      <c r="CC136" s="148"/>
      <c r="CD136" s="148"/>
      <c r="CE136" s="148"/>
      <c r="CF136" s="148"/>
      <c r="CG136" s="148"/>
      <c r="CH136" s="148"/>
      <c r="CI136" s="148"/>
      <c r="CJ136" s="148"/>
      <c r="CK136" s="148"/>
      <c r="CL136" s="148"/>
      <c r="CM136" s="148"/>
      <c r="CN136" s="148"/>
      <c r="CO136" s="148"/>
      <c r="CP136" s="148"/>
      <c r="CQ136" s="148"/>
      <c r="CR136" s="148"/>
      <c r="CS136" s="148"/>
      <c r="CT136" s="148"/>
      <c r="CU136" s="148"/>
      <c r="CV136" s="148"/>
      <c r="CW136" s="148"/>
      <c r="CX136" s="148"/>
      <c r="CY136" s="148"/>
      <c r="CZ136" s="124"/>
    </row>
    <row r="137" spans="1:104" s="122" customFormat="1" x14ac:dyDescent="0.35">
      <c r="A137" s="147"/>
      <c r="B137" s="148"/>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c r="AG137" s="148"/>
      <c r="AH137" s="148"/>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148"/>
      <c r="BI137" s="148"/>
      <c r="BJ137" s="148"/>
      <c r="BK137" s="148"/>
      <c r="BL137" s="148"/>
      <c r="BM137" s="148"/>
      <c r="BN137" s="148"/>
      <c r="BO137" s="148"/>
      <c r="BP137" s="148"/>
      <c r="BQ137" s="148"/>
      <c r="BR137" s="148"/>
      <c r="BS137" s="148"/>
      <c r="BT137" s="148"/>
      <c r="BU137" s="148"/>
      <c r="BV137" s="148"/>
      <c r="BW137" s="148"/>
      <c r="BX137" s="148"/>
      <c r="BY137" s="148"/>
      <c r="BZ137" s="148"/>
      <c r="CA137" s="148"/>
      <c r="CB137" s="148"/>
      <c r="CC137" s="148"/>
      <c r="CD137" s="148"/>
      <c r="CE137" s="148"/>
      <c r="CF137" s="148"/>
      <c r="CG137" s="148"/>
      <c r="CH137" s="148"/>
      <c r="CI137" s="148"/>
      <c r="CJ137" s="148"/>
      <c r="CK137" s="148"/>
      <c r="CL137" s="148"/>
      <c r="CM137" s="148"/>
      <c r="CN137" s="148"/>
      <c r="CO137" s="148"/>
      <c r="CP137" s="148"/>
      <c r="CQ137" s="148"/>
      <c r="CR137" s="148"/>
      <c r="CS137" s="148"/>
      <c r="CT137" s="148"/>
      <c r="CU137" s="148"/>
      <c r="CV137" s="148"/>
      <c r="CW137" s="148"/>
      <c r="CX137" s="148"/>
      <c r="CY137" s="148"/>
      <c r="CZ137" s="124"/>
    </row>
    <row r="138" spans="1:104" s="122" customFormat="1" x14ac:dyDescent="0.35">
      <c r="A138" s="147"/>
      <c r="B138" s="148"/>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c r="BE138" s="148"/>
      <c r="BF138" s="148"/>
      <c r="BG138" s="148"/>
      <c r="BH138" s="148"/>
      <c r="BI138" s="148"/>
      <c r="BJ138" s="148"/>
      <c r="BK138" s="148"/>
      <c r="BL138" s="148"/>
      <c r="BM138" s="148"/>
      <c r="BN138" s="148"/>
      <c r="BO138" s="148"/>
      <c r="BP138" s="148"/>
      <c r="BQ138" s="148"/>
      <c r="BR138" s="148"/>
      <c r="BS138" s="148"/>
      <c r="BT138" s="148"/>
      <c r="BU138" s="148"/>
      <c r="BV138" s="148"/>
      <c r="BW138" s="148"/>
      <c r="BX138" s="148"/>
      <c r="BY138" s="148"/>
      <c r="BZ138" s="148"/>
      <c r="CA138" s="148"/>
      <c r="CB138" s="148"/>
      <c r="CC138" s="148"/>
      <c r="CD138" s="148"/>
      <c r="CE138" s="148"/>
      <c r="CF138" s="148"/>
      <c r="CG138" s="148"/>
      <c r="CH138" s="148"/>
      <c r="CI138" s="148"/>
      <c r="CJ138" s="148"/>
      <c r="CK138" s="148"/>
      <c r="CL138" s="148"/>
      <c r="CM138" s="148"/>
      <c r="CN138" s="148"/>
      <c r="CO138" s="148"/>
      <c r="CP138" s="148"/>
      <c r="CQ138" s="148"/>
      <c r="CR138" s="148"/>
      <c r="CS138" s="148"/>
      <c r="CT138" s="148"/>
      <c r="CU138" s="148"/>
      <c r="CV138" s="148"/>
      <c r="CW138" s="148"/>
      <c r="CX138" s="148"/>
      <c r="CY138" s="148"/>
      <c r="CZ138" s="124"/>
    </row>
    <row r="139" spans="1:104" s="122" customFormat="1" x14ac:dyDescent="0.35">
      <c r="A139" s="147"/>
      <c r="B139" s="148"/>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c r="BI139" s="148"/>
      <c r="BJ139" s="148"/>
      <c r="BK139" s="148"/>
      <c r="BL139" s="148"/>
      <c r="BM139" s="148"/>
      <c r="BN139" s="148"/>
      <c r="BO139" s="148"/>
      <c r="BP139" s="148"/>
      <c r="BQ139" s="148"/>
      <c r="BR139" s="148"/>
      <c r="BS139" s="148"/>
      <c r="BT139" s="148"/>
      <c r="BU139" s="148"/>
      <c r="BV139" s="148"/>
      <c r="BW139" s="148"/>
      <c r="BX139" s="148"/>
      <c r="BY139" s="148"/>
      <c r="BZ139" s="148"/>
      <c r="CA139" s="148"/>
      <c r="CB139" s="148"/>
      <c r="CC139" s="148"/>
      <c r="CD139" s="148"/>
      <c r="CE139" s="148"/>
      <c r="CF139" s="148"/>
      <c r="CG139" s="148"/>
      <c r="CH139" s="148"/>
      <c r="CI139" s="148"/>
      <c r="CJ139" s="148"/>
      <c r="CK139" s="148"/>
      <c r="CL139" s="148"/>
      <c r="CM139" s="148"/>
      <c r="CN139" s="148"/>
      <c r="CO139" s="148"/>
      <c r="CP139" s="148"/>
      <c r="CQ139" s="148"/>
      <c r="CR139" s="148"/>
      <c r="CS139" s="148"/>
      <c r="CT139" s="148"/>
      <c r="CU139" s="148"/>
      <c r="CV139" s="148"/>
      <c r="CW139" s="148"/>
      <c r="CX139" s="148"/>
      <c r="CY139" s="148"/>
      <c r="CZ139" s="124"/>
    </row>
    <row r="140" spans="1:104" s="122" customFormat="1" x14ac:dyDescent="0.35">
      <c r="A140" s="147"/>
      <c r="B140" s="148"/>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c r="BE140" s="148"/>
      <c r="BF140" s="148"/>
      <c r="BG140" s="148"/>
      <c r="BH140" s="148"/>
      <c r="BI140" s="148"/>
      <c r="BJ140" s="148"/>
      <c r="BK140" s="148"/>
      <c r="BL140" s="148"/>
      <c r="BM140" s="148"/>
      <c r="BN140" s="148"/>
      <c r="BO140" s="148"/>
      <c r="BP140" s="148"/>
      <c r="BQ140" s="148"/>
      <c r="BR140" s="148"/>
      <c r="BS140" s="148"/>
      <c r="BT140" s="148"/>
      <c r="BU140" s="148"/>
      <c r="BV140" s="148"/>
      <c r="BW140" s="148"/>
      <c r="BX140" s="148"/>
      <c r="BY140" s="148"/>
      <c r="BZ140" s="148"/>
      <c r="CA140" s="148"/>
      <c r="CB140" s="148"/>
      <c r="CC140" s="148"/>
      <c r="CD140" s="148"/>
      <c r="CE140" s="148"/>
      <c r="CF140" s="148"/>
      <c r="CG140" s="148"/>
      <c r="CH140" s="148"/>
      <c r="CI140" s="148"/>
      <c r="CJ140" s="148"/>
      <c r="CK140" s="148"/>
      <c r="CL140" s="148"/>
      <c r="CM140" s="148"/>
      <c r="CN140" s="148"/>
      <c r="CO140" s="148"/>
      <c r="CP140" s="148"/>
      <c r="CQ140" s="148"/>
      <c r="CR140" s="148"/>
      <c r="CS140" s="148"/>
      <c r="CT140" s="148"/>
      <c r="CU140" s="148"/>
      <c r="CV140" s="148"/>
      <c r="CW140" s="148"/>
      <c r="CX140" s="148"/>
      <c r="CY140" s="148"/>
      <c r="CZ140" s="124"/>
    </row>
    <row r="141" spans="1:104" s="122" customFormat="1" x14ac:dyDescent="0.35">
      <c r="A141" s="147"/>
      <c r="B141" s="148"/>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c r="BE141" s="148"/>
      <c r="BF141" s="148"/>
      <c r="BG141" s="148"/>
      <c r="BH141" s="148"/>
      <c r="BI141" s="148"/>
      <c r="BJ141" s="148"/>
      <c r="BK141" s="148"/>
      <c r="BL141" s="148"/>
      <c r="BM141" s="148"/>
      <c r="BN141" s="148"/>
      <c r="BO141" s="148"/>
      <c r="BP141" s="148"/>
      <c r="BQ141" s="148"/>
      <c r="BR141" s="148"/>
      <c r="BS141" s="148"/>
      <c r="BT141" s="148"/>
      <c r="BU141" s="148"/>
      <c r="BV141" s="148"/>
      <c r="BW141" s="148"/>
      <c r="BX141" s="148"/>
      <c r="BY141" s="148"/>
      <c r="BZ141" s="148"/>
      <c r="CA141" s="148"/>
      <c r="CB141" s="148"/>
      <c r="CC141" s="148"/>
      <c r="CD141" s="148"/>
      <c r="CE141" s="148"/>
      <c r="CF141" s="148"/>
      <c r="CG141" s="148"/>
      <c r="CH141" s="148"/>
      <c r="CI141" s="148"/>
      <c r="CJ141" s="148"/>
      <c r="CK141" s="148"/>
      <c r="CL141" s="148"/>
      <c r="CM141" s="148"/>
      <c r="CN141" s="148"/>
      <c r="CO141" s="148"/>
      <c r="CP141" s="148"/>
      <c r="CQ141" s="148"/>
      <c r="CR141" s="148"/>
      <c r="CS141" s="148"/>
      <c r="CT141" s="148"/>
      <c r="CU141" s="148"/>
      <c r="CV141" s="148"/>
      <c r="CW141" s="148"/>
      <c r="CX141" s="148"/>
      <c r="CY141" s="148"/>
      <c r="CZ141" s="124"/>
    </row>
    <row r="142" spans="1:104" s="122" customFormat="1" x14ac:dyDescent="0.35">
      <c r="A142" s="147"/>
      <c r="B142" s="148"/>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c r="AR142" s="148"/>
      <c r="AS142" s="148"/>
      <c r="AT142" s="148"/>
      <c r="AU142" s="148"/>
      <c r="AV142" s="148"/>
      <c r="AW142" s="148"/>
      <c r="AX142" s="148"/>
      <c r="AY142" s="148"/>
      <c r="AZ142" s="148"/>
      <c r="BA142" s="148"/>
      <c r="BB142" s="148"/>
      <c r="BC142" s="148"/>
      <c r="BD142" s="148"/>
      <c r="BE142" s="148"/>
      <c r="BF142" s="148"/>
      <c r="BG142" s="148"/>
      <c r="BH142" s="148"/>
      <c r="BI142" s="148"/>
      <c r="BJ142" s="148"/>
      <c r="BK142" s="148"/>
      <c r="BL142" s="148"/>
      <c r="BM142" s="148"/>
      <c r="BN142" s="148"/>
      <c r="BO142" s="148"/>
      <c r="BP142" s="148"/>
      <c r="BQ142" s="148"/>
      <c r="BR142" s="148"/>
      <c r="BS142" s="148"/>
      <c r="BT142" s="148"/>
      <c r="BU142" s="148"/>
      <c r="BV142" s="148"/>
      <c r="BW142" s="148"/>
      <c r="BX142" s="148"/>
      <c r="BY142" s="148"/>
      <c r="BZ142" s="148"/>
      <c r="CA142" s="148"/>
      <c r="CB142" s="148"/>
      <c r="CC142" s="148"/>
      <c r="CD142" s="148"/>
      <c r="CE142" s="148"/>
      <c r="CF142" s="148"/>
      <c r="CG142" s="148"/>
      <c r="CH142" s="148"/>
      <c r="CI142" s="148"/>
      <c r="CJ142" s="148"/>
      <c r="CK142" s="148"/>
      <c r="CL142" s="148"/>
      <c r="CM142" s="148"/>
      <c r="CN142" s="148"/>
      <c r="CO142" s="148"/>
      <c r="CP142" s="148"/>
      <c r="CQ142" s="148"/>
      <c r="CR142" s="148"/>
      <c r="CS142" s="148"/>
      <c r="CT142" s="148"/>
      <c r="CU142" s="148"/>
      <c r="CV142" s="148"/>
      <c r="CW142" s="148"/>
      <c r="CX142" s="148"/>
      <c r="CY142" s="148"/>
      <c r="CZ142" s="124"/>
    </row>
    <row r="143" spans="1:104" s="122" customFormat="1" x14ac:dyDescent="0.35">
      <c r="A143" s="147"/>
      <c r="B143" s="148"/>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c r="AA143" s="148"/>
      <c r="AB143" s="148"/>
      <c r="AC143" s="148"/>
      <c r="AD143" s="148"/>
      <c r="AE143" s="148"/>
      <c r="AF143" s="148"/>
      <c r="AG143" s="148"/>
      <c r="AH143" s="148"/>
      <c r="AI143" s="148"/>
      <c r="AJ143" s="148"/>
      <c r="AK143" s="148"/>
      <c r="AL143" s="148"/>
      <c r="AM143" s="148"/>
      <c r="AN143" s="148"/>
      <c r="AO143" s="148"/>
      <c r="AP143" s="148"/>
      <c r="AQ143" s="148"/>
      <c r="AR143" s="148"/>
      <c r="AS143" s="148"/>
      <c r="AT143" s="148"/>
      <c r="AU143" s="148"/>
      <c r="AV143" s="148"/>
      <c r="AW143" s="148"/>
      <c r="AX143" s="148"/>
      <c r="AY143" s="148"/>
      <c r="AZ143" s="148"/>
      <c r="BA143" s="148"/>
      <c r="BB143" s="148"/>
      <c r="BC143" s="148"/>
      <c r="BD143" s="148"/>
      <c r="BE143" s="148"/>
      <c r="BF143" s="148"/>
      <c r="BG143" s="148"/>
      <c r="BH143" s="148"/>
      <c r="BI143" s="148"/>
      <c r="BJ143" s="148"/>
      <c r="BK143" s="148"/>
      <c r="BL143" s="148"/>
      <c r="BM143" s="148"/>
      <c r="BN143" s="148"/>
      <c r="BO143" s="148"/>
      <c r="BP143" s="148"/>
      <c r="BQ143" s="148"/>
      <c r="BR143" s="148"/>
      <c r="BS143" s="148"/>
      <c r="BT143" s="148"/>
      <c r="BU143" s="148"/>
      <c r="BV143" s="148"/>
      <c r="BW143" s="148"/>
      <c r="BX143" s="148"/>
      <c r="BY143" s="148"/>
      <c r="BZ143" s="148"/>
      <c r="CA143" s="148"/>
      <c r="CB143" s="148"/>
      <c r="CC143" s="148"/>
      <c r="CD143" s="148"/>
      <c r="CE143" s="148"/>
      <c r="CF143" s="148"/>
      <c r="CG143" s="148"/>
      <c r="CH143" s="148"/>
      <c r="CI143" s="148"/>
      <c r="CJ143" s="148"/>
      <c r="CK143" s="148"/>
      <c r="CL143" s="148"/>
      <c r="CM143" s="148"/>
      <c r="CN143" s="148"/>
      <c r="CO143" s="148"/>
      <c r="CP143" s="148"/>
      <c r="CQ143" s="148"/>
      <c r="CR143" s="148"/>
      <c r="CS143" s="148"/>
      <c r="CT143" s="148"/>
      <c r="CU143" s="148"/>
      <c r="CV143" s="148"/>
      <c r="CW143" s="148"/>
      <c r="CX143" s="148"/>
      <c r="CY143" s="148"/>
      <c r="CZ143" s="124"/>
    </row>
    <row r="144" spans="1:104" s="122" customFormat="1" x14ac:dyDescent="0.35">
      <c r="A144" s="147"/>
      <c r="B144" s="148"/>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c r="AE144" s="148"/>
      <c r="AF144" s="148"/>
      <c r="AG144" s="148"/>
      <c r="AH144" s="148"/>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c r="BC144" s="148"/>
      <c r="BD144" s="148"/>
      <c r="BE144" s="148"/>
      <c r="BF144" s="148"/>
      <c r="BG144" s="148"/>
      <c r="BH144" s="148"/>
      <c r="BI144" s="148"/>
      <c r="BJ144" s="148"/>
      <c r="BK144" s="148"/>
      <c r="BL144" s="148"/>
      <c r="BM144" s="148"/>
      <c r="BN144" s="148"/>
      <c r="BO144" s="148"/>
      <c r="BP144" s="148"/>
      <c r="BQ144" s="148"/>
      <c r="BR144" s="148"/>
      <c r="BS144" s="148"/>
      <c r="BT144" s="148"/>
      <c r="BU144" s="148"/>
      <c r="BV144" s="148"/>
      <c r="BW144" s="148"/>
      <c r="BX144" s="148"/>
      <c r="BY144" s="148"/>
      <c r="BZ144" s="148"/>
      <c r="CA144" s="148"/>
      <c r="CB144" s="148"/>
      <c r="CC144" s="148"/>
      <c r="CD144" s="148"/>
      <c r="CE144" s="148"/>
      <c r="CF144" s="148"/>
      <c r="CG144" s="148"/>
      <c r="CH144" s="148"/>
      <c r="CI144" s="148"/>
      <c r="CJ144" s="148"/>
      <c r="CK144" s="148"/>
      <c r="CL144" s="148"/>
      <c r="CM144" s="148"/>
      <c r="CN144" s="148"/>
      <c r="CO144" s="148"/>
      <c r="CP144" s="148"/>
      <c r="CQ144" s="148"/>
      <c r="CR144" s="148"/>
      <c r="CS144" s="148"/>
      <c r="CT144" s="148"/>
      <c r="CU144" s="148"/>
      <c r="CV144" s="148"/>
      <c r="CW144" s="148"/>
      <c r="CX144" s="148"/>
      <c r="CY144" s="148"/>
      <c r="CZ144" s="124"/>
    </row>
    <row r="145" spans="1:104" s="122" customFormat="1" x14ac:dyDescent="0.35">
      <c r="A145" s="147"/>
      <c r="B145" s="148"/>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8"/>
      <c r="BR145" s="148"/>
      <c r="BS145" s="148"/>
      <c r="BT145" s="148"/>
      <c r="BU145" s="148"/>
      <c r="BV145" s="148"/>
      <c r="BW145" s="148"/>
      <c r="BX145" s="148"/>
      <c r="BY145" s="148"/>
      <c r="BZ145" s="148"/>
      <c r="CA145" s="148"/>
      <c r="CB145" s="148"/>
      <c r="CC145" s="148"/>
      <c r="CD145" s="148"/>
      <c r="CE145" s="148"/>
      <c r="CF145" s="148"/>
      <c r="CG145" s="148"/>
      <c r="CH145" s="148"/>
      <c r="CI145" s="148"/>
      <c r="CJ145" s="148"/>
      <c r="CK145" s="148"/>
      <c r="CL145" s="148"/>
      <c r="CM145" s="148"/>
      <c r="CN145" s="148"/>
      <c r="CO145" s="148"/>
      <c r="CP145" s="148"/>
      <c r="CQ145" s="148"/>
      <c r="CR145" s="148"/>
      <c r="CS145" s="148"/>
      <c r="CT145" s="148"/>
      <c r="CU145" s="148"/>
      <c r="CV145" s="148"/>
      <c r="CW145" s="148"/>
      <c r="CX145" s="148"/>
      <c r="CY145" s="148"/>
      <c r="CZ145" s="124"/>
    </row>
    <row r="146" spans="1:104" s="122" customFormat="1" x14ac:dyDescent="0.35">
      <c r="A146" s="147"/>
      <c r="B146" s="148"/>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148"/>
      <c r="AA146" s="148"/>
      <c r="AB146" s="148"/>
      <c r="AC146" s="148"/>
      <c r="AD146" s="148"/>
      <c r="AE146" s="148"/>
      <c r="AF146" s="148"/>
      <c r="AG146" s="148"/>
      <c r="AH146" s="148"/>
      <c r="AI146" s="148"/>
      <c r="AJ146" s="148"/>
      <c r="AK146" s="148"/>
      <c r="AL146" s="148"/>
      <c r="AM146" s="148"/>
      <c r="AN146" s="148"/>
      <c r="AO146" s="148"/>
      <c r="AP146" s="148"/>
      <c r="AQ146" s="148"/>
      <c r="AR146" s="148"/>
      <c r="AS146" s="148"/>
      <c r="AT146" s="148"/>
      <c r="AU146" s="148"/>
      <c r="AV146" s="148"/>
      <c r="AW146" s="148"/>
      <c r="AX146" s="148"/>
      <c r="AY146" s="148"/>
      <c r="AZ146" s="148"/>
      <c r="BA146" s="148"/>
      <c r="BB146" s="148"/>
      <c r="BC146" s="148"/>
      <c r="BD146" s="148"/>
      <c r="BE146" s="148"/>
      <c r="BF146" s="148"/>
      <c r="BG146" s="148"/>
      <c r="BH146" s="148"/>
      <c r="BI146" s="148"/>
      <c r="BJ146" s="148"/>
      <c r="BK146" s="148"/>
      <c r="BL146" s="148"/>
      <c r="BM146" s="148"/>
      <c r="BN146" s="148"/>
      <c r="BO146" s="148"/>
      <c r="BP146" s="148"/>
      <c r="BQ146" s="148"/>
      <c r="BR146" s="148"/>
      <c r="BS146" s="148"/>
      <c r="BT146" s="148"/>
      <c r="BU146" s="148"/>
      <c r="BV146" s="148"/>
      <c r="BW146" s="148"/>
      <c r="BX146" s="148"/>
      <c r="BY146" s="148"/>
      <c r="BZ146" s="148"/>
      <c r="CA146" s="148"/>
      <c r="CB146" s="148"/>
      <c r="CC146" s="148"/>
      <c r="CD146" s="148"/>
      <c r="CE146" s="148"/>
      <c r="CF146" s="148"/>
      <c r="CG146" s="148"/>
      <c r="CH146" s="148"/>
      <c r="CI146" s="148"/>
      <c r="CJ146" s="148"/>
      <c r="CK146" s="148"/>
      <c r="CL146" s="148"/>
      <c r="CM146" s="148"/>
      <c r="CN146" s="148"/>
      <c r="CO146" s="148"/>
      <c r="CP146" s="148"/>
      <c r="CQ146" s="148"/>
      <c r="CR146" s="148"/>
      <c r="CS146" s="148"/>
      <c r="CT146" s="148"/>
      <c r="CU146" s="148"/>
      <c r="CV146" s="148"/>
      <c r="CW146" s="148"/>
      <c r="CX146" s="148"/>
      <c r="CY146" s="148"/>
      <c r="CZ146" s="124"/>
    </row>
    <row r="147" spans="1:104" s="122" customFormat="1" x14ac:dyDescent="0.35">
      <c r="A147" s="147"/>
      <c r="B147" s="148"/>
      <c r="C147" s="148"/>
      <c r="D147" s="148"/>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c r="AG147" s="148"/>
      <c r="AH147" s="148"/>
      <c r="AI147" s="148"/>
      <c r="AJ147" s="148"/>
      <c r="AK147" s="148"/>
      <c r="AL147" s="148"/>
      <c r="AM147" s="148"/>
      <c r="AN147" s="148"/>
      <c r="AO147" s="148"/>
      <c r="AP147" s="148"/>
      <c r="AQ147" s="148"/>
      <c r="AR147" s="148"/>
      <c r="AS147" s="148"/>
      <c r="AT147" s="148"/>
      <c r="AU147" s="148"/>
      <c r="AV147" s="148"/>
      <c r="AW147" s="148"/>
      <c r="AX147" s="148"/>
      <c r="AY147" s="148"/>
      <c r="AZ147" s="148"/>
      <c r="BA147" s="148"/>
      <c r="BB147" s="148"/>
      <c r="BC147" s="148"/>
      <c r="BD147" s="148"/>
      <c r="BE147" s="148"/>
      <c r="BF147" s="148"/>
      <c r="BG147" s="148"/>
      <c r="BH147" s="148"/>
      <c r="BI147" s="148"/>
      <c r="BJ147" s="148"/>
      <c r="BK147" s="148"/>
      <c r="BL147" s="148"/>
      <c r="BM147" s="148"/>
      <c r="BN147" s="148"/>
      <c r="BO147" s="148"/>
      <c r="BP147" s="148"/>
      <c r="BQ147" s="148"/>
      <c r="BR147" s="148"/>
      <c r="BS147" s="148"/>
      <c r="BT147" s="148"/>
      <c r="BU147" s="148"/>
      <c r="BV147" s="148"/>
      <c r="BW147" s="148"/>
      <c r="BX147" s="148"/>
      <c r="BY147" s="148"/>
      <c r="BZ147" s="148"/>
      <c r="CA147" s="148"/>
      <c r="CB147" s="148"/>
      <c r="CC147" s="148"/>
      <c r="CD147" s="148"/>
      <c r="CE147" s="148"/>
      <c r="CF147" s="148"/>
      <c r="CG147" s="148"/>
      <c r="CH147" s="148"/>
      <c r="CI147" s="148"/>
      <c r="CJ147" s="148"/>
      <c r="CK147" s="148"/>
      <c r="CL147" s="148"/>
      <c r="CM147" s="148"/>
      <c r="CN147" s="148"/>
      <c r="CO147" s="148"/>
      <c r="CP147" s="148"/>
      <c r="CQ147" s="148"/>
      <c r="CR147" s="148"/>
      <c r="CS147" s="148"/>
      <c r="CT147" s="148"/>
      <c r="CU147" s="148"/>
      <c r="CV147" s="148"/>
      <c r="CW147" s="148"/>
      <c r="CX147" s="148"/>
      <c r="CY147" s="148"/>
      <c r="CZ147" s="124"/>
    </row>
    <row r="148" spans="1:104" s="122" customFormat="1" x14ac:dyDescent="0.35">
      <c r="A148" s="147"/>
      <c r="B148" s="148"/>
      <c r="C148" s="148"/>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c r="AG148" s="148"/>
      <c r="AH148" s="148"/>
      <c r="AI148" s="148"/>
      <c r="AJ148" s="148"/>
      <c r="AK148" s="148"/>
      <c r="AL148" s="148"/>
      <c r="AM148" s="148"/>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c r="BI148" s="148"/>
      <c r="BJ148" s="148"/>
      <c r="BK148" s="148"/>
      <c r="BL148" s="148"/>
      <c r="BM148" s="148"/>
      <c r="BN148" s="148"/>
      <c r="BO148" s="148"/>
      <c r="BP148" s="148"/>
      <c r="BQ148" s="148"/>
      <c r="BR148" s="148"/>
      <c r="BS148" s="148"/>
      <c r="BT148" s="148"/>
      <c r="BU148" s="148"/>
      <c r="BV148" s="148"/>
      <c r="BW148" s="148"/>
      <c r="BX148" s="148"/>
      <c r="BY148" s="148"/>
      <c r="BZ148" s="148"/>
      <c r="CA148" s="148"/>
      <c r="CB148" s="148"/>
      <c r="CC148" s="148"/>
      <c r="CD148" s="148"/>
      <c r="CE148" s="148"/>
      <c r="CF148" s="148"/>
      <c r="CG148" s="148"/>
      <c r="CH148" s="148"/>
      <c r="CI148" s="148"/>
      <c r="CJ148" s="148"/>
      <c r="CK148" s="148"/>
      <c r="CL148" s="148"/>
      <c r="CM148" s="148"/>
      <c r="CN148" s="148"/>
      <c r="CO148" s="148"/>
      <c r="CP148" s="148"/>
      <c r="CQ148" s="148"/>
      <c r="CR148" s="148"/>
      <c r="CS148" s="148"/>
      <c r="CT148" s="148"/>
      <c r="CU148" s="148"/>
      <c r="CV148" s="148"/>
      <c r="CW148" s="148"/>
      <c r="CX148" s="148"/>
      <c r="CY148" s="148"/>
      <c r="CZ148" s="124"/>
    </row>
    <row r="149" spans="1:104" s="122" customFormat="1" x14ac:dyDescent="0.35">
      <c r="A149" s="147"/>
      <c r="B149" s="148"/>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c r="AL149" s="148"/>
      <c r="AM149" s="148"/>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c r="BI149" s="148"/>
      <c r="BJ149" s="148"/>
      <c r="BK149" s="148"/>
      <c r="BL149" s="148"/>
      <c r="BM149" s="148"/>
      <c r="BN149" s="148"/>
      <c r="BO149" s="148"/>
      <c r="BP149" s="148"/>
      <c r="BQ149" s="148"/>
      <c r="BR149" s="148"/>
      <c r="BS149" s="148"/>
      <c r="BT149" s="148"/>
      <c r="BU149" s="148"/>
      <c r="BV149" s="148"/>
      <c r="BW149" s="148"/>
      <c r="BX149" s="148"/>
      <c r="BY149" s="148"/>
      <c r="BZ149" s="148"/>
      <c r="CA149" s="148"/>
      <c r="CB149" s="148"/>
      <c r="CC149" s="148"/>
      <c r="CD149" s="148"/>
      <c r="CE149" s="148"/>
      <c r="CF149" s="148"/>
      <c r="CG149" s="148"/>
      <c r="CH149" s="148"/>
      <c r="CI149" s="148"/>
      <c r="CJ149" s="148"/>
      <c r="CK149" s="148"/>
      <c r="CL149" s="148"/>
      <c r="CM149" s="148"/>
      <c r="CN149" s="148"/>
      <c r="CO149" s="148"/>
      <c r="CP149" s="148"/>
      <c r="CQ149" s="148"/>
      <c r="CR149" s="148"/>
      <c r="CS149" s="148"/>
      <c r="CT149" s="148"/>
      <c r="CU149" s="148"/>
      <c r="CV149" s="148"/>
      <c r="CW149" s="148"/>
      <c r="CX149" s="148"/>
      <c r="CY149" s="148"/>
      <c r="CZ149" s="124"/>
    </row>
    <row r="150" spans="1:104" s="122" customFormat="1" x14ac:dyDescent="0.35">
      <c r="A150" s="147"/>
      <c r="B150" s="148"/>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c r="AG150" s="148"/>
      <c r="AH150" s="148"/>
      <c r="AI150" s="148"/>
      <c r="AJ150" s="148"/>
      <c r="AK150" s="148"/>
      <c r="AL150" s="148"/>
      <c r="AM150" s="148"/>
      <c r="AN150" s="148"/>
      <c r="AO150" s="148"/>
      <c r="AP150" s="148"/>
      <c r="AQ150" s="148"/>
      <c r="AR150" s="148"/>
      <c r="AS150" s="148"/>
      <c r="AT150" s="148"/>
      <c r="AU150" s="148"/>
      <c r="AV150" s="148"/>
      <c r="AW150" s="148"/>
      <c r="AX150" s="148"/>
      <c r="AY150" s="148"/>
      <c r="AZ150" s="148"/>
      <c r="BA150" s="148"/>
      <c r="BB150" s="148"/>
      <c r="BC150" s="148"/>
      <c r="BD150" s="148"/>
      <c r="BE150" s="148"/>
      <c r="BF150" s="148"/>
      <c r="BG150" s="148"/>
      <c r="BH150" s="148"/>
      <c r="BI150" s="148"/>
      <c r="BJ150" s="148"/>
      <c r="BK150" s="148"/>
      <c r="BL150" s="148"/>
      <c r="BM150" s="148"/>
      <c r="BN150" s="148"/>
      <c r="BO150" s="148"/>
      <c r="BP150" s="148"/>
      <c r="BQ150" s="148"/>
      <c r="BR150" s="148"/>
      <c r="BS150" s="148"/>
      <c r="BT150" s="148"/>
      <c r="BU150" s="148"/>
      <c r="BV150" s="148"/>
      <c r="BW150" s="148"/>
      <c r="BX150" s="148"/>
      <c r="BY150" s="148"/>
      <c r="BZ150" s="148"/>
      <c r="CA150" s="148"/>
      <c r="CB150" s="148"/>
      <c r="CC150" s="148"/>
      <c r="CD150" s="148"/>
      <c r="CE150" s="148"/>
      <c r="CF150" s="148"/>
      <c r="CG150" s="148"/>
      <c r="CH150" s="148"/>
      <c r="CI150" s="148"/>
      <c r="CJ150" s="148"/>
      <c r="CK150" s="148"/>
      <c r="CL150" s="148"/>
      <c r="CM150" s="148"/>
      <c r="CN150" s="148"/>
      <c r="CO150" s="148"/>
      <c r="CP150" s="148"/>
      <c r="CQ150" s="148"/>
      <c r="CR150" s="148"/>
      <c r="CS150" s="148"/>
      <c r="CT150" s="148"/>
      <c r="CU150" s="148"/>
      <c r="CV150" s="148"/>
      <c r="CW150" s="148"/>
      <c r="CX150" s="148"/>
      <c r="CY150" s="148"/>
      <c r="CZ150" s="124"/>
    </row>
    <row r="151" spans="1:104" s="122" customFormat="1" x14ac:dyDescent="0.35">
      <c r="A151" s="147"/>
      <c r="B151" s="148"/>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8"/>
      <c r="AP151" s="148"/>
      <c r="AQ151" s="148"/>
      <c r="AR151" s="148"/>
      <c r="AS151" s="148"/>
      <c r="AT151" s="148"/>
      <c r="AU151" s="148"/>
      <c r="AV151" s="148"/>
      <c r="AW151" s="148"/>
      <c r="AX151" s="148"/>
      <c r="AY151" s="148"/>
      <c r="AZ151" s="148"/>
      <c r="BA151" s="148"/>
      <c r="BB151" s="148"/>
      <c r="BC151" s="148"/>
      <c r="BD151" s="148"/>
      <c r="BE151" s="148"/>
      <c r="BF151" s="148"/>
      <c r="BG151" s="148"/>
      <c r="BH151" s="148"/>
      <c r="BI151" s="148"/>
      <c r="BJ151" s="148"/>
      <c r="BK151" s="148"/>
      <c r="BL151" s="148"/>
      <c r="BM151" s="148"/>
      <c r="BN151" s="148"/>
      <c r="BO151" s="148"/>
      <c r="BP151" s="148"/>
      <c r="BQ151" s="148"/>
      <c r="BR151" s="148"/>
      <c r="BS151" s="148"/>
      <c r="BT151" s="148"/>
      <c r="BU151" s="148"/>
      <c r="BV151" s="148"/>
      <c r="BW151" s="148"/>
      <c r="BX151" s="148"/>
      <c r="BY151" s="148"/>
      <c r="BZ151" s="148"/>
      <c r="CA151" s="148"/>
      <c r="CB151" s="148"/>
      <c r="CC151" s="148"/>
      <c r="CD151" s="148"/>
      <c r="CE151" s="148"/>
      <c r="CF151" s="148"/>
      <c r="CG151" s="148"/>
      <c r="CH151" s="148"/>
      <c r="CI151" s="148"/>
      <c r="CJ151" s="148"/>
      <c r="CK151" s="148"/>
      <c r="CL151" s="148"/>
      <c r="CM151" s="148"/>
      <c r="CN151" s="148"/>
      <c r="CO151" s="148"/>
      <c r="CP151" s="148"/>
      <c r="CQ151" s="148"/>
      <c r="CR151" s="148"/>
      <c r="CS151" s="148"/>
      <c r="CT151" s="148"/>
      <c r="CU151" s="148"/>
      <c r="CV151" s="148"/>
      <c r="CW151" s="148"/>
      <c r="CX151" s="148"/>
      <c r="CY151" s="148"/>
      <c r="CZ151" s="124"/>
    </row>
    <row r="152" spans="1:104" s="122" customFormat="1" x14ac:dyDescent="0.35">
      <c r="A152" s="147"/>
      <c r="B152" s="148"/>
      <c r="C152" s="148"/>
      <c r="D152" s="148"/>
      <c r="E152" s="148"/>
      <c r="F152" s="148"/>
      <c r="G152" s="148"/>
      <c r="H152" s="148"/>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c r="AG152" s="148"/>
      <c r="AH152" s="148"/>
      <c r="AI152" s="148"/>
      <c r="AJ152" s="148"/>
      <c r="AK152" s="148"/>
      <c r="AL152" s="148"/>
      <c r="AM152" s="148"/>
      <c r="AN152" s="148"/>
      <c r="AO152" s="148"/>
      <c r="AP152" s="148"/>
      <c r="AQ152" s="148"/>
      <c r="AR152" s="148"/>
      <c r="AS152" s="148"/>
      <c r="AT152" s="148"/>
      <c r="AU152" s="148"/>
      <c r="AV152" s="148"/>
      <c r="AW152" s="148"/>
      <c r="AX152" s="148"/>
      <c r="AY152" s="148"/>
      <c r="AZ152" s="148"/>
      <c r="BA152" s="148"/>
      <c r="BB152" s="148"/>
      <c r="BC152" s="148"/>
      <c r="BD152" s="148"/>
      <c r="BE152" s="148"/>
      <c r="BF152" s="148"/>
      <c r="BG152" s="148"/>
      <c r="BH152" s="148"/>
      <c r="BI152" s="148"/>
      <c r="BJ152" s="148"/>
      <c r="BK152" s="148"/>
      <c r="BL152" s="148"/>
      <c r="BM152" s="148"/>
      <c r="BN152" s="148"/>
      <c r="BO152" s="148"/>
      <c r="BP152" s="148"/>
      <c r="BQ152" s="148"/>
      <c r="BR152" s="148"/>
      <c r="BS152" s="148"/>
      <c r="BT152" s="148"/>
      <c r="BU152" s="148"/>
      <c r="BV152" s="148"/>
      <c r="BW152" s="148"/>
      <c r="BX152" s="148"/>
      <c r="BY152" s="148"/>
      <c r="BZ152" s="148"/>
      <c r="CA152" s="148"/>
      <c r="CB152" s="148"/>
      <c r="CC152" s="148"/>
      <c r="CD152" s="148"/>
      <c r="CE152" s="148"/>
      <c r="CF152" s="148"/>
      <c r="CG152" s="148"/>
      <c r="CH152" s="148"/>
      <c r="CI152" s="148"/>
      <c r="CJ152" s="148"/>
      <c r="CK152" s="148"/>
      <c r="CL152" s="148"/>
      <c r="CM152" s="148"/>
      <c r="CN152" s="148"/>
      <c r="CO152" s="148"/>
      <c r="CP152" s="148"/>
      <c r="CQ152" s="148"/>
      <c r="CR152" s="148"/>
      <c r="CS152" s="148"/>
      <c r="CT152" s="148"/>
      <c r="CU152" s="148"/>
      <c r="CV152" s="148"/>
      <c r="CW152" s="148"/>
      <c r="CX152" s="148"/>
      <c r="CY152" s="148"/>
      <c r="CZ152" s="124"/>
    </row>
    <row r="153" spans="1:104" s="122" customFormat="1" x14ac:dyDescent="0.35">
      <c r="A153" s="147"/>
      <c r="B153" s="148"/>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c r="AG153" s="148"/>
      <c r="AH153" s="148"/>
      <c r="AI153" s="148"/>
      <c r="AJ153" s="148"/>
      <c r="AK153" s="148"/>
      <c r="AL153" s="148"/>
      <c r="AM153" s="148"/>
      <c r="AN153" s="148"/>
      <c r="AO153" s="148"/>
      <c r="AP153" s="148"/>
      <c r="AQ153" s="148"/>
      <c r="AR153" s="148"/>
      <c r="AS153" s="148"/>
      <c r="AT153" s="148"/>
      <c r="AU153" s="148"/>
      <c r="AV153" s="148"/>
      <c r="AW153" s="148"/>
      <c r="AX153" s="148"/>
      <c r="AY153" s="148"/>
      <c r="AZ153" s="148"/>
      <c r="BA153" s="148"/>
      <c r="BB153" s="148"/>
      <c r="BC153" s="148"/>
      <c r="BD153" s="148"/>
      <c r="BE153" s="148"/>
      <c r="BF153" s="148"/>
      <c r="BG153" s="148"/>
      <c r="BH153" s="148"/>
      <c r="BI153" s="148"/>
      <c r="BJ153" s="148"/>
      <c r="BK153" s="148"/>
      <c r="BL153" s="148"/>
      <c r="BM153" s="148"/>
      <c r="BN153" s="148"/>
      <c r="BO153" s="148"/>
      <c r="BP153" s="148"/>
      <c r="BQ153" s="148"/>
      <c r="BR153" s="148"/>
      <c r="BS153" s="148"/>
      <c r="BT153" s="148"/>
      <c r="BU153" s="148"/>
      <c r="BV153" s="148"/>
      <c r="BW153" s="148"/>
      <c r="BX153" s="148"/>
      <c r="BY153" s="148"/>
      <c r="BZ153" s="148"/>
      <c r="CA153" s="148"/>
      <c r="CB153" s="148"/>
      <c r="CC153" s="148"/>
      <c r="CD153" s="148"/>
      <c r="CE153" s="148"/>
      <c r="CF153" s="148"/>
      <c r="CG153" s="148"/>
      <c r="CH153" s="148"/>
      <c r="CI153" s="148"/>
      <c r="CJ153" s="148"/>
      <c r="CK153" s="148"/>
      <c r="CL153" s="148"/>
      <c r="CM153" s="148"/>
      <c r="CN153" s="148"/>
      <c r="CO153" s="148"/>
      <c r="CP153" s="148"/>
      <c r="CQ153" s="148"/>
      <c r="CR153" s="148"/>
      <c r="CS153" s="148"/>
      <c r="CT153" s="148"/>
      <c r="CU153" s="148"/>
      <c r="CV153" s="148"/>
      <c r="CW153" s="148"/>
      <c r="CX153" s="148"/>
      <c r="CY153" s="148"/>
      <c r="CZ153" s="124"/>
    </row>
    <row r="154" spans="1:104" s="122" customFormat="1" x14ac:dyDescent="0.35">
      <c r="A154" s="147"/>
      <c r="B154" s="148"/>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c r="BE154" s="148"/>
      <c r="BF154" s="148"/>
      <c r="BG154" s="148"/>
      <c r="BH154" s="148"/>
      <c r="BI154" s="148"/>
      <c r="BJ154" s="148"/>
      <c r="BK154" s="148"/>
      <c r="BL154" s="148"/>
      <c r="BM154" s="148"/>
      <c r="BN154" s="148"/>
      <c r="BO154" s="148"/>
      <c r="BP154" s="148"/>
      <c r="BQ154" s="148"/>
      <c r="BR154" s="148"/>
      <c r="BS154" s="148"/>
      <c r="BT154" s="148"/>
      <c r="BU154" s="148"/>
      <c r="BV154" s="148"/>
      <c r="BW154" s="148"/>
      <c r="BX154" s="148"/>
      <c r="BY154" s="148"/>
      <c r="BZ154" s="148"/>
      <c r="CA154" s="148"/>
      <c r="CB154" s="148"/>
      <c r="CC154" s="148"/>
      <c r="CD154" s="148"/>
      <c r="CE154" s="148"/>
      <c r="CF154" s="148"/>
      <c r="CG154" s="148"/>
      <c r="CH154" s="148"/>
      <c r="CI154" s="148"/>
      <c r="CJ154" s="148"/>
      <c r="CK154" s="148"/>
      <c r="CL154" s="148"/>
      <c r="CM154" s="148"/>
      <c r="CN154" s="148"/>
      <c r="CO154" s="148"/>
      <c r="CP154" s="148"/>
      <c r="CQ154" s="148"/>
      <c r="CR154" s="148"/>
      <c r="CS154" s="148"/>
      <c r="CT154" s="148"/>
      <c r="CU154" s="148"/>
      <c r="CV154" s="148"/>
      <c r="CW154" s="148"/>
      <c r="CX154" s="148"/>
      <c r="CY154" s="148"/>
      <c r="CZ154" s="124"/>
    </row>
    <row r="155" spans="1:104" s="122" customFormat="1" x14ac:dyDescent="0.35">
      <c r="A155" s="147"/>
      <c r="B155" s="148"/>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c r="AG155" s="148"/>
      <c r="AH155" s="148"/>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8"/>
      <c r="BE155" s="148"/>
      <c r="BF155" s="148"/>
      <c r="BG155" s="148"/>
      <c r="BH155" s="148"/>
      <c r="BI155" s="148"/>
      <c r="BJ155" s="148"/>
      <c r="BK155" s="148"/>
      <c r="BL155" s="148"/>
      <c r="BM155" s="148"/>
      <c r="BN155" s="148"/>
      <c r="BO155" s="148"/>
      <c r="BP155" s="148"/>
      <c r="BQ155" s="148"/>
      <c r="BR155" s="148"/>
      <c r="BS155" s="148"/>
      <c r="BT155" s="148"/>
      <c r="BU155" s="148"/>
      <c r="BV155" s="148"/>
      <c r="BW155" s="148"/>
      <c r="BX155" s="148"/>
      <c r="BY155" s="148"/>
      <c r="BZ155" s="148"/>
      <c r="CA155" s="148"/>
      <c r="CB155" s="148"/>
      <c r="CC155" s="148"/>
      <c r="CD155" s="148"/>
      <c r="CE155" s="148"/>
      <c r="CF155" s="148"/>
      <c r="CG155" s="148"/>
      <c r="CH155" s="148"/>
      <c r="CI155" s="148"/>
      <c r="CJ155" s="148"/>
      <c r="CK155" s="148"/>
      <c r="CL155" s="148"/>
      <c r="CM155" s="148"/>
      <c r="CN155" s="148"/>
      <c r="CO155" s="148"/>
      <c r="CP155" s="148"/>
      <c r="CQ155" s="148"/>
      <c r="CR155" s="148"/>
      <c r="CS155" s="148"/>
      <c r="CT155" s="148"/>
      <c r="CU155" s="148"/>
      <c r="CV155" s="148"/>
      <c r="CW155" s="148"/>
      <c r="CX155" s="148"/>
      <c r="CY155" s="148"/>
      <c r="CZ155" s="124"/>
    </row>
    <row r="156" spans="1:104" s="122" customFormat="1" x14ac:dyDescent="0.35">
      <c r="A156" s="147"/>
      <c r="B156" s="148"/>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48"/>
      <c r="AK156" s="148"/>
      <c r="AL156" s="148"/>
      <c r="AM156" s="148"/>
      <c r="AN156" s="148"/>
      <c r="AO156" s="148"/>
      <c r="AP156" s="148"/>
      <c r="AQ156" s="148"/>
      <c r="AR156" s="148"/>
      <c r="AS156" s="148"/>
      <c r="AT156" s="148"/>
      <c r="AU156" s="148"/>
      <c r="AV156" s="148"/>
      <c r="AW156" s="148"/>
      <c r="AX156" s="148"/>
      <c r="AY156" s="148"/>
      <c r="AZ156" s="148"/>
      <c r="BA156" s="148"/>
      <c r="BB156" s="148"/>
      <c r="BC156" s="148"/>
      <c r="BD156" s="148"/>
      <c r="BE156" s="148"/>
      <c r="BF156" s="148"/>
      <c r="BG156" s="148"/>
      <c r="BH156" s="148"/>
      <c r="BI156" s="148"/>
      <c r="BJ156" s="148"/>
      <c r="BK156" s="148"/>
      <c r="BL156" s="148"/>
      <c r="BM156" s="148"/>
      <c r="BN156" s="148"/>
      <c r="BO156" s="148"/>
      <c r="BP156" s="148"/>
      <c r="BQ156" s="148"/>
      <c r="BR156" s="148"/>
      <c r="BS156" s="148"/>
      <c r="BT156" s="148"/>
      <c r="BU156" s="148"/>
      <c r="BV156" s="148"/>
      <c r="BW156" s="148"/>
      <c r="BX156" s="148"/>
      <c r="BY156" s="148"/>
      <c r="BZ156" s="148"/>
      <c r="CA156" s="148"/>
      <c r="CB156" s="148"/>
      <c r="CC156" s="148"/>
      <c r="CD156" s="148"/>
      <c r="CE156" s="148"/>
      <c r="CF156" s="148"/>
      <c r="CG156" s="148"/>
      <c r="CH156" s="148"/>
      <c r="CI156" s="148"/>
      <c r="CJ156" s="148"/>
      <c r="CK156" s="148"/>
      <c r="CL156" s="148"/>
      <c r="CM156" s="148"/>
      <c r="CN156" s="148"/>
      <c r="CO156" s="148"/>
      <c r="CP156" s="148"/>
      <c r="CQ156" s="148"/>
      <c r="CR156" s="148"/>
      <c r="CS156" s="148"/>
      <c r="CT156" s="148"/>
      <c r="CU156" s="148"/>
      <c r="CV156" s="148"/>
      <c r="CW156" s="148"/>
      <c r="CX156" s="148"/>
      <c r="CY156" s="148"/>
      <c r="CZ156" s="124"/>
    </row>
    <row r="157" spans="1:104" s="122" customFormat="1" x14ac:dyDescent="0.35">
      <c r="A157" s="125"/>
      <c r="CY157" s="148"/>
      <c r="CZ157" s="124"/>
    </row>
    <row r="158" spans="1:104" x14ac:dyDescent="0.35">
      <c r="CY158" s="122"/>
    </row>
  </sheetData>
  <sheetProtection algorithmName="SHA-512" hashValue="Yt/GjfxzhipqBCtXCjuPx7Z1L5l2msJ7UOWzwpPVIyUY5j14hr8Mjua8oDYMB3c+5fIEMWmqULxWp1nlimiEjQ==" saltValue="vDaNYErtu5slaGjvX/6bHw==" spinCount="100000" sheet="1" objects="1" scenarios="1"/>
  <protectedRanges>
    <protectedRange sqref="C37:N37" name="Range11_1"/>
    <protectedRange sqref="G13:N13 D13" name="Range5_1"/>
    <protectedRange sqref="B8" name="Range1"/>
    <protectedRange sqref="C10" name="Range2"/>
    <protectedRange sqref="C11:CX11" name="Range3"/>
    <protectedRange sqref="F14:CX14 O13:CX13" name="Range5"/>
    <protectedRange sqref="B21 C21:CY23 C25:CY25 D26:CY26" name="Range9"/>
    <protectedRange sqref="C27:CY27" name="Range10"/>
    <protectedRange sqref="O37:CY37 C53:CY53" name="Range11"/>
    <protectedRange sqref="C13 E13:F13" name="Range5_3"/>
    <protectedRange sqref="B5" name="Range1_1"/>
    <protectedRange sqref="C14:E14" name="Range5_2"/>
    <protectedRange sqref="B12" name="Range4"/>
  </protectedRanges>
  <mergeCells count="15">
    <mergeCell ref="M58:X58"/>
    <mergeCell ref="Y58:AJ58"/>
    <mergeCell ref="A65:CZ65"/>
    <mergeCell ref="CS58:DB58"/>
    <mergeCell ref="E1:K1"/>
    <mergeCell ref="BC1:BI1"/>
    <mergeCell ref="E2:K2"/>
    <mergeCell ref="BU58:CF58"/>
    <mergeCell ref="CG58:CR58"/>
    <mergeCell ref="BC2:BI2"/>
    <mergeCell ref="C8:L8"/>
    <mergeCell ref="AK58:AV58"/>
    <mergeCell ref="AW58:BH58"/>
    <mergeCell ref="BI58:BT58"/>
    <mergeCell ref="A1:A2"/>
  </mergeCells>
  <conditionalFormatting sqref="B2:C2">
    <cfRule type="expression" dxfId="6" priority="1" stopIfTrue="1">
      <formula>($A$1=1)</formula>
    </cfRule>
  </conditionalFormatting>
  <dataValidations count="7">
    <dataValidation type="date" allowBlank="1" showErrorMessage="1" errorTitle="Reporting Period" error="Los Periodos de Reporte para los Proyectos Forestales tienen una duración de 12 meses, con la excepción del primer Periodo de Reporte, el cual puede ser de hasta 12 meses desde la Fecha de Inicio del Proyecto. " promptTitle="Reporting Period" prompt="The first reporting period in an initial crediting period may consist of 6 to 12 months; all subsequent reporting periods must consist of 12 consecutive months." sqref="C10" xr:uid="{8FA4B66F-C15B-404B-8719-EB31CE850F50}">
      <formula1>DATE(YEAR(B8),MONTH(B8),DAY(B8))</formula1>
      <formula2>DATE(YEAR(B8),MONTH(B8)+12,DAY(B8))</formula2>
    </dataValidation>
    <dataValidation allowBlank="1" showErrorMessage="1" promptTitle="Notas" prompt="Ingresar el final del primer periodo de reporte, el cual puede ser entre 6 y 12 meses a partir de la fecha de inicio del proyecto. Después se calcula automáticamente sumando 12 meses para cada periodo de reporte. (mm/dd/aa)" sqref="A10" xr:uid="{2A8879DB-2C74-4250-84B9-2D6EFBBFD709}"/>
    <dataValidation allowBlank="1" showErrorMessage="1" promptTitle="Notas" prompt="Ingresar la fecha de entrega del reporte de monitoreo y la hoja de calculo. (mm/dd/aa)" sqref="A11" xr:uid="{A2A536BA-6699-4D39-BB3A-776A647430D7}"/>
    <dataValidation allowBlank="1" showErrorMessage="1" promptTitle="Notas" prompt="Fecha de Inicio del proyecto. Es la fecha cuando comienzan las actividades del proyecto, la cual no podrá ser mas de seis meses antes de la fecha  cuando se somete  el proyecto. (mm/dd/aa)" sqref="A8 A5" xr:uid="{B743C760-437E-4E4A-B950-AB137CDEC7B8}"/>
    <dataValidation allowBlank="1" showErrorMessage="1" sqref="A9" xr:uid="{354B1EF0-FD3A-4F07-9ED1-9853BEAAD2B4}"/>
    <dataValidation type="list" allowBlank="1" showInputMessage="1" showErrorMessage="1" sqref="C25" xr:uid="{0743A6E9-6FD0-479F-8E40-B7DE7B67A640}">
      <formula1>"184,195"</formula1>
    </dataValidation>
    <dataValidation type="list" allowBlank="1" showInputMessage="1" showErrorMessage="1" sqref="C27" xr:uid="{294FE94B-8A17-4E99-A98F-A2F75EFEAC60}">
      <formula1>"0,0.24,0.3,0.1,0.2,0.3,0.4,0.5"</formula1>
    </dataValidation>
  </dataValidations>
  <pageMargins left="0.75" right="0.75" top="1" bottom="1" header="0.5" footer="0.5"/>
  <pageSetup scale="27"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1D0AA-C1E2-4C8B-8C64-76210C6C357B}">
  <dimension ref="A1:B17"/>
  <sheetViews>
    <sheetView workbookViewId="0">
      <selection activeCell="E11" sqref="E11"/>
    </sheetView>
  </sheetViews>
  <sheetFormatPr baseColWidth="10" defaultColWidth="8.7265625" defaultRowHeight="14.5" x14ac:dyDescent="0.35"/>
  <cols>
    <col min="1" max="1" width="16.81640625" bestFit="1" customWidth="1"/>
  </cols>
  <sheetData>
    <row r="1" spans="1:2" x14ac:dyDescent="0.35">
      <c r="A1" t="s">
        <v>123</v>
      </c>
      <c r="B1" t="s">
        <v>31</v>
      </c>
    </row>
    <row r="2" spans="1:2" x14ac:dyDescent="0.35">
      <c r="A2">
        <v>1</v>
      </c>
      <c r="B2" s="247">
        <v>0.05</v>
      </c>
    </row>
    <row r="3" spans="1:2" x14ac:dyDescent="0.35">
      <c r="A3">
        <v>2</v>
      </c>
      <c r="B3" s="247">
        <v>7.0000000000000007E-2</v>
      </c>
    </row>
    <row r="4" spans="1:2" x14ac:dyDescent="0.35">
      <c r="A4">
        <v>3</v>
      </c>
      <c r="B4" s="247">
        <v>0.08</v>
      </c>
    </row>
    <row r="5" spans="1:2" x14ac:dyDescent="0.35">
      <c r="A5">
        <v>4</v>
      </c>
      <c r="B5" s="247">
        <v>0.09</v>
      </c>
    </row>
    <row r="6" spans="1:2" x14ac:dyDescent="0.35">
      <c r="A6">
        <v>5</v>
      </c>
      <c r="B6" s="247">
        <v>0.1</v>
      </c>
    </row>
    <row r="7" spans="1:2" x14ac:dyDescent="0.35">
      <c r="A7">
        <v>6</v>
      </c>
      <c r="B7" s="247">
        <v>0.11</v>
      </c>
    </row>
    <row r="8" spans="1:2" x14ac:dyDescent="0.35">
      <c r="A8">
        <v>7</v>
      </c>
      <c r="B8" s="247">
        <v>0.12</v>
      </c>
    </row>
    <row r="9" spans="1:2" x14ac:dyDescent="0.35">
      <c r="A9">
        <v>8</v>
      </c>
      <c r="B9" s="247">
        <v>0.13</v>
      </c>
    </row>
    <row r="10" spans="1:2" x14ac:dyDescent="0.35">
      <c r="A10">
        <v>9</v>
      </c>
      <c r="B10" s="247">
        <v>0.14000000000000001</v>
      </c>
    </row>
    <row r="11" spans="1:2" x14ac:dyDescent="0.35">
      <c r="A11">
        <v>10</v>
      </c>
      <c r="B11" s="247">
        <v>0.15</v>
      </c>
    </row>
    <row r="12" spans="1:2" x14ac:dyDescent="0.35">
      <c r="A12">
        <v>11</v>
      </c>
      <c r="B12" s="247">
        <v>0.16</v>
      </c>
    </row>
    <row r="13" spans="1:2" x14ac:dyDescent="0.35">
      <c r="A13">
        <v>12</v>
      </c>
      <c r="B13" s="247">
        <v>0.17</v>
      </c>
    </row>
    <row r="14" spans="1:2" x14ac:dyDescent="0.35">
      <c r="A14">
        <v>13</v>
      </c>
      <c r="B14" s="247">
        <v>0.18</v>
      </c>
    </row>
    <row r="15" spans="1:2" x14ac:dyDescent="0.35">
      <c r="A15">
        <v>14</v>
      </c>
      <c r="B15" s="247">
        <v>0.19</v>
      </c>
    </row>
    <row r="16" spans="1:2" x14ac:dyDescent="0.35">
      <c r="A16">
        <f>15</f>
        <v>15</v>
      </c>
      <c r="B16" s="247">
        <v>0.2</v>
      </c>
    </row>
    <row r="17" spans="1:2" x14ac:dyDescent="0.35">
      <c r="A17" t="s">
        <v>124</v>
      </c>
      <c r="B17" s="247">
        <v>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CCE28-0392-40CF-9BDF-A3772299DFCB}">
  <dimension ref="A1:CX122"/>
  <sheetViews>
    <sheetView zoomScaleNormal="100" workbookViewId="0">
      <selection activeCell="E11" sqref="E11"/>
    </sheetView>
  </sheetViews>
  <sheetFormatPr baseColWidth="10" defaultColWidth="8.7265625" defaultRowHeight="14.5" x14ac:dyDescent="0.35"/>
  <cols>
    <col min="1" max="1" width="16.1796875" bestFit="1" customWidth="1"/>
    <col min="6" max="6" width="8.7265625" bestFit="1" customWidth="1"/>
  </cols>
  <sheetData>
    <row r="1" spans="2:13" x14ac:dyDescent="0.35">
      <c r="B1" t="s">
        <v>125</v>
      </c>
      <c r="G1" s="196"/>
    </row>
    <row r="2" spans="2:13" x14ac:dyDescent="0.35">
      <c r="B2">
        <v>0.01</v>
      </c>
      <c r="G2" s="196"/>
      <c r="M2" s="196"/>
    </row>
    <row r="3" spans="2:13" hidden="1" x14ac:dyDescent="0.35"/>
    <row r="4" spans="2:13" hidden="1" x14ac:dyDescent="0.35"/>
    <row r="5" spans="2:13" hidden="1" x14ac:dyDescent="0.35"/>
    <row r="6" spans="2:13" hidden="1" x14ac:dyDescent="0.35"/>
    <row r="7" spans="2:13" hidden="1" x14ac:dyDescent="0.35"/>
    <row r="8" spans="2:13" hidden="1" x14ac:dyDescent="0.35"/>
    <row r="9" spans="2:13" hidden="1" x14ac:dyDescent="0.35"/>
    <row r="10" spans="2:13" hidden="1" x14ac:dyDescent="0.35"/>
    <row r="11" spans="2:13" hidden="1" x14ac:dyDescent="0.35"/>
    <row r="12" spans="2:13" hidden="1" x14ac:dyDescent="0.35"/>
    <row r="13" spans="2:13" hidden="1" x14ac:dyDescent="0.35"/>
    <row r="14" spans="2:13" hidden="1" x14ac:dyDescent="0.35"/>
    <row r="15" spans="2:13" hidden="1" x14ac:dyDescent="0.35"/>
    <row r="16" spans="2:13" hidden="1" x14ac:dyDescent="0.35"/>
    <row r="17" spans="1:101" hidden="1" x14ac:dyDescent="0.35"/>
    <row r="18" spans="1:101" ht="58" x14ac:dyDescent="0.35">
      <c r="A18" s="237" t="s">
        <v>77</v>
      </c>
      <c r="B18">
        <f>'Hoja De Calculo'!C37</f>
        <v>0</v>
      </c>
      <c r="C18">
        <f>'Hoja De Calculo'!D37</f>
        <v>0</v>
      </c>
      <c r="D18">
        <f>'Hoja De Calculo'!E37</f>
        <v>0</v>
      </c>
      <c r="E18">
        <f>'Hoja De Calculo'!F37</f>
        <v>0</v>
      </c>
      <c r="F18">
        <f>'Hoja De Calculo'!G37</f>
        <v>0</v>
      </c>
      <c r="G18">
        <f>'Hoja De Calculo'!H37</f>
        <v>0</v>
      </c>
      <c r="H18">
        <f>'Hoja De Calculo'!I37</f>
        <v>0</v>
      </c>
      <c r="I18">
        <f>'Hoja De Calculo'!J37</f>
        <v>0</v>
      </c>
      <c r="J18">
        <f>'Hoja De Calculo'!K37</f>
        <v>0</v>
      </c>
      <c r="K18">
        <f>'Hoja De Calculo'!L37</f>
        <v>0</v>
      </c>
      <c r="L18">
        <f>'Hoja De Calculo'!M37</f>
        <v>0</v>
      </c>
      <c r="M18">
        <f>'Hoja De Calculo'!N37</f>
        <v>0</v>
      </c>
      <c r="N18">
        <f>'Hoja De Calculo'!O37</f>
        <v>0</v>
      </c>
      <c r="O18">
        <f>'Hoja De Calculo'!P37</f>
        <v>0</v>
      </c>
      <c r="P18">
        <f>'Hoja De Calculo'!Q37</f>
        <v>0</v>
      </c>
      <c r="Q18">
        <f>'Hoja De Calculo'!R37</f>
        <v>0</v>
      </c>
      <c r="R18">
        <f>'Hoja De Calculo'!S37</f>
        <v>0</v>
      </c>
      <c r="S18">
        <f>'Hoja De Calculo'!T37</f>
        <v>0</v>
      </c>
      <c r="T18">
        <f>'Hoja De Calculo'!U37</f>
        <v>0</v>
      </c>
      <c r="U18">
        <f>'Hoja De Calculo'!V37</f>
        <v>0</v>
      </c>
      <c r="V18">
        <f>'Hoja De Calculo'!W37</f>
        <v>0</v>
      </c>
      <c r="W18">
        <f>'Hoja De Calculo'!X37</f>
        <v>0</v>
      </c>
      <c r="X18">
        <f>'Hoja De Calculo'!Y37</f>
        <v>0</v>
      </c>
      <c r="Y18">
        <f>'Hoja De Calculo'!Z37</f>
        <v>0</v>
      </c>
      <c r="Z18">
        <f>'Hoja De Calculo'!AA37</f>
        <v>0</v>
      </c>
      <c r="AA18">
        <f>'Hoja De Calculo'!AB37</f>
        <v>0</v>
      </c>
      <c r="AB18">
        <f>'Hoja De Calculo'!AC37</f>
        <v>0</v>
      </c>
      <c r="AC18">
        <f>'Hoja De Calculo'!AD37</f>
        <v>0</v>
      </c>
      <c r="AD18">
        <f>'Hoja De Calculo'!AE37</f>
        <v>0</v>
      </c>
      <c r="AE18">
        <f>'Hoja De Calculo'!AF37</f>
        <v>0</v>
      </c>
      <c r="AF18">
        <f>'Hoja De Calculo'!AG37</f>
        <v>0</v>
      </c>
      <c r="AG18">
        <f>'Hoja De Calculo'!AH37</f>
        <v>0</v>
      </c>
      <c r="AH18">
        <f>'Hoja De Calculo'!AI37</f>
        <v>0</v>
      </c>
      <c r="AI18">
        <f>'Hoja De Calculo'!AJ37</f>
        <v>0</v>
      </c>
      <c r="AJ18">
        <f>'Hoja De Calculo'!AK37</f>
        <v>0</v>
      </c>
      <c r="AK18">
        <f>'Hoja De Calculo'!AL37</f>
        <v>0</v>
      </c>
      <c r="AL18">
        <f>'Hoja De Calculo'!AM37</f>
        <v>0</v>
      </c>
      <c r="AM18">
        <f>'Hoja De Calculo'!AN37</f>
        <v>0</v>
      </c>
      <c r="AN18">
        <f>'Hoja De Calculo'!AO37</f>
        <v>0</v>
      </c>
      <c r="AO18">
        <f>'Hoja De Calculo'!AP37</f>
        <v>0</v>
      </c>
      <c r="AP18">
        <f>'Hoja De Calculo'!AQ37</f>
        <v>0</v>
      </c>
      <c r="AQ18">
        <f>'Hoja De Calculo'!AR37</f>
        <v>0</v>
      </c>
      <c r="AR18">
        <f>'Hoja De Calculo'!AS37</f>
        <v>0</v>
      </c>
      <c r="AS18">
        <f>'Hoja De Calculo'!AT37</f>
        <v>0</v>
      </c>
      <c r="AT18">
        <f>'Hoja De Calculo'!AU37</f>
        <v>0</v>
      </c>
      <c r="AU18">
        <f>'Hoja De Calculo'!AV37</f>
        <v>0</v>
      </c>
      <c r="AV18">
        <f>'Hoja De Calculo'!AW37</f>
        <v>0</v>
      </c>
      <c r="AW18">
        <f>'Hoja De Calculo'!AX37</f>
        <v>0</v>
      </c>
      <c r="AX18">
        <f>'Hoja De Calculo'!AY37</f>
        <v>0</v>
      </c>
      <c r="AY18">
        <f>'Hoja De Calculo'!AZ37</f>
        <v>0</v>
      </c>
      <c r="AZ18">
        <f>'Hoja De Calculo'!BA37</f>
        <v>0</v>
      </c>
      <c r="BA18">
        <f>'Hoja De Calculo'!BB37</f>
        <v>0</v>
      </c>
      <c r="BB18">
        <f>'Hoja De Calculo'!BC37</f>
        <v>0</v>
      </c>
      <c r="BC18">
        <f>'Hoja De Calculo'!BD37</f>
        <v>0</v>
      </c>
      <c r="BD18">
        <f>'Hoja De Calculo'!BE37</f>
        <v>0</v>
      </c>
      <c r="BE18">
        <f>'Hoja De Calculo'!BF37</f>
        <v>0</v>
      </c>
      <c r="BF18">
        <f>'Hoja De Calculo'!BG37</f>
        <v>0</v>
      </c>
      <c r="BG18">
        <f>'Hoja De Calculo'!BH37</f>
        <v>0</v>
      </c>
      <c r="BH18">
        <f>'Hoja De Calculo'!BI37</f>
        <v>0</v>
      </c>
      <c r="BI18">
        <f>'Hoja De Calculo'!BJ37</f>
        <v>0</v>
      </c>
      <c r="BJ18">
        <f>'Hoja De Calculo'!BK37</f>
        <v>0</v>
      </c>
      <c r="BK18">
        <f>'Hoja De Calculo'!BL37</f>
        <v>0</v>
      </c>
      <c r="BL18">
        <f>'Hoja De Calculo'!BM37</f>
        <v>0</v>
      </c>
      <c r="BM18">
        <f>'Hoja De Calculo'!BN37</f>
        <v>0</v>
      </c>
      <c r="BN18">
        <f>'Hoja De Calculo'!BO37</f>
        <v>0</v>
      </c>
      <c r="BO18">
        <f>'Hoja De Calculo'!BP37</f>
        <v>0</v>
      </c>
      <c r="BP18">
        <f>'Hoja De Calculo'!BQ37</f>
        <v>0</v>
      </c>
      <c r="BQ18">
        <f>'Hoja De Calculo'!BR37</f>
        <v>0</v>
      </c>
      <c r="BR18">
        <f>'Hoja De Calculo'!BS37</f>
        <v>0</v>
      </c>
      <c r="BS18">
        <f>'Hoja De Calculo'!BT37</f>
        <v>0</v>
      </c>
      <c r="BT18">
        <f>'Hoja De Calculo'!BU37</f>
        <v>0</v>
      </c>
      <c r="BU18">
        <f>'Hoja De Calculo'!BV37</f>
        <v>0</v>
      </c>
      <c r="BV18">
        <f>'Hoja De Calculo'!BW37</f>
        <v>0</v>
      </c>
      <c r="BW18">
        <f>'Hoja De Calculo'!BX37</f>
        <v>0</v>
      </c>
      <c r="BX18">
        <f>'Hoja De Calculo'!BY37</f>
        <v>0</v>
      </c>
      <c r="BY18">
        <f>'Hoja De Calculo'!BZ37</f>
        <v>0</v>
      </c>
      <c r="BZ18">
        <f>'Hoja De Calculo'!CA37</f>
        <v>0</v>
      </c>
      <c r="CA18">
        <f>'Hoja De Calculo'!CB37</f>
        <v>0</v>
      </c>
      <c r="CB18">
        <f>'Hoja De Calculo'!CC37</f>
        <v>0</v>
      </c>
      <c r="CC18">
        <f>'Hoja De Calculo'!CD37</f>
        <v>0</v>
      </c>
      <c r="CD18">
        <f>'Hoja De Calculo'!CE37</f>
        <v>0</v>
      </c>
      <c r="CE18">
        <f>'Hoja De Calculo'!CF37</f>
        <v>0</v>
      </c>
      <c r="CF18">
        <f>'Hoja De Calculo'!CG37</f>
        <v>0</v>
      </c>
      <c r="CG18">
        <f>'Hoja De Calculo'!CH37</f>
        <v>0</v>
      </c>
      <c r="CH18">
        <f>'Hoja De Calculo'!CI37</f>
        <v>0</v>
      </c>
      <c r="CI18">
        <f>'Hoja De Calculo'!CJ37</f>
        <v>0</v>
      </c>
      <c r="CJ18">
        <f>'Hoja De Calculo'!CK37</f>
        <v>0</v>
      </c>
      <c r="CK18">
        <f>'Hoja De Calculo'!CL37</f>
        <v>0</v>
      </c>
      <c r="CL18">
        <f>'Hoja De Calculo'!CM37</f>
        <v>0</v>
      </c>
      <c r="CM18">
        <f>'Hoja De Calculo'!CN37</f>
        <v>0</v>
      </c>
      <c r="CN18">
        <f>'Hoja De Calculo'!CO37</f>
        <v>0</v>
      </c>
      <c r="CO18">
        <f>'Hoja De Calculo'!CP37</f>
        <v>0</v>
      </c>
      <c r="CP18">
        <f>'Hoja De Calculo'!CQ37</f>
        <v>0</v>
      </c>
      <c r="CQ18">
        <f>'Hoja De Calculo'!CR37</f>
        <v>0</v>
      </c>
      <c r="CR18">
        <f>'Hoja De Calculo'!CS37</f>
        <v>0</v>
      </c>
      <c r="CS18">
        <f>'Hoja De Calculo'!CT37</f>
        <v>0</v>
      </c>
      <c r="CT18">
        <f>'Hoja De Calculo'!CU37</f>
        <v>0</v>
      </c>
      <c r="CU18">
        <f>'Hoja De Calculo'!CV37</f>
        <v>0</v>
      </c>
      <c r="CV18">
        <f>'Hoja De Calculo'!CW37</f>
        <v>0</v>
      </c>
      <c r="CW18">
        <f>'Hoja De Calculo'!CX37</f>
        <v>0</v>
      </c>
    </row>
    <row r="19" spans="1:101" ht="43.5" x14ac:dyDescent="0.35">
      <c r="A19" s="237" t="s">
        <v>80</v>
      </c>
      <c r="B19">
        <f>'Hoja De Calculo'!C38</f>
        <v>0</v>
      </c>
      <c r="C19">
        <f>'Hoja De Calculo'!D38</f>
        <v>0</v>
      </c>
      <c r="D19">
        <f>'Hoja De Calculo'!E38</f>
        <v>0</v>
      </c>
      <c r="E19">
        <f>'Hoja De Calculo'!F38</f>
        <v>0</v>
      </c>
      <c r="F19">
        <f>'Hoja De Calculo'!G38</f>
        <v>0</v>
      </c>
      <c r="G19">
        <f>'Hoja De Calculo'!H38</f>
        <v>0</v>
      </c>
      <c r="H19">
        <f>'Hoja De Calculo'!I38</f>
        <v>0</v>
      </c>
      <c r="I19">
        <f>'Hoja De Calculo'!J38</f>
        <v>0</v>
      </c>
      <c r="J19">
        <f>'Hoja De Calculo'!K38</f>
        <v>0</v>
      </c>
      <c r="K19">
        <f>'Hoja De Calculo'!L38</f>
        <v>0</v>
      </c>
      <c r="L19">
        <f>'Hoja De Calculo'!M38</f>
        <v>0</v>
      </c>
      <c r="M19">
        <f>'Hoja De Calculo'!N38</f>
        <v>0</v>
      </c>
      <c r="N19">
        <f>'Hoja De Calculo'!O38</f>
        <v>0</v>
      </c>
      <c r="O19">
        <f>'Hoja De Calculo'!P38</f>
        <v>0</v>
      </c>
      <c r="P19">
        <f>'Hoja De Calculo'!Q38</f>
        <v>0</v>
      </c>
      <c r="Q19">
        <f>'Hoja De Calculo'!R38</f>
        <v>0</v>
      </c>
      <c r="R19">
        <f>'Hoja De Calculo'!S38</f>
        <v>0</v>
      </c>
      <c r="S19">
        <f>'Hoja De Calculo'!T38</f>
        <v>0</v>
      </c>
      <c r="T19">
        <f>'Hoja De Calculo'!U38</f>
        <v>0</v>
      </c>
      <c r="U19">
        <f>'Hoja De Calculo'!V38</f>
        <v>0</v>
      </c>
      <c r="V19">
        <f>'Hoja De Calculo'!W38</f>
        <v>0</v>
      </c>
      <c r="W19">
        <f>'Hoja De Calculo'!X38</f>
        <v>0</v>
      </c>
      <c r="X19">
        <f>'Hoja De Calculo'!Y38</f>
        <v>0</v>
      </c>
      <c r="Y19">
        <f>'Hoja De Calculo'!Z38</f>
        <v>0</v>
      </c>
      <c r="Z19">
        <f>'Hoja De Calculo'!AA38</f>
        <v>0</v>
      </c>
      <c r="AA19">
        <f>'Hoja De Calculo'!AB38</f>
        <v>0</v>
      </c>
      <c r="AB19">
        <f>'Hoja De Calculo'!AC38</f>
        <v>0</v>
      </c>
      <c r="AC19">
        <f>'Hoja De Calculo'!AD38</f>
        <v>0</v>
      </c>
      <c r="AD19">
        <f>'Hoja De Calculo'!AE38</f>
        <v>0</v>
      </c>
      <c r="AE19">
        <f>'Hoja De Calculo'!AF38</f>
        <v>0</v>
      </c>
      <c r="AF19">
        <f>'Hoja De Calculo'!AG38</f>
        <v>0</v>
      </c>
      <c r="AG19">
        <f>'Hoja De Calculo'!AH38</f>
        <v>0</v>
      </c>
      <c r="AH19">
        <f>'Hoja De Calculo'!AI38</f>
        <v>0</v>
      </c>
      <c r="AI19">
        <f>'Hoja De Calculo'!AJ38</f>
        <v>0</v>
      </c>
      <c r="AJ19">
        <f>'Hoja De Calculo'!AK38</f>
        <v>0</v>
      </c>
      <c r="AK19">
        <f>'Hoja De Calculo'!AL38</f>
        <v>0</v>
      </c>
      <c r="AL19">
        <f>'Hoja De Calculo'!AM38</f>
        <v>0</v>
      </c>
      <c r="AM19">
        <f>'Hoja De Calculo'!AN38</f>
        <v>0</v>
      </c>
      <c r="AN19">
        <f>'Hoja De Calculo'!AO38</f>
        <v>0</v>
      </c>
      <c r="AO19">
        <f>'Hoja De Calculo'!AP38</f>
        <v>0</v>
      </c>
      <c r="AP19">
        <f>'Hoja De Calculo'!AQ38</f>
        <v>0</v>
      </c>
      <c r="AQ19">
        <f>'Hoja De Calculo'!AR38</f>
        <v>0</v>
      </c>
      <c r="AR19">
        <f>'Hoja De Calculo'!AS38</f>
        <v>0</v>
      </c>
      <c r="AS19">
        <f>'Hoja De Calculo'!AT38</f>
        <v>0</v>
      </c>
      <c r="AT19">
        <f>'Hoja De Calculo'!AU38</f>
        <v>0</v>
      </c>
      <c r="AU19">
        <f>'Hoja De Calculo'!AV38</f>
        <v>0</v>
      </c>
      <c r="AV19">
        <f>'Hoja De Calculo'!AW38</f>
        <v>0</v>
      </c>
      <c r="AW19">
        <f>'Hoja De Calculo'!AX38</f>
        <v>0</v>
      </c>
      <c r="AX19">
        <f>'Hoja De Calculo'!AY38</f>
        <v>0</v>
      </c>
      <c r="AY19">
        <f>'Hoja De Calculo'!AZ38</f>
        <v>0</v>
      </c>
      <c r="AZ19">
        <f>'Hoja De Calculo'!BA38</f>
        <v>0</v>
      </c>
      <c r="BA19">
        <f>'Hoja De Calculo'!BB38</f>
        <v>0</v>
      </c>
      <c r="BB19">
        <f>'Hoja De Calculo'!BC38</f>
        <v>0</v>
      </c>
      <c r="BC19">
        <f>'Hoja De Calculo'!BD38</f>
        <v>0</v>
      </c>
      <c r="BD19">
        <f>'Hoja De Calculo'!BE38</f>
        <v>0</v>
      </c>
      <c r="BE19">
        <f>'Hoja De Calculo'!BF38</f>
        <v>0</v>
      </c>
      <c r="BF19">
        <f>'Hoja De Calculo'!BG38</f>
        <v>0</v>
      </c>
      <c r="BG19">
        <f>'Hoja De Calculo'!BH38</f>
        <v>0</v>
      </c>
      <c r="BH19">
        <f>'Hoja De Calculo'!BI38</f>
        <v>0</v>
      </c>
      <c r="BI19">
        <f>'Hoja De Calculo'!BJ38</f>
        <v>0</v>
      </c>
      <c r="BJ19">
        <f>'Hoja De Calculo'!BK38</f>
        <v>0</v>
      </c>
      <c r="BK19">
        <f>'Hoja De Calculo'!BL38</f>
        <v>0</v>
      </c>
      <c r="BL19">
        <f>'Hoja De Calculo'!BM38</f>
        <v>0</v>
      </c>
      <c r="BM19">
        <f>'Hoja De Calculo'!BN38</f>
        <v>0</v>
      </c>
      <c r="BN19">
        <f>'Hoja De Calculo'!BO38</f>
        <v>0</v>
      </c>
      <c r="BO19">
        <f>'Hoja De Calculo'!BP38</f>
        <v>0</v>
      </c>
      <c r="BP19">
        <f>'Hoja De Calculo'!BQ38</f>
        <v>0</v>
      </c>
      <c r="BQ19">
        <f>'Hoja De Calculo'!BR38</f>
        <v>0</v>
      </c>
      <c r="BR19">
        <f>'Hoja De Calculo'!BS38</f>
        <v>0</v>
      </c>
      <c r="BS19">
        <f>'Hoja De Calculo'!BT38</f>
        <v>0</v>
      </c>
      <c r="BT19">
        <f>'Hoja De Calculo'!BU38</f>
        <v>0</v>
      </c>
      <c r="BU19">
        <f>'Hoja De Calculo'!BV38</f>
        <v>0</v>
      </c>
      <c r="BV19">
        <f>'Hoja De Calculo'!BW38</f>
        <v>0</v>
      </c>
      <c r="BW19">
        <f>'Hoja De Calculo'!BX38</f>
        <v>0</v>
      </c>
      <c r="BX19">
        <f>'Hoja De Calculo'!BY38</f>
        <v>0</v>
      </c>
      <c r="BY19">
        <f>'Hoja De Calculo'!BZ38</f>
        <v>0</v>
      </c>
      <c r="BZ19">
        <f>'Hoja De Calculo'!CA38</f>
        <v>0</v>
      </c>
      <c r="CA19">
        <f>'Hoja De Calculo'!CB38</f>
        <v>0</v>
      </c>
      <c r="CB19">
        <f>'Hoja De Calculo'!CC38</f>
        <v>0</v>
      </c>
      <c r="CC19">
        <f>'Hoja De Calculo'!CD38</f>
        <v>0</v>
      </c>
      <c r="CD19">
        <f>'Hoja De Calculo'!CE38</f>
        <v>0</v>
      </c>
      <c r="CE19">
        <f>'Hoja De Calculo'!CF38</f>
        <v>0</v>
      </c>
      <c r="CF19">
        <f>'Hoja De Calculo'!CG38</f>
        <v>0</v>
      </c>
      <c r="CG19">
        <f>'Hoja De Calculo'!CH38</f>
        <v>0</v>
      </c>
      <c r="CH19">
        <f>'Hoja De Calculo'!CI38</f>
        <v>0</v>
      </c>
      <c r="CI19">
        <f>'Hoja De Calculo'!CJ38</f>
        <v>0</v>
      </c>
      <c r="CJ19">
        <f>'Hoja De Calculo'!CK38</f>
        <v>0</v>
      </c>
      <c r="CK19">
        <f>'Hoja De Calculo'!CL38</f>
        <v>0</v>
      </c>
      <c r="CL19">
        <f>'Hoja De Calculo'!CM38</f>
        <v>0</v>
      </c>
      <c r="CM19">
        <f>'Hoja De Calculo'!CN38</f>
        <v>0</v>
      </c>
      <c r="CN19">
        <f>'Hoja De Calculo'!CO38</f>
        <v>0</v>
      </c>
      <c r="CO19">
        <f>'Hoja De Calculo'!CP38</f>
        <v>0</v>
      </c>
      <c r="CP19">
        <f>'Hoja De Calculo'!CQ38</f>
        <v>0</v>
      </c>
      <c r="CQ19">
        <f>'Hoja De Calculo'!CR38</f>
        <v>0</v>
      </c>
      <c r="CR19">
        <f>'Hoja De Calculo'!CS38</f>
        <v>0</v>
      </c>
      <c r="CS19">
        <f>'Hoja De Calculo'!CT38</f>
        <v>0</v>
      </c>
      <c r="CT19">
        <f>'Hoja De Calculo'!CU38</f>
        <v>0</v>
      </c>
      <c r="CU19">
        <f>'Hoja De Calculo'!CV38</f>
        <v>0</v>
      </c>
      <c r="CV19">
        <f>'Hoja De Calculo'!CW38</f>
        <v>0</v>
      </c>
      <c r="CW19">
        <f>'Hoja De Calculo'!CX38</f>
        <v>0</v>
      </c>
    </row>
    <row r="20" spans="1:101" x14ac:dyDescent="0.35">
      <c r="A20" t="s">
        <v>126</v>
      </c>
      <c r="B20">
        <v>1</v>
      </c>
      <c r="C20">
        <v>2</v>
      </c>
      <c r="D20">
        <v>3</v>
      </c>
      <c r="E20">
        <v>4</v>
      </c>
      <c r="F20">
        <v>5</v>
      </c>
      <c r="G20">
        <v>6</v>
      </c>
      <c r="H20">
        <v>7</v>
      </c>
      <c r="I20">
        <v>8</v>
      </c>
      <c r="J20">
        <v>9</v>
      </c>
      <c r="K20">
        <v>10</v>
      </c>
      <c r="L20">
        <v>11</v>
      </c>
      <c r="M20">
        <v>12</v>
      </c>
      <c r="N20">
        <v>13</v>
      </c>
      <c r="O20">
        <v>14</v>
      </c>
      <c r="P20">
        <v>15</v>
      </c>
      <c r="Q20">
        <v>16</v>
      </c>
      <c r="R20">
        <v>17</v>
      </c>
      <c r="S20">
        <v>18</v>
      </c>
      <c r="T20">
        <v>19</v>
      </c>
      <c r="U20">
        <v>20</v>
      </c>
      <c r="V20">
        <v>21</v>
      </c>
      <c r="W20">
        <v>22</v>
      </c>
      <c r="X20">
        <v>23</v>
      </c>
      <c r="Y20">
        <v>24</v>
      </c>
      <c r="Z20">
        <v>25</v>
      </c>
      <c r="AA20">
        <v>26</v>
      </c>
      <c r="AB20">
        <v>27</v>
      </c>
      <c r="AC20">
        <v>28</v>
      </c>
      <c r="AD20">
        <v>29</v>
      </c>
      <c r="AE20">
        <v>30</v>
      </c>
      <c r="AF20">
        <v>31</v>
      </c>
      <c r="AG20">
        <v>32</v>
      </c>
      <c r="AH20">
        <v>33</v>
      </c>
      <c r="AI20">
        <v>34</v>
      </c>
      <c r="AJ20">
        <v>35</v>
      </c>
      <c r="AK20">
        <v>36</v>
      </c>
      <c r="AL20">
        <v>37</v>
      </c>
      <c r="AM20">
        <v>38</v>
      </c>
      <c r="AN20">
        <v>39</v>
      </c>
      <c r="AO20">
        <v>40</v>
      </c>
      <c r="AP20">
        <v>41</v>
      </c>
      <c r="AQ20">
        <v>42</v>
      </c>
      <c r="AR20">
        <v>43</v>
      </c>
      <c r="AS20">
        <v>44</v>
      </c>
      <c r="AT20">
        <v>45</v>
      </c>
      <c r="AU20">
        <v>46</v>
      </c>
      <c r="AV20">
        <v>47</v>
      </c>
      <c r="AW20">
        <v>48</v>
      </c>
      <c r="AX20">
        <v>49</v>
      </c>
      <c r="AY20">
        <v>50</v>
      </c>
      <c r="AZ20">
        <v>51</v>
      </c>
      <c r="BA20">
        <v>52</v>
      </c>
      <c r="BB20">
        <v>53</v>
      </c>
      <c r="BC20">
        <v>54</v>
      </c>
      <c r="BD20">
        <v>55</v>
      </c>
      <c r="BE20">
        <v>56</v>
      </c>
      <c r="BF20">
        <v>57</v>
      </c>
      <c r="BG20">
        <v>58</v>
      </c>
      <c r="BH20">
        <v>59</v>
      </c>
      <c r="BI20">
        <v>60</v>
      </c>
      <c r="BJ20">
        <v>61</v>
      </c>
      <c r="BK20">
        <v>62</v>
      </c>
      <c r="BL20">
        <v>63</v>
      </c>
      <c r="BM20">
        <v>64</v>
      </c>
      <c r="BN20">
        <v>65</v>
      </c>
      <c r="BO20">
        <v>66</v>
      </c>
      <c r="BP20">
        <v>67</v>
      </c>
      <c r="BQ20">
        <v>68</v>
      </c>
      <c r="BR20">
        <v>69</v>
      </c>
      <c r="BS20">
        <v>70</v>
      </c>
      <c r="BT20">
        <v>71</v>
      </c>
      <c r="BU20">
        <v>72</v>
      </c>
      <c r="BV20">
        <v>73</v>
      </c>
      <c r="BW20">
        <v>74</v>
      </c>
      <c r="BX20">
        <v>75</v>
      </c>
      <c r="BY20">
        <v>76</v>
      </c>
      <c r="BZ20">
        <v>77</v>
      </c>
      <c r="CA20">
        <v>78</v>
      </c>
      <c r="CB20">
        <v>79</v>
      </c>
      <c r="CC20">
        <v>80</v>
      </c>
      <c r="CD20">
        <v>81</v>
      </c>
      <c r="CE20">
        <v>82</v>
      </c>
      <c r="CF20">
        <v>83</v>
      </c>
      <c r="CG20">
        <v>84</v>
      </c>
      <c r="CH20">
        <v>85</v>
      </c>
      <c r="CI20">
        <v>86</v>
      </c>
      <c r="CJ20">
        <v>87</v>
      </c>
      <c r="CK20">
        <v>88</v>
      </c>
      <c r="CL20">
        <v>89</v>
      </c>
      <c r="CM20">
        <v>90</v>
      </c>
      <c r="CN20">
        <v>91</v>
      </c>
      <c r="CO20">
        <v>92</v>
      </c>
      <c r="CP20">
        <v>93</v>
      </c>
      <c r="CQ20">
        <v>94</v>
      </c>
      <c r="CR20">
        <v>95</v>
      </c>
      <c r="CS20">
        <v>96</v>
      </c>
      <c r="CT20">
        <v>97</v>
      </c>
      <c r="CU20">
        <v>98</v>
      </c>
      <c r="CV20">
        <v>99</v>
      </c>
      <c r="CW20">
        <v>100</v>
      </c>
    </row>
    <row r="21" spans="1:101" s="154" customFormat="1" x14ac:dyDescent="0.35">
      <c r="B21" s="197">
        <f>'Hoja De Calculo'!C34</f>
        <v>0</v>
      </c>
      <c r="C21" s="205">
        <f>'Hoja De Calculo'!D34</f>
        <v>0</v>
      </c>
      <c r="D21" s="212">
        <f>'Hoja De Calculo'!E34</f>
        <v>0</v>
      </c>
      <c r="E21" s="218">
        <f>'Hoja De Calculo'!F34</f>
        <v>0</v>
      </c>
      <c r="F21" s="224">
        <f>'Hoja De Calculo'!G34</f>
        <v>0</v>
      </c>
      <c r="G21" s="231">
        <f>'Hoja De Calculo'!H34</f>
        <v>0</v>
      </c>
      <c r="H21" s="197">
        <f>'Hoja De Calculo'!I34</f>
        <v>0</v>
      </c>
      <c r="I21" s="197">
        <f>'Hoja De Calculo'!J34</f>
        <v>0</v>
      </c>
      <c r="J21" s="197">
        <f>'Hoja De Calculo'!K34</f>
        <v>0</v>
      </c>
      <c r="K21" s="197">
        <f>'Hoja De Calculo'!L34</f>
        <v>0</v>
      </c>
      <c r="L21" s="197">
        <f>'Hoja De Calculo'!M34</f>
        <v>0</v>
      </c>
      <c r="M21" s="197">
        <f>'Hoja De Calculo'!N34</f>
        <v>0</v>
      </c>
      <c r="N21" s="197">
        <f>'Hoja De Calculo'!O34</f>
        <v>0</v>
      </c>
      <c r="O21" s="197">
        <f>'Hoja De Calculo'!P34</f>
        <v>0</v>
      </c>
      <c r="P21" s="197">
        <f>'Hoja De Calculo'!Q34</f>
        <v>0</v>
      </c>
      <c r="Q21" s="197">
        <f>'Hoja De Calculo'!R34</f>
        <v>0</v>
      </c>
      <c r="R21" s="197">
        <f>'Hoja De Calculo'!S34</f>
        <v>0</v>
      </c>
      <c r="S21" s="197">
        <f>'Hoja De Calculo'!T34</f>
        <v>0</v>
      </c>
      <c r="T21" s="197">
        <f>'Hoja De Calculo'!U34</f>
        <v>0</v>
      </c>
      <c r="U21" s="197">
        <f>'Hoja De Calculo'!V34</f>
        <v>0</v>
      </c>
      <c r="V21" s="197">
        <f>'Hoja De Calculo'!W34</f>
        <v>0</v>
      </c>
      <c r="W21" s="197">
        <f>'Hoja De Calculo'!X34</f>
        <v>0</v>
      </c>
      <c r="X21" s="197">
        <f>'Hoja De Calculo'!Y34</f>
        <v>0</v>
      </c>
      <c r="Y21" s="197">
        <f>'Hoja De Calculo'!Z34</f>
        <v>0</v>
      </c>
      <c r="Z21" s="197">
        <f>'Hoja De Calculo'!AA34</f>
        <v>0</v>
      </c>
      <c r="AA21" s="197">
        <f>'Hoja De Calculo'!AB34</f>
        <v>0</v>
      </c>
      <c r="AB21" s="197">
        <f>'Hoja De Calculo'!AC34</f>
        <v>0</v>
      </c>
      <c r="AC21" s="197">
        <f>'Hoja De Calculo'!AD34</f>
        <v>0</v>
      </c>
      <c r="AD21" s="197">
        <f>'Hoja De Calculo'!AE34</f>
        <v>0</v>
      </c>
      <c r="AE21" s="197">
        <f>'Hoja De Calculo'!AF34</f>
        <v>0</v>
      </c>
      <c r="AF21" s="197">
        <f>'Hoja De Calculo'!AG34</f>
        <v>0</v>
      </c>
      <c r="AG21" s="197">
        <f>'Hoja De Calculo'!AH34</f>
        <v>0</v>
      </c>
      <c r="AH21" s="197">
        <f>'Hoja De Calculo'!AI34</f>
        <v>0</v>
      </c>
      <c r="AI21" s="197">
        <f>'Hoja De Calculo'!AJ34</f>
        <v>0</v>
      </c>
      <c r="AJ21" s="197">
        <f>'Hoja De Calculo'!AK34</f>
        <v>0</v>
      </c>
      <c r="AK21" s="197">
        <f>'Hoja De Calculo'!AL34</f>
        <v>0</v>
      </c>
      <c r="AL21" s="197">
        <f>'Hoja De Calculo'!AM34</f>
        <v>0</v>
      </c>
      <c r="AM21" s="197">
        <f>'Hoja De Calculo'!AN34</f>
        <v>0</v>
      </c>
      <c r="AN21" s="197">
        <f>'Hoja De Calculo'!AO34</f>
        <v>0</v>
      </c>
      <c r="AO21" s="197">
        <f>'Hoja De Calculo'!AP34</f>
        <v>0</v>
      </c>
      <c r="AP21" s="197">
        <f>'Hoja De Calculo'!AQ34</f>
        <v>0</v>
      </c>
      <c r="AQ21" s="197">
        <f>'Hoja De Calculo'!AR34</f>
        <v>0</v>
      </c>
      <c r="AR21" s="197">
        <f>'Hoja De Calculo'!AS34</f>
        <v>0</v>
      </c>
      <c r="AS21" s="197">
        <f>'Hoja De Calculo'!AT34</f>
        <v>0</v>
      </c>
      <c r="AT21" s="197">
        <f>'Hoja De Calculo'!AU34</f>
        <v>0</v>
      </c>
      <c r="AU21" s="197">
        <f>'Hoja De Calculo'!AV34</f>
        <v>0</v>
      </c>
      <c r="AV21" s="197">
        <f>'Hoja De Calculo'!AW34</f>
        <v>0</v>
      </c>
      <c r="AW21" s="197">
        <f>'Hoja De Calculo'!AX34</f>
        <v>0</v>
      </c>
      <c r="AX21" s="197">
        <f>'Hoja De Calculo'!AY34</f>
        <v>0</v>
      </c>
      <c r="AY21" s="197">
        <f>'Hoja De Calculo'!AZ34</f>
        <v>0</v>
      </c>
      <c r="AZ21" s="197">
        <f>'Hoja De Calculo'!BA34</f>
        <v>0</v>
      </c>
      <c r="BA21" s="197">
        <f>'Hoja De Calculo'!BB34</f>
        <v>0</v>
      </c>
      <c r="BB21" s="197">
        <f>'Hoja De Calculo'!BC34</f>
        <v>0</v>
      </c>
      <c r="BC21" s="197">
        <f>'Hoja De Calculo'!BD34</f>
        <v>0</v>
      </c>
      <c r="BD21" s="197">
        <f>'Hoja De Calculo'!BE34</f>
        <v>0</v>
      </c>
      <c r="BE21" s="197">
        <f>'Hoja De Calculo'!BF34</f>
        <v>0</v>
      </c>
      <c r="BF21" s="197">
        <f>'Hoja De Calculo'!BG34</f>
        <v>0</v>
      </c>
      <c r="BG21" s="197">
        <f>'Hoja De Calculo'!BH34</f>
        <v>0</v>
      </c>
      <c r="BH21" s="197">
        <f>'Hoja De Calculo'!BI34</f>
        <v>0</v>
      </c>
      <c r="BI21" s="197">
        <f>'Hoja De Calculo'!BJ34</f>
        <v>0</v>
      </c>
      <c r="BJ21" s="197">
        <f>'Hoja De Calculo'!BK34</f>
        <v>0</v>
      </c>
      <c r="BK21" s="197">
        <f>'Hoja De Calculo'!BL34</f>
        <v>0</v>
      </c>
      <c r="BL21" s="197">
        <f>'Hoja De Calculo'!BM34</f>
        <v>0</v>
      </c>
      <c r="BM21" s="197">
        <f>'Hoja De Calculo'!BN34</f>
        <v>0</v>
      </c>
      <c r="BN21" s="197">
        <f>'Hoja De Calculo'!BO34</f>
        <v>0</v>
      </c>
      <c r="BO21" s="197">
        <f>'Hoja De Calculo'!BP34</f>
        <v>0</v>
      </c>
      <c r="BP21" s="197">
        <f>'Hoja De Calculo'!BQ34</f>
        <v>0</v>
      </c>
      <c r="BQ21" s="197">
        <f>'Hoja De Calculo'!BR34</f>
        <v>0</v>
      </c>
      <c r="BR21" s="197">
        <f>'Hoja De Calculo'!BS34</f>
        <v>0</v>
      </c>
      <c r="BS21" s="197">
        <f>'Hoja De Calculo'!BT34</f>
        <v>0</v>
      </c>
      <c r="BT21" s="197">
        <f>'Hoja De Calculo'!BU34</f>
        <v>0</v>
      </c>
      <c r="BU21" s="197">
        <f>'Hoja De Calculo'!BV34</f>
        <v>0</v>
      </c>
      <c r="BV21" s="197">
        <f>'Hoja De Calculo'!BW34</f>
        <v>0</v>
      </c>
      <c r="BW21" s="197">
        <f>'Hoja De Calculo'!BX34</f>
        <v>0</v>
      </c>
      <c r="BX21" s="197">
        <f>'Hoja De Calculo'!BY34</f>
        <v>0</v>
      </c>
      <c r="BY21" s="197">
        <f>'Hoja De Calculo'!BZ34</f>
        <v>0</v>
      </c>
      <c r="BZ21" s="197">
        <f>'Hoja De Calculo'!CA34</f>
        <v>0</v>
      </c>
      <c r="CA21" s="197">
        <f>'Hoja De Calculo'!CB34</f>
        <v>0</v>
      </c>
      <c r="CB21" s="197">
        <f>'Hoja De Calculo'!CC34</f>
        <v>0</v>
      </c>
      <c r="CC21" s="197">
        <f>'Hoja De Calculo'!CD34</f>
        <v>0</v>
      </c>
      <c r="CD21" s="197">
        <f>'Hoja De Calculo'!CE34</f>
        <v>0</v>
      </c>
      <c r="CE21" s="197">
        <f>'Hoja De Calculo'!CF34</f>
        <v>0</v>
      </c>
      <c r="CF21" s="197">
        <f>'Hoja De Calculo'!CG34</f>
        <v>0</v>
      </c>
      <c r="CG21" s="197">
        <f>'Hoja De Calculo'!CH34</f>
        <v>0</v>
      </c>
      <c r="CH21" s="197">
        <f>'Hoja De Calculo'!CI34</f>
        <v>0</v>
      </c>
      <c r="CI21" s="197">
        <f>'Hoja De Calculo'!CJ34</f>
        <v>0</v>
      </c>
      <c r="CJ21" s="197">
        <f>'Hoja De Calculo'!CK34</f>
        <v>0</v>
      </c>
      <c r="CK21" s="197">
        <f>'Hoja De Calculo'!CL34</f>
        <v>0</v>
      </c>
      <c r="CL21" s="197">
        <f>'Hoja De Calculo'!CM34</f>
        <v>0</v>
      </c>
      <c r="CM21" s="197">
        <f>'Hoja De Calculo'!CN34</f>
        <v>0</v>
      </c>
      <c r="CN21" s="197">
        <f>'Hoja De Calculo'!CO34</f>
        <v>0</v>
      </c>
      <c r="CO21" s="197">
        <f>'Hoja De Calculo'!CP34</f>
        <v>0</v>
      </c>
      <c r="CP21" s="197">
        <f>'Hoja De Calculo'!CQ34</f>
        <v>0</v>
      </c>
      <c r="CQ21" s="197">
        <f>'Hoja De Calculo'!CR34</f>
        <v>0</v>
      </c>
      <c r="CR21" s="197">
        <f>'Hoja De Calculo'!CS34</f>
        <v>0</v>
      </c>
      <c r="CS21" s="197">
        <f>'Hoja De Calculo'!CT34</f>
        <v>0</v>
      </c>
      <c r="CT21" s="197">
        <f>'Hoja De Calculo'!CU34</f>
        <v>0</v>
      </c>
      <c r="CU21" s="197">
        <f>'Hoja De Calculo'!CV34</f>
        <v>0</v>
      </c>
      <c r="CV21" s="197">
        <f>'Hoja De Calculo'!CW34</f>
        <v>0</v>
      </c>
      <c r="CW21" s="197">
        <f>'Hoja De Calculo'!CX34</f>
        <v>0</v>
      </c>
    </row>
    <row r="22" spans="1:101" x14ac:dyDescent="0.35">
      <c r="A22" t="s">
        <v>127</v>
      </c>
      <c r="B22" s="198">
        <f>IF(B18&lt;100,$B$21*$B$2*(B18+1),$B$21*$B$2*(B18))</f>
        <v>0</v>
      </c>
      <c r="C22" s="198">
        <f>IF('Hoja De Calculo'!D13&gt;='Hoja De Calculo'!C13,IF(C18=100,($B$21*C18*$B$2)-SUM($B$22:B22),IF(C18&gt;B19,((C18-B19+1)*$B$2*$B$21),IF(C18&gt;=B19,$B$21*$B$2))),0)</f>
        <v>0</v>
      </c>
      <c r="D22" s="198">
        <f>IF('Hoja De Calculo'!E13&gt;='Hoja De Calculo'!D13,IF(D18=100,($B$21*D18*$B$2)-SUM($B$22:C22),IF(D18&gt;C19,((D18-C19+1)*$B$2*$B$21),IF(D18&gt;=C19,$B$21*$B$2))),0)</f>
        <v>0</v>
      </c>
      <c r="E22" s="198">
        <f>IF('Hoja De Calculo'!F13&gt;='Hoja De Calculo'!E13,IF(E18=100,($B$21*E18*$B$2)-SUM($B$22:D22),IF(E18&gt;D19,((E18-D19+1)*$B$2*$B$21),IF(E18&gt;=D19,$B$21*$B$2))),0)</f>
        <v>0</v>
      </c>
      <c r="F22" s="198">
        <f>IF('Hoja De Calculo'!G13&gt;='Hoja De Calculo'!F13,IF(F18=100,($B$21*F18*$B$2)-SUM($B$22:E22),IF(F18&gt;E19,((F18-E19+1)*$B$2*$B$21),IF(F18&gt;=E19,$B$21*$B$2))),0)</f>
        <v>0</v>
      </c>
      <c r="G22" s="198">
        <f>IF('Hoja De Calculo'!H13&gt;='Hoja De Calculo'!G13,IF(G18=100,($B$21*G18*$B$2)-SUM($B$22:F22),IF(G18&gt;F19,((G18-F19+1)*$B$2*$B$21),IF(G18&gt;=F19,$B$21*$B$2))),0)</f>
        <v>0</v>
      </c>
      <c r="H22" s="198">
        <f>IF('Hoja De Calculo'!I13&gt;='Hoja De Calculo'!H13,IF(H18=100,($B$21*H18*$B$2)-SUM($B$22:G22),IF(H18&gt;G19,((H18-G19+1)*$B$2*$B$21),IF(H18&gt;=G19,$B$21*$B$2))),0)</f>
        <v>0</v>
      </c>
      <c r="I22" s="198">
        <f>IF('Hoja De Calculo'!J13&gt;='Hoja De Calculo'!I13,IF(I18=100,($B$21*I18*$B$2)-SUM($B$22:H22),IF(I18&gt;H19,((I18-H19+1)*$B$2*$B$21),IF(I18&gt;=H19,$B$21*$B$2))),0)</f>
        <v>0</v>
      </c>
      <c r="J22" s="198">
        <f>IF('Hoja De Calculo'!K13&gt;='Hoja De Calculo'!J13,IF(J18=100,($B$21*J18*$B$2)-SUM($B$22:I22),IF(J18&gt;I19,((J18-I19+1)*$B$2*$B$21),IF(J18&gt;=I19,$B$21*$B$2))),0)</f>
        <v>0</v>
      </c>
      <c r="K22" s="198">
        <f>IF('Hoja De Calculo'!L13&gt;='Hoja De Calculo'!K13,IF(K18=100,($B$21*K18*$B$2)-SUM($B$22:J22),IF(K18&gt;J19,((K18-J19+1)*$B$2*$B$21),IF(K18&gt;=J19,$B$21*$B$2))),0)</f>
        <v>0</v>
      </c>
      <c r="L22" s="198">
        <f>IF('Hoja De Calculo'!M13&gt;='Hoja De Calculo'!L13,IF(L18=100,($B$21*L18*$B$2)-SUM($B$22:K22),IF(L18&gt;K19,((L18-K19+1)*$B$2*$B$21),IF(L18&gt;=K19,$B$21*$B$2))),0)</f>
        <v>0</v>
      </c>
      <c r="M22" s="198">
        <f>IF('Hoja De Calculo'!N13&gt;='Hoja De Calculo'!M13,IF(M18=100,($B$21*M18*$B$2)-SUM($B$22:L22),IF(M18&gt;L19,((M18-L19+1)*$B$2*$B$21),IF(M18&gt;=L19,$B$21*$B$2))),0)</f>
        <v>0</v>
      </c>
      <c r="N22" s="198">
        <f>IF('Hoja De Calculo'!O13&gt;='Hoja De Calculo'!N13,IF(N18=100,($B$21*N18*$B$2)-SUM($B$22:M22),IF(N18&gt;M19,((N18-M19+1)*$B$2*$B$21),IF(N18&gt;=M19,$B$21*$B$2))),0)</f>
        <v>0</v>
      </c>
      <c r="O22" s="198">
        <f>IF('Hoja De Calculo'!P13&gt;='Hoja De Calculo'!O13,IF(O18=100,($B$21*O18*$B$2)-SUM($B$22:N22),IF(O18&gt;N19,((O18-N19+1)*$B$2*$B$21),IF(O18&gt;=N19,$B$21*$B$2))),0)</f>
        <v>0</v>
      </c>
      <c r="P22" s="198">
        <f>IF('Hoja De Calculo'!Q13&gt;='Hoja De Calculo'!P13,IF(P18=100,($B$21*P18*$B$2)-SUM($B$22:O22),IF(P18&gt;O19,((P18-O19+1)*$B$2*$B$21),IF(P18&gt;=O19,$B$21*$B$2))),0)</f>
        <v>0</v>
      </c>
      <c r="Q22" s="198">
        <f>IF('Hoja De Calculo'!R13&gt;='Hoja De Calculo'!Q13,IF(Q18=100,($B$21*Q18*$B$2)-SUM($B$22:P22),IF(Q18&gt;P19,((Q18-P19+1)*$B$2*$B$21),IF(Q18&gt;=P19,$B$21*$B$2))),0)</f>
        <v>0</v>
      </c>
      <c r="R22" s="198">
        <f>IF('Hoja De Calculo'!S13&gt;='Hoja De Calculo'!R13,IF(R18=100,($B$21*R18*$B$2)-SUM($B$22:Q22),IF(R18&gt;Q19,((R18-Q19+1)*$B$2*$B$21),IF(R18&gt;=Q19,$B$21*$B$2))),0)</f>
        <v>0</v>
      </c>
      <c r="S22" s="198">
        <f>IF('Hoja De Calculo'!T13&gt;='Hoja De Calculo'!S13,IF(S18=100,($B$21*S18*$B$2)-SUM($B$22:R22),IF(S18&gt;R19,((S18-R19+1)*$B$2*$B$21),IF(S18&gt;=R19,$B$21*$B$2))),0)</f>
        <v>0</v>
      </c>
      <c r="T22" s="198">
        <f>IF('Hoja De Calculo'!U13&gt;='Hoja De Calculo'!T13,IF(T18=100,($B$21*T18*$B$2)-SUM($B$22:S22),IF(T18&gt;S19,((T18-S19+1)*$B$2*$B$21),IF(T18&gt;=S19,$B$21*$B$2))),0)</f>
        <v>0</v>
      </c>
      <c r="U22" s="198">
        <f>IF('Hoja De Calculo'!V13&gt;='Hoja De Calculo'!U13,IF(U18=100,($B$21*U18*$B$2)-SUM($B$22:T22),IF(U18&gt;T19,((U18-T19+1)*$B$2*$B$21),IF(U18&gt;=T19,$B$21*$B$2))),0)</f>
        <v>0</v>
      </c>
      <c r="V22" s="198">
        <f>IF('Hoja De Calculo'!W13&gt;='Hoja De Calculo'!V13,IF(V18=100,($B$21*V18*$B$2)-SUM($B$22:U22),IF(V18&gt;U19,((V18-U19+1)*$B$2*$B$21),IF(V18&gt;=U19,$B$21*$B$2))),0)</f>
        <v>0</v>
      </c>
      <c r="W22" s="198">
        <f>IF('Hoja De Calculo'!X13&gt;='Hoja De Calculo'!W13,IF(W18=100,($B$21*W18*$B$2)-SUM($B$22:V22),IF(W18&gt;V19,((W18-V19+1)*$B$2*$B$21),IF(W18&gt;=V19,$B$21*$B$2))),0)</f>
        <v>0</v>
      </c>
      <c r="X22" s="198">
        <f>IF('Hoja De Calculo'!Y13&gt;='Hoja De Calculo'!X13,IF(X18=100,($B$21*X18*$B$2)-SUM($B$22:W22),IF(X18&gt;W19,((X18-W19+1)*$B$2*$B$21),IF(X18&gt;=W19,$B$21*$B$2))),0)</f>
        <v>0</v>
      </c>
      <c r="Y22" s="198">
        <f>IF('Hoja De Calculo'!Z13&gt;='Hoja De Calculo'!Y13,IF(Y18=100,($B$21*Y18*$B$2)-SUM($B$22:X22),IF(Y18&gt;X19,((Y18-X19+1)*$B$2*$B$21),IF(Y18&gt;=X19,$B$21*$B$2))),0)</f>
        <v>0</v>
      </c>
      <c r="Z22" s="198">
        <f>IF('Hoja De Calculo'!AA13&gt;='Hoja De Calculo'!Z13,IF(Z18=100,($B$21*Z18*$B$2)-SUM($B$22:Y22),IF(Z18&gt;Y19,((Z18-Y19+1)*$B$2*$B$21),IF(Z18&gt;=Y19,$B$21*$B$2))),0)</f>
        <v>0</v>
      </c>
      <c r="AA22" s="198">
        <f>IF('Hoja De Calculo'!AB13&gt;='Hoja De Calculo'!AA13,IF(AA18=100,($B$21*AA18*$B$2)-SUM($B$22:Z22),IF(AA18&gt;Z19,((AA18-Z19+1)*$B$2*$B$21),IF(AA18&gt;=Z19,$B$21*$B$2))),0)</f>
        <v>0</v>
      </c>
      <c r="AB22" s="198">
        <f>IF('Hoja De Calculo'!AC13&gt;='Hoja De Calculo'!AB13,IF(AB18=100,($B$21*AB18*$B$2)-SUM($B$22:AA22),IF(AB18&gt;AA19,((AB18-AA19+1)*$B$2*$B$21),IF(AB18&gt;=AA19,$B$21*$B$2))),0)</f>
        <v>0</v>
      </c>
      <c r="AC22" s="198">
        <f>IF('Hoja De Calculo'!AD13&gt;='Hoja De Calculo'!AC13,IF(AC18=100,($B$21*AC18*$B$2)-SUM($B$22:AB22),IF(AC18&gt;AB19,((AC18-AB19+1)*$B$2*$B$21),IF(AC18&gt;=AB19,$B$21*$B$2))),0)</f>
        <v>0</v>
      </c>
      <c r="AD22" s="198">
        <f>IF('Hoja De Calculo'!AE13&gt;='Hoja De Calculo'!AD13,IF(AD18=100,($B$21*AD18*$B$2)-SUM($B$22:AC22),IF(AD18&gt;AC19,((AD18-AC19+1)*$B$2*$B$21),IF(AD18&gt;=AC19,$B$21*$B$2))),0)</f>
        <v>0</v>
      </c>
      <c r="AE22" s="198">
        <f>IF('Hoja De Calculo'!AF13&gt;='Hoja De Calculo'!AE13,IF(AE18=100,($B$21*AE18*$B$2)-SUM($B$22:AD22),IF(AE18&gt;AD19,((AE18-AD19+1)*$B$2*$B$21),IF(AE18&gt;=AD19,$B$21*$B$2))),0)</f>
        <v>0</v>
      </c>
      <c r="AF22" s="198">
        <f>IF('Hoja De Calculo'!AG13&gt;='Hoja De Calculo'!AF13,IF(AF18=100,($B$21*AF18*$B$2)-SUM($B$22:AE22),IF(AF18&gt;AE19,((AF18-AE19+1)*$B$2*$B$21),IF(AF18&gt;=AE19,$B$21*$B$2))),0)</f>
        <v>0</v>
      </c>
      <c r="AG22" s="198">
        <f>IF('Hoja De Calculo'!AH13&gt;='Hoja De Calculo'!AG13,IF(AG18=100,($B$21*AG18*$B$2)-SUM($B$22:AF22),IF(AG18&gt;AF19,((AG18-AF19+1)*$B$2*$B$21),IF(AG18&gt;=AF19,$B$21*$B$2))),0)</f>
        <v>0</v>
      </c>
      <c r="AH22" s="198">
        <f>IF('Hoja De Calculo'!AI13&gt;='Hoja De Calculo'!AH13,IF(AH18=100,($B$21*AH18*$B$2)-SUM($B$22:AG22),IF(AH18&gt;AG19,((AH18-AG19+1)*$B$2*$B$21),IF(AH18&gt;=AG19,$B$21*$B$2))),0)</f>
        <v>0</v>
      </c>
      <c r="AI22" s="198">
        <f>IF('Hoja De Calculo'!AJ13&gt;='Hoja De Calculo'!AI13,IF(AI18=100,($B$21*AI18*$B$2)-SUM($B$22:AH22),IF(AI18&gt;AH19,((AI18-AH19+1)*$B$2*$B$21),IF(AI18&gt;=AH19,$B$21*$B$2))),0)</f>
        <v>0</v>
      </c>
      <c r="AJ22" s="198">
        <f>IF('Hoja De Calculo'!AK13&gt;='Hoja De Calculo'!AJ13,IF(AJ18=100,($B$21*AJ18*$B$2)-SUM($B$22:AI22),IF(AJ18&gt;AI19,((AJ18-AI19+1)*$B$2*$B$21),IF(AJ18&gt;=AI19,$B$21*$B$2))),0)</f>
        <v>0</v>
      </c>
      <c r="AK22" s="198">
        <f>IF('Hoja De Calculo'!AL13&gt;='Hoja De Calculo'!AK13,IF(AK18=100,($B$21*AK18*$B$2)-SUM($B$22:AJ22),IF(AK18&gt;AJ19,((AK18-AJ19+1)*$B$2*$B$21),IF(AK18&gt;=AJ19,$B$21*$B$2))),0)</f>
        <v>0</v>
      </c>
      <c r="AL22" s="198">
        <f>IF('Hoja De Calculo'!AM13&gt;='Hoja De Calculo'!AL13,IF(AL18=100,($B$21*AL18*$B$2)-SUM($B$22:AK22),IF(AL18&gt;AK19,((AL18-AK19+1)*$B$2*$B$21),IF(AL18&gt;=AK19,$B$21*$B$2))),0)</f>
        <v>0</v>
      </c>
      <c r="AM22" s="198">
        <f>IF('Hoja De Calculo'!AN13&gt;='Hoja De Calculo'!AM13,IF(AM18=100,($B$21*AM18*$B$2)-SUM($B$22:AL22),IF(AM18&gt;AL19,((AM18-AL19+1)*$B$2*$B$21),IF(AM18&gt;=AL19,$B$21*$B$2))),0)</f>
        <v>0</v>
      </c>
      <c r="AN22" s="198">
        <f>IF('Hoja De Calculo'!AO13&gt;='Hoja De Calculo'!AN13,IF(AN18=100,($B$21*AN18*$B$2)-SUM($B$22:AM22),IF(AN18&gt;AM19,((AN18-AM19+1)*$B$2*$B$21),IF(AN18&gt;=AM19,$B$21*$B$2))),0)</f>
        <v>0</v>
      </c>
      <c r="AO22" s="198">
        <f>IF('Hoja De Calculo'!AP13&gt;='Hoja De Calculo'!AO13,IF(AO18=100,($B$21*AO18*$B$2)-SUM($B$22:AN22),IF(AO18&gt;AN19,((AO18-AN19+1)*$B$2*$B$21),IF(AO18&gt;=AN19,$B$21*$B$2))),0)</f>
        <v>0</v>
      </c>
      <c r="AP22" s="198">
        <f>IF('Hoja De Calculo'!AQ13&gt;='Hoja De Calculo'!AP13,IF(AP18=100,($B$21*AP18*$B$2)-SUM($B$22:AO22),IF(AP18&gt;AO19,((AP18-AO19+1)*$B$2*$B$21),IF(AP18&gt;=AO19,$B$21*$B$2))),0)</f>
        <v>0</v>
      </c>
      <c r="AQ22" s="198">
        <f>IF('Hoja De Calculo'!AR13&gt;='Hoja De Calculo'!AQ13,IF(AQ18=100,($B$21*AQ18*$B$2)-SUM($B$22:AP22),IF(AQ18&gt;AP19,((AQ18-AP19+1)*$B$2*$B$21),IF(AQ18&gt;=AP19,$B$21*$B$2))),0)</f>
        <v>0</v>
      </c>
      <c r="AR22" s="198">
        <f>IF('Hoja De Calculo'!AS13&gt;='Hoja De Calculo'!AR13,IF(AR18=100,($B$21*AR18*$B$2)-SUM($B$22:AQ22),IF(AR18&gt;AQ19,((AR18-AQ19+1)*$B$2*$B$21),IF(AR18&gt;=AQ19,$B$21*$B$2))),0)</f>
        <v>0</v>
      </c>
      <c r="AS22" s="198">
        <f>IF('Hoja De Calculo'!AT13&gt;='Hoja De Calculo'!AS13,IF(AS18=100,($B$21*AS18*$B$2)-SUM($B$22:AR22),IF(AS18&gt;AR19,((AS18-AR19+1)*$B$2*$B$21),IF(AS18&gt;=AR19,$B$21*$B$2))),0)</f>
        <v>0</v>
      </c>
      <c r="AT22" s="198">
        <f>IF('Hoja De Calculo'!AU13&gt;='Hoja De Calculo'!AT13,IF(AT18=100,($B$21*AT18*$B$2)-SUM($B$22:AS22),IF(AT18&gt;AS19,((AT18-AS19+1)*$B$2*$B$21),IF(AT18&gt;=AS19,$B$21*$B$2))),0)</f>
        <v>0</v>
      </c>
      <c r="AU22" s="198">
        <f>IF('Hoja De Calculo'!AV13&gt;='Hoja De Calculo'!AU13,IF(AU18=100,($B$21*AU18*$B$2)-SUM($B$22:AT22),IF(AU18&gt;AT19,((AU18-AT19+1)*$B$2*$B$21),IF(AU18&gt;=AT19,$B$21*$B$2))),0)</f>
        <v>0</v>
      </c>
      <c r="AV22" s="198">
        <f>IF('Hoja De Calculo'!AW13&gt;='Hoja De Calculo'!AV13,IF(AV18=100,($B$21*AV18*$B$2)-SUM($B$22:AU22),IF(AV18&gt;AU19,((AV18-AU19+1)*$B$2*$B$21),IF(AV18&gt;=AU19,$B$21*$B$2))),0)</f>
        <v>0</v>
      </c>
      <c r="AW22" s="198">
        <f>IF('Hoja De Calculo'!AX13&gt;='Hoja De Calculo'!AW13,IF(AW18=100,($B$21*AW18*$B$2)-SUM($B$22:AV22),IF(AW18&gt;AV19,((AW18-AV19+1)*$B$2*$B$21),IF(AW18&gt;=AV19,$B$21*$B$2))),0)</f>
        <v>0</v>
      </c>
      <c r="AX22" s="198">
        <f>IF('Hoja De Calculo'!AY13&gt;='Hoja De Calculo'!AX13,IF(AX18=100,($B$21*AX18*$B$2)-SUM($B$22:AW22),IF(AX18&gt;AW19,((AX18-AW19+1)*$B$2*$B$21),IF(AX18&gt;=AW19,$B$21*$B$2))),0)</f>
        <v>0</v>
      </c>
      <c r="AY22" s="198">
        <f>IF('Hoja De Calculo'!AZ13&gt;='Hoja De Calculo'!AY13,IF(AY18=100,($B$21*AY18*$B$2)-SUM($B$22:AX22),IF(AY18&gt;AX19,((AY18-AX19+1)*$B$2*$B$21),IF(AY18&gt;=AX19,$B$21*$B$2))),0)</f>
        <v>0</v>
      </c>
      <c r="AZ22" s="198">
        <f>IF('Hoja De Calculo'!BA13&gt;='Hoja De Calculo'!AZ13,IF(AZ18=100,($B$21*AZ18*$B$2)-SUM($B$22:AY22),IF(AZ18&gt;AY19,((AZ18-AY19+1)*$B$2*$B$21),IF(AZ18&gt;=AY19,$B$21*$B$2))),0)</f>
        <v>0</v>
      </c>
      <c r="BA22" s="198">
        <f>IF('Hoja De Calculo'!BB13&gt;='Hoja De Calculo'!BA13,IF(BA18=100,($B$21*BA18*$B$2)-SUM($B$22:AZ22),IF(BA18&gt;AZ19,((BA18-AZ19+1)*$B$2*$B$21),IF(BA18&gt;=AZ19,$B$21*$B$2))),0)</f>
        <v>0</v>
      </c>
      <c r="BB22" s="198">
        <f>IF('Hoja De Calculo'!BC13&gt;='Hoja De Calculo'!BB13,IF(BB18=100,($B$21*BB18*$B$2)-SUM($B$22:BA22),IF(BB18&gt;BA19,((BB18-BA19+1)*$B$2*$B$21),IF(BB18&gt;=BA19,$B$21*$B$2))),0)</f>
        <v>0</v>
      </c>
      <c r="BC22" s="198">
        <f>IF('Hoja De Calculo'!BD13&gt;='Hoja De Calculo'!BC13,IF(BC18=100,($B$21*BC18*$B$2)-SUM($B$22:BB22),IF(BC18&gt;BB19,((BC18-BB19+1)*$B$2*$B$21),IF(BC18&gt;=BB19,$B$21*$B$2))),0)</f>
        <v>0</v>
      </c>
      <c r="BD22" s="198">
        <f>IF('Hoja De Calculo'!BE13&gt;='Hoja De Calculo'!BD13,IF(BD18=100,($B$21*BD18*$B$2)-SUM($B$22:BC22),IF(BD18&gt;BC19,((BD18-BC19+1)*$B$2*$B$21),IF(BD18&gt;=BC19,$B$21*$B$2))),0)</f>
        <v>0</v>
      </c>
      <c r="BE22" s="198">
        <f>IF('Hoja De Calculo'!BF13&gt;='Hoja De Calculo'!BE13,IF(BE18=100,($B$21*BE18*$B$2)-SUM($B$22:BD22),IF(BE18&gt;BD19,((BE18-BD19+1)*$B$2*$B$21),IF(BE18&gt;=BD19,$B$21*$B$2))),0)</f>
        <v>0</v>
      </c>
      <c r="BF22" s="198">
        <f>IF('Hoja De Calculo'!BG13&gt;='Hoja De Calculo'!BF13,IF(BF18=100,($B$21*BF18*$B$2)-SUM($B$22:BE22),IF(BF18&gt;BE19,((BF18-BE19+1)*$B$2*$B$21),IF(BF18&gt;=BE19,$B$21*$B$2))),0)</f>
        <v>0</v>
      </c>
      <c r="BG22" s="198">
        <f>IF('Hoja De Calculo'!BH13&gt;='Hoja De Calculo'!BG13,IF(BG18=100,($B$21*BG18*$B$2)-SUM($B$22:BF22),IF(BG18&gt;BF19,((BG18-BF19+1)*$B$2*$B$21),IF(BG18&gt;=BF19,$B$21*$B$2))),0)</f>
        <v>0</v>
      </c>
      <c r="BH22" s="198">
        <f>IF('Hoja De Calculo'!BI13&gt;='Hoja De Calculo'!BH13,IF(BH18=100,($B$21*BH18*$B$2)-SUM($B$22:BG22),IF(BH18&gt;BG19,((BH18-BG19+1)*$B$2*$B$21),IF(BH18&gt;=BG19,$B$21*$B$2))),0)</f>
        <v>0</v>
      </c>
      <c r="BI22" s="198">
        <f>IF('Hoja De Calculo'!BJ13&gt;='Hoja De Calculo'!BI13,IF(BI18=100,($B$21*BI18*$B$2)-SUM($B$22:BH22),IF(BI18&gt;BH19,((BI18-BH19+1)*$B$2*$B$21),IF(BI18&gt;=BH19,$B$21*$B$2))),0)</f>
        <v>0</v>
      </c>
      <c r="BJ22" s="198">
        <f>IF('Hoja De Calculo'!BK13&gt;='Hoja De Calculo'!BJ13,IF(BJ18=100,($B$21*BJ18*$B$2)-SUM($B$22:BI22),IF(BJ18&gt;BI19,((BJ18-BI19+1)*$B$2*$B$21),IF(BJ18&gt;=BI19,$B$21*$B$2))),0)</f>
        <v>0</v>
      </c>
      <c r="BK22" s="198">
        <f>IF('Hoja De Calculo'!BL13&gt;='Hoja De Calculo'!BK13,IF(BK18=100,($B$21*BK18*$B$2)-SUM($B$22:BJ22),IF(BK18&gt;BJ19,((BK18-BJ19+1)*$B$2*$B$21),IF(BK18&gt;=BJ19,$B$21*$B$2))),0)</f>
        <v>0</v>
      </c>
      <c r="BL22" s="198">
        <f>IF('Hoja De Calculo'!BM13&gt;='Hoja De Calculo'!BL13,IF(BL18=100,($B$21*BL18*$B$2)-SUM($B$22:BK22),IF(BL18&gt;BK19,((BL18-BK19+1)*$B$2*$B$21),IF(BL18&gt;=BK19,$B$21*$B$2))),0)</f>
        <v>0</v>
      </c>
      <c r="BM22" s="198">
        <f>IF('Hoja De Calculo'!BN13&gt;='Hoja De Calculo'!BM13,IF(BM18=100,($B$21*BM18*$B$2)-SUM($B$22:BL22),IF(BM18&gt;BL19,((BM18-BL19+1)*$B$2*$B$21),IF(BM18&gt;=BL19,$B$21*$B$2))),0)</f>
        <v>0</v>
      </c>
      <c r="BN22" s="198">
        <f>IF('Hoja De Calculo'!BO13&gt;='Hoja De Calculo'!BN13,IF(BN18=100,($B$21*BN18*$B$2)-SUM($B$22:BM22),IF(BN18&gt;BM19,((BN18-BM19+1)*$B$2*$B$21),IF(BN18&gt;=BM19,$B$21*$B$2))),0)</f>
        <v>0</v>
      </c>
      <c r="BO22" s="198">
        <f>IF('Hoja De Calculo'!BP13&gt;='Hoja De Calculo'!BO13,IF(BO18=100,($B$21*BO18*$B$2)-SUM($B$22:BN22),IF(BO18&gt;BN19,((BO18-BN19+1)*$B$2*$B$21),IF(BO18&gt;=BN19,$B$21*$B$2))),0)</f>
        <v>0</v>
      </c>
      <c r="BP22" s="198">
        <f>IF('Hoja De Calculo'!BQ13&gt;='Hoja De Calculo'!BP13,IF(BP18=100,($B$21*BP18*$B$2)-SUM($B$22:BO22),IF(BP18&gt;BO19,((BP18-BO19+1)*$B$2*$B$21),IF(BP18&gt;=BO19,$B$21*$B$2))),0)</f>
        <v>0</v>
      </c>
      <c r="BQ22" s="198">
        <f>IF('Hoja De Calculo'!BR13&gt;='Hoja De Calculo'!BQ13,IF(BQ18=100,($B$21*BQ18*$B$2)-SUM($B$22:BP22),IF(BQ18&gt;BP19,((BQ18-BP19+1)*$B$2*$B$21),IF(BQ18&gt;=BP19,$B$21*$B$2))),0)</f>
        <v>0</v>
      </c>
      <c r="BR22" s="198">
        <f>IF('Hoja De Calculo'!BS13&gt;='Hoja De Calculo'!BR13,IF(BR18=100,($B$21*BR18*$B$2)-SUM($B$22:BQ22),IF(BR18&gt;BQ19,((BR18-BQ19+1)*$B$2*$B$21),IF(BR18&gt;=BQ19,$B$21*$B$2))),0)</f>
        <v>0</v>
      </c>
      <c r="BS22" s="198">
        <f>IF('Hoja De Calculo'!BT13&gt;='Hoja De Calculo'!BS13,IF(BS18=100,($B$21*BS18*$B$2)-SUM($B$22:BR22),IF(BS18&gt;BR19,((BS18-BR19+1)*$B$2*$B$21),IF(BS18&gt;=BR19,$B$21*$B$2))),0)</f>
        <v>0</v>
      </c>
      <c r="BT22" s="198">
        <f>IF('Hoja De Calculo'!BU13&gt;='Hoja De Calculo'!BT13,IF(BT18=100,($B$21*BT18*$B$2)-SUM($B$22:BS22),IF(BT18&gt;BS19,((BT18-BS19+1)*$B$2*$B$21),IF(BT18&gt;=BS19,$B$21*$B$2))),0)</f>
        <v>0</v>
      </c>
      <c r="BU22" s="198">
        <f>IF('Hoja De Calculo'!BV13&gt;='Hoja De Calculo'!BU13,IF(BU18=100,($B$21*BU18*$B$2)-SUM($B$22:BT22),IF(BU18&gt;BT19,((BU18-BT19+1)*$B$2*$B$21),IF(BU18&gt;=BT19,$B$21*$B$2))),0)</f>
        <v>0</v>
      </c>
      <c r="BV22" s="198">
        <f>IF('Hoja De Calculo'!BW13&gt;='Hoja De Calculo'!BV13,IF(BV18=100,($B$21*BV18*$B$2)-SUM($B$22:BU22),IF(BV18&gt;BU19,((BV18-BU19+1)*$B$2*$B$21),IF(BV18&gt;=BU19,$B$21*$B$2))),0)</f>
        <v>0</v>
      </c>
      <c r="BW22" s="198">
        <f>IF('Hoja De Calculo'!BX13&gt;='Hoja De Calculo'!BW13,IF(BW18=100,($B$21*BW18*$B$2)-SUM($B$22:BV22),IF(BW18&gt;BV19,((BW18-BV19+1)*$B$2*$B$21),IF(BW18&gt;=BV19,$B$21*$B$2))),0)</f>
        <v>0</v>
      </c>
      <c r="BX22" s="198">
        <f>IF('Hoja De Calculo'!BY13&gt;='Hoja De Calculo'!BX13,IF(BX18=100,($B$21*BX18*$B$2)-SUM($B$22:BW22),IF(BX18&gt;BW19,((BX18-BW19+1)*$B$2*$B$21),IF(BX18&gt;=BW19,$B$21*$B$2))),0)</f>
        <v>0</v>
      </c>
      <c r="BY22" s="198">
        <f>IF('Hoja De Calculo'!BZ13&gt;='Hoja De Calculo'!BY13,IF(BY18=100,($B$21*BY18*$B$2)-SUM($B$22:BX22),IF(BY18&gt;BX19,((BY18-BX19+1)*$B$2*$B$21),IF(BY18&gt;=BX19,$B$21*$B$2))),0)</f>
        <v>0</v>
      </c>
      <c r="BZ22" s="198">
        <f>IF('Hoja De Calculo'!CA13&gt;='Hoja De Calculo'!BZ13,IF(BZ18=100,($B$21*BZ18*$B$2)-SUM($B$22:BY22),IF(BZ18&gt;BY19,((BZ18-BY19+1)*$B$2*$B$21),IF(BZ18&gt;=BY19,$B$21*$B$2))),0)</f>
        <v>0</v>
      </c>
      <c r="CA22" s="198">
        <f>IF('Hoja De Calculo'!CB13&gt;='Hoja De Calculo'!CA13,IF(CA18=100,($B$21*CA18*$B$2)-SUM($B$22:BZ22),IF(CA18&gt;BZ19,((CA18-BZ19+1)*$B$2*$B$21),IF(CA18&gt;=BZ19,$B$21*$B$2))),0)</f>
        <v>0</v>
      </c>
      <c r="CB22" s="198">
        <f>IF('Hoja De Calculo'!CC13&gt;='Hoja De Calculo'!CB13,IF(CB18=100,($B$21*CB18*$B$2)-SUM($B$22:CA22),IF(CB18&gt;CA19,((CB18-CA19+1)*$B$2*$B$21),IF(CB18&gt;=CA19,$B$21*$B$2))),0)</f>
        <v>0</v>
      </c>
      <c r="CC22" s="198">
        <f>IF('Hoja De Calculo'!CD13&gt;='Hoja De Calculo'!CC13,IF(CC18=100,($B$21*CC18*$B$2)-SUM($B$22:CB22),IF(CC18&gt;CB19,((CC18-CB19+1)*$B$2*$B$21),IF(CC18&gt;=CB19,$B$21*$B$2))),0)</f>
        <v>0</v>
      </c>
      <c r="CD22" s="198">
        <f>IF('Hoja De Calculo'!CE13&gt;='Hoja De Calculo'!CD13,IF(CD18=100,($B$21*CD18*$B$2)-SUM($B$22:CC22),IF(CD18&gt;CC19,((CD18-CC19+1)*$B$2*$B$21),IF(CD18&gt;=CC19,$B$21*$B$2))),0)</f>
        <v>0</v>
      </c>
      <c r="CE22" s="198">
        <f>IF('Hoja De Calculo'!CF13&gt;='Hoja De Calculo'!CE13,IF(CE18=100,($B$21*CE18*$B$2)-SUM($B$22:CD22),IF(CE18&gt;CD19,((CE18-CD19+1)*$B$2*$B$21),IF(CE18&gt;=CD19,$B$21*$B$2))),0)</f>
        <v>0</v>
      </c>
      <c r="CF22" s="198">
        <f>IF('Hoja De Calculo'!CG13&gt;='Hoja De Calculo'!CF13,IF(CF18=100,($B$21*CF18*$B$2)-SUM($B$22:CE22),IF(CF18&gt;CE19,((CF18-CE19+1)*$B$2*$B$21),IF(CF18&gt;=CE19,$B$21*$B$2))),0)</f>
        <v>0</v>
      </c>
      <c r="CG22" s="198">
        <f>IF('Hoja De Calculo'!CH13&gt;='Hoja De Calculo'!CG13,IF(CG18=100,($B$21*CG18*$B$2)-SUM($B$22:CF22),IF(CG18&gt;CF19,((CG18-CF19+1)*$B$2*$B$21),IF(CG18&gt;=CF19,$B$21*$B$2))),0)</f>
        <v>0</v>
      </c>
      <c r="CH22" s="198">
        <f>IF('Hoja De Calculo'!CI13&gt;='Hoja De Calculo'!CH13,IF(CH18=100,($B$21*CH18*$B$2)-SUM($B$22:CG22),IF(CH18&gt;CG19,((CH18-CG19+1)*$B$2*$B$21),IF(CH18&gt;=CG19,$B$21*$B$2))),0)</f>
        <v>0</v>
      </c>
      <c r="CI22" s="198">
        <f>IF('Hoja De Calculo'!CJ13&gt;='Hoja De Calculo'!CI13,IF(CI18=100,($B$21*CI18*$B$2)-SUM($B$22:CH22),IF(CI18&gt;CH19,((CI18-CH19+1)*$B$2*$B$21),IF(CI18&gt;=CH19,$B$21*$B$2))),0)</f>
        <v>0</v>
      </c>
      <c r="CJ22" s="198">
        <f>IF('Hoja De Calculo'!CK13&gt;='Hoja De Calculo'!CJ13,IF(CJ18=100,($B$21*CJ18*$B$2)-SUM($B$22:CI22),IF(CJ18&gt;CI19,((CJ18-CI19+1)*$B$2*$B$21),IF(CJ18&gt;=CI19,$B$21*$B$2))),0)</f>
        <v>0</v>
      </c>
      <c r="CK22" s="198">
        <f>IF('Hoja De Calculo'!CL13&gt;='Hoja De Calculo'!CK13,IF(CK18=100,($B$21*CK18*$B$2)-SUM($B$22:CJ22),IF(CK18&gt;CJ19,((CK18-CJ19+1)*$B$2*$B$21),IF(CK18&gt;=CJ19,$B$21*$B$2))),0)</f>
        <v>0</v>
      </c>
      <c r="CL22" s="198">
        <f>IF('Hoja De Calculo'!CM13&gt;='Hoja De Calculo'!CL13,IF(CL18=100,($B$21*CL18*$B$2)-SUM($B$22:CK22),IF(CL18&gt;CK19,((CL18-CK19+1)*$B$2*$B$21),IF(CL18&gt;=CK19,$B$21*$B$2))),0)</f>
        <v>0</v>
      </c>
      <c r="CM22" s="198">
        <f>IF('Hoja De Calculo'!CN13&gt;='Hoja De Calculo'!CM13,IF(CM18=100,($B$21*CM18*$B$2)-SUM($B$22:CL22),IF(CM18&gt;CL19,((CM18-CL19+1)*$B$2*$B$21),IF(CM18&gt;=CL19,$B$21*$B$2))),0)</f>
        <v>0</v>
      </c>
      <c r="CN22" s="198">
        <f>IF('Hoja De Calculo'!CO13&gt;='Hoja De Calculo'!CN13,IF(CN18=100,($B$21*CN18*$B$2)-SUM($B$22:CM22),IF(CN18&gt;CM19,((CN18-CM19+1)*$B$2*$B$21),IF(CN18&gt;=CM19,$B$21*$B$2))),0)</f>
        <v>0</v>
      </c>
      <c r="CO22" s="198">
        <f>IF('Hoja De Calculo'!CP13&gt;='Hoja De Calculo'!CO13,IF(CO18=100,($B$21*CO18*$B$2)-SUM($B$22:CN22),IF(CO18&gt;CN19,((CO18-CN19+1)*$B$2*$B$21),IF(CO18&gt;=CN19,$B$21*$B$2))),0)</f>
        <v>0</v>
      </c>
      <c r="CP22" s="198">
        <f>IF('Hoja De Calculo'!CQ13&gt;='Hoja De Calculo'!CP13,IF(CP18=100,($B$21*CP18*$B$2)-SUM($B$22:CO22),IF(CP18&gt;CO19,((CP18-CO19+1)*$B$2*$B$21),IF(CP18&gt;=CO19,$B$21*$B$2))),0)</f>
        <v>0</v>
      </c>
      <c r="CQ22" s="198">
        <f>IF('Hoja De Calculo'!CR13&gt;='Hoja De Calculo'!CQ13,IF(CQ18=100,($B$21*CQ18*$B$2)-SUM($B$22:CP22),IF(CQ18&gt;CP19,((CQ18-CP19+1)*$B$2*$B$21),IF(CQ18&gt;=CP19,$B$21*$B$2))),0)</f>
        <v>0</v>
      </c>
      <c r="CR22" s="198">
        <f>IF('Hoja De Calculo'!CS13&gt;='Hoja De Calculo'!CR13,IF(CR18=100,($B$21*CR18*$B$2)-SUM($B$22:CQ22),IF(CR18&gt;CQ19,((CR18-CQ19+1)*$B$2*$B$21),IF(CR18&gt;=CQ19,$B$21*$B$2))),0)</f>
        <v>0</v>
      </c>
      <c r="CS22" s="198">
        <f>IF('Hoja De Calculo'!CT13&gt;='Hoja De Calculo'!CS13,IF(CS18=100,($B$21*CS18*$B$2)-SUM($B$22:CR22),IF(CS18&gt;CR19,((CS18-CR19+1)*$B$2*$B$21),IF(CS18&gt;=CR19,$B$21*$B$2))),0)</f>
        <v>0</v>
      </c>
      <c r="CT22" s="198">
        <f>IF('Hoja De Calculo'!CU13&gt;='Hoja De Calculo'!CT13,IF(CT18=100,($B$21*CT18*$B$2)-SUM($B$22:CS22),IF(CT18&gt;CS19,((CT18-CS19+1)*$B$2*$B$21),IF(CT18&gt;=CS19,$B$21*$B$2))),0)</f>
        <v>0</v>
      </c>
      <c r="CU22" s="198">
        <f>IF('Hoja De Calculo'!CV13&gt;='Hoja De Calculo'!CU13,IF(CU18=100,($B$21*CU18*$B$2)-SUM($B$22:CT22),IF(CU18&gt;CT19,((CU18-CT19+1)*$B$2*$B$21),IF(CU18&gt;=CT19,$B$21*$B$2))),0)</f>
        <v>0</v>
      </c>
      <c r="CV22" s="198">
        <f>IF('Hoja De Calculo'!CW13&gt;='Hoja De Calculo'!CV13,IF(CV18=100,($B$21*CV18*$B$2)-SUM($B$22:CU22),IF(CV18&gt;CU19,((CV18-CU19+1)*$B$2*$B$21),IF(CV18&gt;=CU19,$B$21*$B$2))),0)</f>
        <v>0</v>
      </c>
      <c r="CW22" s="198">
        <f>IF('Hoja De Calculo'!CX13&gt;='Hoja De Calculo'!CW13,IF(CW18=100,($B$21*CW18*$B$2)-SUM($B$22:CV22),IF(CW18&gt;CV19,((CW18-CV19+1)*$B$2*$B$21),IF(CW18&gt;=CV19,$B$21*$B$2))),0)</f>
        <v>0</v>
      </c>
    </row>
    <row r="23" spans="1:101" x14ac:dyDescent="0.35">
      <c r="A23" t="s">
        <v>128</v>
      </c>
      <c r="B23" s="204"/>
      <c r="C23" s="205">
        <f>($C$21*$B$2*(C19+(IF(C19=100,0,1))))</f>
        <v>0</v>
      </c>
      <c r="D23" s="205">
        <f>IF('Hoja De Calculo'!E13&gt;='Hoja De Calculo'!D13,IF(D18=100,($C$21*D18*$B$2)-SUM($C$23:C23),IF(D18&gt;C19,((D18-C19+1)*$B$2*$C$21),IF(D18&gt;=C19,$C$21*$B$2))),0)</f>
        <v>0</v>
      </c>
      <c r="E23" s="205">
        <f>IF('Hoja De Calculo'!F13&gt;='Hoja De Calculo'!E13,IF(E18=100,($C$21*E18*$B$2)-SUM($C$23:D23),IF(E18&gt;D19,((E18-D19+1)*$B$2*$C$21),IF(E18&gt;=D19,$C$21*$B$2))),0)</f>
        <v>0</v>
      </c>
      <c r="F23" s="205">
        <f>IF('Hoja De Calculo'!G13&gt;='Hoja De Calculo'!F13,IF(F18=100,($C$21*F18*$B$2)-SUM($C$23:E23),IF(F18&gt;E19,((F18-E19+1)*$B$2*$C$21),IF(F18&gt;=E19,$C$21*$B$2))),0)</f>
        <v>0</v>
      </c>
      <c r="G23" s="205">
        <f>IF('Hoja De Calculo'!H13&gt;='Hoja De Calculo'!G13,IF(G18=100,($C$21*G18*$B$2)-SUM($C$23:F23),IF(G18&gt;F19,((G18-F19+1)*$B$2*$C$21),IF(G18&gt;=F19,$C$21*$B$2))),0)</f>
        <v>0</v>
      </c>
      <c r="H23" s="205">
        <f>IF('Hoja De Calculo'!I13&gt;='Hoja De Calculo'!H13,IF(H18=100,($C$21*H18*$B$2)-SUM($C$23:G23),IF(H18&gt;G19,((H18-G19+1)*$B$2*$C$21),IF(H18&gt;=G19,$C$21*$B$2))),0)</f>
        <v>0</v>
      </c>
      <c r="I23" s="205">
        <f>IF('Hoja De Calculo'!J13&gt;='Hoja De Calculo'!I13,IF(I18=100,($C$21*I18*$B$2)-SUM($C$23:H23),IF(I18&gt;H19,((I18-H19+1)*$B$2*$C$21),IF(I18&gt;=H19,$C$21*$B$2))),0)</f>
        <v>0</v>
      </c>
      <c r="J23" s="205">
        <f>IF('Hoja De Calculo'!K13&gt;='Hoja De Calculo'!J13,IF(J18=100,($C$21*J18*$B$2)-SUM($C$23:I23),IF(J18&gt;I19,((J18-I19+1)*$B$2*$C$21),IF(J18&gt;=I19,$C$21*$B$2))),0)</f>
        <v>0</v>
      </c>
      <c r="K23" s="205">
        <f>IF('Hoja De Calculo'!L13&gt;='Hoja De Calculo'!K13,IF(K18=100,($C$21*K18*$B$2)-SUM($C$23:J23),IF(K18&gt;J19,((K18-J19+1)*$B$2*$C$21),IF(K18&gt;=J19,$C$21*$B$2))),0)</f>
        <v>0</v>
      </c>
      <c r="L23" s="205">
        <f>IF('Hoja De Calculo'!M13&gt;='Hoja De Calculo'!L13,IF(L18=100,($C$21*L18*$B$2)-SUM($C$23:K23),IF(L18&gt;K19,((L18-K19+1)*$B$2*$C$21),IF(L18&gt;=K19,$C$21*$B$2))),0)</f>
        <v>0</v>
      </c>
      <c r="M23" s="205">
        <f>IF('Hoja De Calculo'!N13&gt;='Hoja De Calculo'!M13,IF(M18=100,($C$21*M18*$B$2)-SUM($C$23:L23),IF(M18&gt;L19,((M18-L19+1)*$B$2*$C$21),IF(M18&gt;=L19,$C$21*$B$2))),0)</f>
        <v>0</v>
      </c>
      <c r="N23" s="205">
        <f>IF('Hoja De Calculo'!O13&gt;='Hoja De Calculo'!N13,IF(N18=100,($C$21*N18*$B$2)-SUM($C$23:M23),IF(N18&gt;M19,((N18-M19+1)*$B$2*$C$21),IF(N18&gt;=M19,$C$21*$B$2))),0)</f>
        <v>0</v>
      </c>
      <c r="O23" s="205">
        <f>IF('Hoja De Calculo'!P13&gt;='Hoja De Calculo'!O13,IF(O18=100,($C$21*O18*$B$2)-SUM($C$23:N23),IF(O18&gt;N19,((O18-N19+1)*$B$2*$C$21),IF(O18&gt;=N19,$C$21*$B$2))),0)</f>
        <v>0</v>
      </c>
      <c r="P23" s="205">
        <f>IF('Hoja De Calculo'!Q13&gt;='Hoja De Calculo'!P13,IF(P18=100,($C$21*P18*$B$2)-SUM($C$23:O23),IF(P18&gt;O19,((P18-O19+1)*$B$2*$C$21),IF(P18&gt;=O19,$C$21*$B$2))),0)</f>
        <v>0</v>
      </c>
      <c r="Q23" s="205">
        <f>IF('Hoja De Calculo'!R13&gt;='Hoja De Calculo'!Q13,IF(Q18=100,($C$21*Q18*$B$2)-SUM($C$23:P23),IF(Q18&gt;P19,((Q18-P19+1)*$B$2*$C$21),IF(Q18&gt;=P19,$C$21*$B$2))),0)</f>
        <v>0</v>
      </c>
      <c r="R23" s="205">
        <f>IF('Hoja De Calculo'!S13&gt;='Hoja De Calculo'!R13,IF(R18=100,($C$21*R18*$B$2)-SUM($C$23:Q23),IF(R18&gt;Q19,((R18-Q19+1)*$B$2*$C$21),IF(R18&gt;=Q19,$C$21*$B$2))),0)</f>
        <v>0</v>
      </c>
      <c r="S23" s="205">
        <f>IF('Hoja De Calculo'!T13&gt;='Hoja De Calculo'!S13,IF(S18=100,($C$21*S18*$B$2)-SUM($C$23:R23),IF(S18&gt;R19,((S18-R19+1)*$B$2*$C$21),IF(S18&gt;=R19,$C$21*$B$2))),0)</f>
        <v>0</v>
      </c>
      <c r="T23" s="205">
        <f>IF('Hoja De Calculo'!U13&gt;='Hoja De Calculo'!T13,IF(T18=100,($C$21*T18*$B$2)-SUM($C$23:S23),IF(T18&gt;S19,((T18-S19+1)*$B$2*$C$21),IF(T18&gt;=S19,$C$21*$B$2))),0)</f>
        <v>0</v>
      </c>
      <c r="U23" s="205">
        <f>IF('Hoja De Calculo'!V13&gt;='Hoja De Calculo'!U13,IF(U18=100,($C$21*U18*$B$2)-SUM($C$23:T23),IF(U18&gt;T19,((U18-T19+1)*$B$2*$C$21),IF(U18&gt;=T19,$C$21*$B$2))),0)</f>
        <v>0</v>
      </c>
      <c r="V23" s="205">
        <f>IF('Hoja De Calculo'!W13&gt;='Hoja De Calculo'!V13,IF(V18=100,($C$21*V18*$B$2)-SUM($C$23:U23),IF(V18&gt;U19,((V18-U19+1)*$B$2*$C$21),IF(V18&gt;=U19,$C$21*$B$2))),0)</f>
        <v>0</v>
      </c>
      <c r="W23" s="205">
        <f>IF('Hoja De Calculo'!X13&gt;='Hoja De Calculo'!W13,IF(W18=100,($C$21*W18*$B$2)-SUM($C$23:V23),IF(W18&gt;V19,((W18-V19+1)*$B$2*$C$21),IF(W18&gt;=V19,$C$21*$B$2))),0)</f>
        <v>0</v>
      </c>
      <c r="X23" s="205">
        <f>IF('Hoja De Calculo'!Y13&gt;='Hoja De Calculo'!X13,IF(X18=100,($C$21*X18*$B$2)-SUM($C$23:W23),IF(X18&gt;W19,((X18-W19+1)*$B$2*$C$21),IF(X18&gt;=W19,$C$21*$B$2))),0)</f>
        <v>0</v>
      </c>
      <c r="Y23" s="205">
        <f>IF('Hoja De Calculo'!Z13&gt;='Hoja De Calculo'!Y13,IF(Y18=100,($C$21*Y18*$B$2)-SUM($C$23:X23),IF(Y18&gt;X19,((Y18-X19+1)*$B$2*$C$21),IF(Y18&gt;=X19,$C$21*$B$2))),0)</f>
        <v>0</v>
      </c>
      <c r="Z23" s="205">
        <f>IF('Hoja De Calculo'!AA13&gt;='Hoja De Calculo'!Z13,IF(Z18=100,($C$21*Z18*$B$2)-SUM($C$23:Y23),IF(Z18&gt;Y19,((Z18-Y19+1)*$B$2*$C$21),IF(Z18&gt;=Y19,$C$21*$B$2))),0)</f>
        <v>0</v>
      </c>
      <c r="AA23" s="205">
        <f>IF('Hoja De Calculo'!AB13&gt;='Hoja De Calculo'!AA13,IF(AA18=100,($C$21*AA18*$B$2)-SUM($C$23:Z23),IF(AA18&gt;Z19,((AA18-Z19+1)*$B$2*$C$21),IF(AA18&gt;=Z19,$C$21*$B$2))),0)</f>
        <v>0</v>
      </c>
      <c r="AB23" s="205">
        <f>IF('Hoja De Calculo'!AC13&gt;='Hoja De Calculo'!AB13,IF(AB18=100,($C$21*AB18*$B$2)-SUM($C$23:AA23),IF(AB18&gt;AA19,((AB18-AA19+1)*$B$2*$C$21),IF(AB18&gt;=AA19,$C$21*$B$2))),0)</f>
        <v>0</v>
      </c>
      <c r="AC23" s="205">
        <f>IF('Hoja De Calculo'!AD13&gt;='Hoja De Calculo'!AC13,IF(AC18=100,($C$21*AC18*$B$2)-SUM($C$23:AB23),IF(AC18&gt;AB19,((AC18-AB19+1)*$B$2*$C$21),IF(AC18&gt;=AB19,$C$21*$B$2))),0)</f>
        <v>0</v>
      </c>
      <c r="AD23" s="205">
        <f>IF('Hoja De Calculo'!AE13&gt;='Hoja De Calculo'!AD13,IF(AD18=100,($C$21*AD18*$B$2)-SUM($C$23:AC23),IF(AD18&gt;AC19,((AD18-AC19+1)*$B$2*$C$21),IF(AD18&gt;=AC19,$C$21*$B$2))),0)</f>
        <v>0</v>
      </c>
      <c r="AE23" s="205">
        <f>IF('Hoja De Calculo'!AF13&gt;='Hoja De Calculo'!AE13,IF(AE18=100,($C$21*AE18*$B$2)-SUM($C$23:AD23),IF(AE18&gt;AD19,((AE18-AD19+1)*$B$2*$C$21),IF(AE18&gt;=AD19,$C$21*$B$2))),0)</f>
        <v>0</v>
      </c>
      <c r="AF23" s="205">
        <f>IF('Hoja De Calculo'!AG13&gt;='Hoja De Calculo'!AF13,IF(AF18=100,($C$21*AF18*$B$2)-SUM($C$23:AE23),IF(AF18&gt;AE19,((AF18-AE19+1)*$B$2*$C$21),IF(AF18&gt;=AE19,$C$21*$B$2))),0)</f>
        <v>0</v>
      </c>
      <c r="AG23" s="205">
        <f>IF('Hoja De Calculo'!AH13&gt;='Hoja De Calculo'!AG13,IF(AG18=100,($C$21*AG18*$B$2)-SUM($C$23:AF23),IF(AG18&gt;AF19,((AG18-AF19+1)*$B$2*$C$21),IF(AG18&gt;=AF19,$C$21*$B$2))),0)</f>
        <v>0</v>
      </c>
      <c r="AH23" s="205">
        <f>IF('Hoja De Calculo'!AI13&gt;='Hoja De Calculo'!AH13,IF(AH18=100,($C$21*AH18*$B$2)-SUM($C$23:AG23),IF(AH18&gt;AG19,((AH18-AG19+1)*$B$2*$C$21),IF(AH18&gt;=AG19,$C$21*$B$2))),0)</f>
        <v>0</v>
      </c>
      <c r="AI23" s="205">
        <f>IF('Hoja De Calculo'!AJ13&gt;='Hoja De Calculo'!AI13,IF(AI18=100,($C$21*AI18*$B$2)-SUM($C$23:AH23),IF(AI18&gt;AH19,((AI18-AH19+1)*$B$2*$C$21),IF(AI18&gt;=AH19,$C$21*$B$2))),0)</f>
        <v>0</v>
      </c>
      <c r="AJ23" s="205">
        <f>IF('Hoja De Calculo'!AK13&gt;='Hoja De Calculo'!AJ13,IF(AJ18=100,($C$21*AJ18*$B$2)-SUM($C$23:AI23),IF(AJ18&gt;AI19,((AJ18-AI19+1)*$B$2*$C$21),IF(AJ18&gt;=AI19,$C$21*$B$2))),0)</f>
        <v>0</v>
      </c>
      <c r="AK23" s="205">
        <f>IF('Hoja De Calculo'!AL13&gt;='Hoja De Calculo'!AK13,IF(AK18=100,($C$21*AK18*$B$2)-SUM($C$23:AJ23),IF(AK18&gt;AJ19,((AK18-AJ19+1)*$B$2*$C$21),IF(AK18&gt;=AJ19,$C$21*$B$2))),0)</f>
        <v>0</v>
      </c>
      <c r="AL23" s="205">
        <f>IF('Hoja De Calculo'!AM13&gt;='Hoja De Calculo'!AL13,IF(AL18=100,($C$21*AL18*$B$2)-SUM($C$23:AK23),IF(AL18&gt;AK19,((AL18-AK19+1)*$B$2*$C$21),IF(AL18&gt;=AK19,$C$21*$B$2))),0)</f>
        <v>0</v>
      </c>
      <c r="AM23" s="205">
        <f>IF('Hoja De Calculo'!AN13&gt;='Hoja De Calculo'!AM13,IF(AM18=100,($C$21*AM18*$B$2)-SUM($C$23:AL23),IF(AM18&gt;AL19,((AM18-AL19+1)*$B$2*$C$21),IF(AM18&gt;=AL19,$C$21*$B$2))),0)</f>
        <v>0</v>
      </c>
      <c r="AN23" s="205">
        <f>IF('Hoja De Calculo'!AO13&gt;='Hoja De Calculo'!AN13,IF(AN18=100,($C$21*AN18*$B$2)-SUM($C$23:AM23),IF(AN18&gt;AM19,((AN18-AM19+1)*$B$2*$C$21),IF(AN18&gt;=AM19,$C$21*$B$2))),0)</f>
        <v>0</v>
      </c>
      <c r="AO23" s="205">
        <f>IF('Hoja De Calculo'!AP13&gt;='Hoja De Calculo'!AO13,IF(AO18=100,($C$21*AO18*$B$2)-SUM($C$23:AN23),IF(AO18&gt;AN19,((AO18-AN19+1)*$B$2*$C$21),IF(AO18&gt;=AN19,$C$21*$B$2))),0)</f>
        <v>0</v>
      </c>
      <c r="AP23" s="205">
        <f>IF('Hoja De Calculo'!AQ13&gt;='Hoja De Calculo'!AP13,IF(AP18=100,($C$21*AP18*$B$2)-SUM($C$23:AO23),IF(AP18&gt;AO19,((AP18-AO19+1)*$B$2*$C$21),IF(AP18&gt;=AO19,$C$21*$B$2))),0)</f>
        <v>0</v>
      </c>
      <c r="AQ23" s="205">
        <f>IF('Hoja De Calculo'!AR13&gt;='Hoja De Calculo'!AQ13,IF(AQ18=100,($C$21*AQ18*$B$2)-SUM($C$23:AP23),IF(AQ18&gt;AP19,((AQ18-AP19+1)*$B$2*$C$21),IF(AQ18&gt;=AP19,$C$21*$B$2))),0)</f>
        <v>0</v>
      </c>
      <c r="AR23" s="205">
        <f>IF('Hoja De Calculo'!AS13&gt;='Hoja De Calculo'!AR13,IF(AR18=100,($C$21*AR18*$B$2)-SUM($C$23:AQ23),IF(AR18&gt;AQ19,((AR18-AQ19+1)*$B$2*$C$21),IF(AR18&gt;=AQ19,$C$21*$B$2))),0)</f>
        <v>0</v>
      </c>
      <c r="AS23" s="205">
        <f>IF('Hoja De Calculo'!AT13&gt;='Hoja De Calculo'!AS13,IF(AS18=100,($C$21*AS18*$B$2)-SUM($C$23:AR23),IF(AS18&gt;AR19,((AS18-AR19+1)*$B$2*$C$21),IF(AS18&gt;=AR19,$C$21*$B$2))),0)</f>
        <v>0</v>
      </c>
      <c r="AT23" s="205">
        <f>IF('Hoja De Calculo'!AU13&gt;='Hoja De Calculo'!AT13,IF(AT18=100,($C$21*AT18*$B$2)-SUM($C$23:AS23),IF(AT18&gt;AS19,((AT18-AS19+1)*$B$2*$C$21),IF(AT18&gt;=AS19,$C$21*$B$2))),0)</f>
        <v>0</v>
      </c>
      <c r="AU23" s="205">
        <f>IF('Hoja De Calculo'!AV13&gt;='Hoja De Calculo'!AU13,IF(AU18=100,($C$21*AU18*$B$2)-SUM($C$23:AT23),IF(AU18&gt;AT19,((AU18-AT19+1)*$B$2*$C$21),IF(AU18&gt;=AT19,$C$21*$B$2))),0)</f>
        <v>0</v>
      </c>
      <c r="AV23" s="205">
        <f>IF('Hoja De Calculo'!AW13&gt;='Hoja De Calculo'!AV13,IF(AV18=100,($C$21*AV18*$B$2)-SUM($C$23:AU23),IF(AV18&gt;AU19,((AV18-AU19+1)*$B$2*$C$21),IF(AV18&gt;=AU19,$C$21*$B$2))),0)</f>
        <v>0</v>
      </c>
      <c r="AW23" s="205">
        <f>IF('Hoja De Calculo'!AX13&gt;='Hoja De Calculo'!AW13,IF(AW18=100,($C$21*AW18*$B$2)-SUM($C$23:AV23),IF(AW18&gt;AV19,((AW18-AV19+1)*$B$2*$C$21),IF(AW18&gt;=AV19,$C$21*$B$2))),0)</f>
        <v>0</v>
      </c>
      <c r="AX23" s="205">
        <f>IF('Hoja De Calculo'!AY13&gt;='Hoja De Calculo'!AX13,IF(AX18=100,($C$21*AX18*$B$2)-SUM($C$23:AW23),IF(AX18&gt;AW19,((AX18-AW19+1)*$B$2*$C$21),IF(AX18&gt;=AW19,$C$21*$B$2))),0)</f>
        <v>0</v>
      </c>
      <c r="AY23" s="205">
        <f>IF('Hoja De Calculo'!AZ13&gt;='Hoja De Calculo'!AY13,IF(AY18=100,($C$21*AY18*$B$2)-SUM($C$23:AX23),IF(AY18&gt;AX19,((AY18-AX19+1)*$B$2*$C$21),IF(AY18&gt;=AX19,$C$21*$B$2))),0)</f>
        <v>0</v>
      </c>
      <c r="AZ23" s="205">
        <f>IF('Hoja De Calculo'!BA13&gt;='Hoja De Calculo'!AZ13,IF(AZ18=100,($C$21*AZ18*$B$2)-SUM($C$23:AY23),IF(AZ18&gt;AY19,((AZ18-AY19+1)*$B$2*$C$21),IF(AZ18&gt;=AY19,$C$21*$B$2))),0)</f>
        <v>0</v>
      </c>
      <c r="BA23" s="205">
        <f>IF('Hoja De Calculo'!BB13&gt;='Hoja De Calculo'!BA13,IF(BA18=100,($C$21*BA18*$B$2)-SUM($C$23:AZ23),IF(BA18&gt;AZ19,((BA18-AZ19+1)*$B$2*$C$21),IF(BA18&gt;=AZ19,$C$21*$B$2))),0)</f>
        <v>0</v>
      </c>
      <c r="BB23" s="205">
        <f>IF('Hoja De Calculo'!BC13&gt;='Hoja De Calculo'!BB13,IF(BB18=100,($C$21*BB18*$B$2)-SUM($C$23:BA23),IF(BB18&gt;BA19,((BB18-BA19+1)*$B$2*$C$21),IF(BB18&gt;=BA19,$C$21*$B$2))),0)</f>
        <v>0</v>
      </c>
      <c r="BC23" s="205">
        <f>IF('Hoja De Calculo'!BD13&gt;='Hoja De Calculo'!BC13,IF(BC18=100,($C$21*BC18*$B$2)-SUM($C$23:BB23),IF(BC18&gt;BB19,((BC18-BB19+1)*$B$2*$C$21),IF(BC18&gt;=BB19,$C$21*$B$2))),0)</f>
        <v>0</v>
      </c>
      <c r="BD23" s="205">
        <f>IF('Hoja De Calculo'!BE13&gt;='Hoja De Calculo'!BD13,IF(BD18=100,($C$21*BD18*$B$2)-SUM($C$23:BC23),IF(BD18&gt;BC19,((BD18-BC19+1)*$B$2*$C$21),IF(BD18&gt;=BC19,$C$21*$B$2))),0)</f>
        <v>0</v>
      </c>
      <c r="BE23" s="205">
        <f>IF('Hoja De Calculo'!BF13&gt;='Hoja De Calculo'!BE13,IF(BE18=100,($C$21*BE18*$B$2)-SUM($C$23:BD23),IF(BE18&gt;BD19,((BE18-BD19+1)*$B$2*$C$21),IF(BE18&gt;=BD19,$C$21*$B$2))),0)</f>
        <v>0</v>
      </c>
      <c r="BF23" s="205">
        <f>IF('Hoja De Calculo'!BG13&gt;='Hoja De Calculo'!BF13,IF(BF18=100,($C$21*BF18*$B$2)-SUM($C$23:BE23),IF(BF18&gt;BE19,((BF18-BE19+1)*$B$2*$C$21),IF(BF18&gt;=BE19,$C$21*$B$2))),0)</f>
        <v>0</v>
      </c>
      <c r="BG23" s="205">
        <f>IF('Hoja De Calculo'!BH13&gt;='Hoja De Calculo'!BG13,IF(BG18=100,($C$21*BG18*$B$2)-SUM($C$23:BF23),IF(BG18&gt;BF19,((BG18-BF19+1)*$B$2*$C$21),IF(BG18&gt;=BF19,$C$21*$B$2))),0)</f>
        <v>0</v>
      </c>
      <c r="BH23" s="205">
        <f>IF('Hoja De Calculo'!BI13&gt;='Hoja De Calculo'!BH13,IF(BH18=100,($C$21*BH18*$B$2)-SUM($C$23:BG23),IF(BH18&gt;BG19,((BH18-BG19+1)*$B$2*$C$21),IF(BH18&gt;=BG19,$C$21*$B$2))),0)</f>
        <v>0</v>
      </c>
      <c r="BI23" s="205">
        <f>IF('Hoja De Calculo'!BJ13&gt;='Hoja De Calculo'!BI13,IF(BI18=100,($C$21*BI18*$B$2)-SUM($C$23:BH23),IF(BI18&gt;BH19,((BI18-BH19+1)*$B$2*$C$21),IF(BI18&gt;=BH19,$C$21*$B$2))),0)</f>
        <v>0</v>
      </c>
      <c r="BJ23" s="205">
        <f>IF('Hoja De Calculo'!BK13&gt;='Hoja De Calculo'!BJ13,IF(BJ18=100,($C$21*BJ18*$B$2)-SUM($C$23:BI23),IF(BJ18&gt;BI19,((BJ18-BI19+1)*$B$2*$C$21),IF(BJ18&gt;=BI19,$C$21*$B$2))),0)</f>
        <v>0</v>
      </c>
      <c r="BK23" s="205">
        <f>IF('Hoja De Calculo'!BL13&gt;='Hoja De Calculo'!BK13,IF(BK18=100,($C$21*BK18*$B$2)-SUM($C$23:BJ23),IF(BK18&gt;BJ19,((BK18-BJ19+1)*$B$2*$C$21),IF(BK18&gt;=BJ19,$C$21*$B$2))),0)</f>
        <v>0</v>
      </c>
      <c r="BL23" s="205">
        <f>IF('Hoja De Calculo'!BM13&gt;='Hoja De Calculo'!BL13,IF(BL18=100,($C$21*BL18*$B$2)-SUM($C$23:BK23),IF(BL18&gt;BK19,((BL18-BK19+1)*$B$2*$C$21),IF(BL18&gt;=BK19,$C$21*$B$2))),0)</f>
        <v>0</v>
      </c>
      <c r="BM23" s="205">
        <f>IF('Hoja De Calculo'!BN13&gt;='Hoja De Calculo'!BM13,IF(BM18=100,($C$21*BM18*$B$2)-SUM($C$23:BL23),IF(BM18&gt;BL19,((BM18-BL19+1)*$B$2*$C$21),IF(BM18&gt;=BL19,$C$21*$B$2))),0)</f>
        <v>0</v>
      </c>
      <c r="BN23" s="205">
        <f>IF('Hoja De Calculo'!BO13&gt;='Hoja De Calculo'!BN13,IF(BN18=100,($C$21*BN18*$B$2)-SUM($C$23:BM23),IF(BN18&gt;BM19,((BN18-BM19+1)*$B$2*$C$21),IF(BN18&gt;=BM19,$C$21*$B$2))),0)</f>
        <v>0</v>
      </c>
      <c r="BO23" s="205">
        <f>IF('Hoja De Calculo'!BP13&gt;='Hoja De Calculo'!BO13,IF(BO18=100,($C$21*BO18*$B$2)-SUM($C$23:BN23),IF(BO18&gt;BN19,((BO18-BN19+1)*$B$2*$C$21),IF(BO18&gt;=BN19,$C$21*$B$2))),0)</f>
        <v>0</v>
      </c>
      <c r="BP23" s="205">
        <f>IF('Hoja De Calculo'!BQ13&gt;='Hoja De Calculo'!BP13,IF(BP18=100,($C$21*BP18*$B$2)-SUM($C$23:BO23),IF(BP18&gt;BO19,((BP18-BO19+1)*$B$2*$C$21),IF(BP18&gt;=BO19,$C$21*$B$2))),0)</f>
        <v>0</v>
      </c>
      <c r="BQ23" s="205">
        <f>IF('Hoja De Calculo'!BR13&gt;='Hoja De Calculo'!BQ13,IF(BQ18=100,($C$21*BQ18*$B$2)-SUM($C$23:BP23),IF(BQ18&gt;BP19,((BQ18-BP19+1)*$B$2*$C$21),IF(BQ18&gt;=BP19,$C$21*$B$2))),0)</f>
        <v>0</v>
      </c>
      <c r="BR23" s="205">
        <f>IF('Hoja De Calculo'!BS13&gt;='Hoja De Calculo'!BR13,IF(BR18=100,($C$21*BR18*$B$2)-SUM($C$23:BQ23),IF(BR18&gt;BQ19,((BR18-BQ19+1)*$B$2*$C$21),IF(BR18&gt;=BQ19,$C$21*$B$2))),0)</f>
        <v>0</v>
      </c>
      <c r="BS23" s="205">
        <f>IF('Hoja De Calculo'!BT13&gt;='Hoja De Calculo'!BS13,IF(BS18=100,($C$21*BS18*$B$2)-SUM($C$23:BR23),IF(BS18&gt;BR19,((BS18-BR19+1)*$B$2*$C$21),IF(BS18&gt;=BR19,$C$21*$B$2))),0)</f>
        <v>0</v>
      </c>
      <c r="BT23" s="205">
        <f>IF('Hoja De Calculo'!BU13&gt;='Hoja De Calculo'!BT13,IF(BT18=100,($C$21*BT18*$B$2)-SUM($C$23:BS23),IF(BT18&gt;BS19,((BT18-BS19+1)*$B$2*$C$21),IF(BT18&gt;=BS19,$C$21*$B$2))),0)</f>
        <v>0</v>
      </c>
      <c r="BU23" s="205">
        <f>IF('Hoja De Calculo'!BV13&gt;='Hoja De Calculo'!BU13,IF(BU18=100,($C$21*BU18*$B$2)-SUM($C$23:BT23),IF(BU18&gt;BT19,((BU18-BT19+1)*$B$2*$C$21),IF(BU18&gt;=BT19,$C$21*$B$2))),0)</f>
        <v>0</v>
      </c>
      <c r="BV23" s="205">
        <f>IF('Hoja De Calculo'!BW13&gt;='Hoja De Calculo'!BV13,IF(BV18=100,($C$21*BV18*$B$2)-SUM($C$23:BU23),IF(BV18&gt;BU19,((BV18-BU19+1)*$B$2*$C$21),IF(BV18&gt;=BU19,$C$21*$B$2))),0)</f>
        <v>0</v>
      </c>
      <c r="BW23" s="205">
        <f>IF('Hoja De Calculo'!BX13&gt;='Hoja De Calculo'!BW13,IF(BW18=100,($C$21*BW18*$B$2)-SUM($C$23:BV23),IF(BW18&gt;BV19,((BW18-BV19+1)*$B$2*$C$21),IF(BW18&gt;=BV19,$C$21*$B$2))),0)</f>
        <v>0</v>
      </c>
      <c r="BX23" s="205">
        <f>IF('Hoja De Calculo'!BY13&gt;='Hoja De Calculo'!BX13,IF(BX18=100,($C$21*BX18*$B$2)-SUM($C$23:BW23),IF(BX18&gt;BW19,((BX18-BW19+1)*$B$2*$C$21),IF(BX18&gt;=BW19,$C$21*$B$2))),0)</f>
        <v>0</v>
      </c>
      <c r="BY23" s="205">
        <f>IF('Hoja De Calculo'!BZ13&gt;='Hoja De Calculo'!BY13,IF(BY18=100,($C$21*BY18*$B$2)-SUM($C$23:BX23),IF(BY18&gt;BX19,((BY18-BX19+1)*$B$2*$C$21),IF(BY18&gt;=BX19,$C$21*$B$2))),0)</f>
        <v>0</v>
      </c>
      <c r="BZ23" s="205">
        <f>IF('Hoja De Calculo'!CA13&gt;='Hoja De Calculo'!BZ13,IF(BZ18=100,($C$21*BZ18*$B$2)-SUM($C$23:BY23),IF(BZ18&gt;BY19,((BZ18-BY19+1)*$B$2*$C$21),IF(BZ18&gt;=BY19,$C$21*$B$2))),0)</f>
        <v>0</v>
      </c>
      <c r="CA23" s="205">
        <f>IF('Hoja De Calculo'!CB13&gt;='Hoja De Calculo'!CA13,IF(CA18=100,($C$21*CA18*$B$2)-SUM($C$23:BZ23),IF(CA18&gt;BZ19,((CA18-BZ19+1)*$B$2*$C$21),IF(CA18&gt;=BZ19,$C$21*$B$2))),0)</f>
        <v>0</v>
      </c>
      <c r="CB23" s="205">
        <f>IF('Hoja De Calculo'!CC13&gt;='Hoja De Calculo'!CB13,IF(CB18=100,($C$21*CB18*$B$2)-SUM($C$23:CA23),IF(CB18&gt;CA19,((CB18-CA19+1)*$B$2*$C$21),IF(CB18&gt;=CA19,$C$21*$B$2))),0)</f>
        <v>0</v>
      </c>
      <c r="CC23" s="205">
        <f>IF('Hoja De Calculo'!CD13&gt;='Hoja De Calculo'!CC13,IF(CC18=100,($C$21*CC18*$B$2)-SUM($C$23:CB23),IF(CC18&gt;CB19,((CC18-CB19+1)*$B$2*$C$21),IF(CC18&gt;=CB19,$C$21*$B$2))),0)</f>
        <v>0</v>
      </c>
      <c r="CD23" s="205">
        <f>IF('Hoja De Calculo'!CE13&gt;='Hoja De Calculo'!CD13,IF(CD18=100,($C$21*CD18*$B$2)-SUM($C$23:CC23),IF(CD18&gt;CC19,((CD18-CC19+1)*$B$2*$C$21),IF(CD18&gt;=CC19,$C$21*$B$2))),0)</f>
        <v>0</v>
      </c>
      <c r="CE23" s="205">
        <f>IF('Hoja De Calculo'!CF13&gt;='Hoja De Calculo'!CE13,IF(CE18=100,($C$21*CE18*$B$2)-SUM($C$23:CD23),IF(CE18&gt;CD19,((CE18-CD19+1)*$B$2*$C$21),IF(CE18&gt;=CD19,$C$21*$B$2))),0)</f>
        <v>0</v>
      </c>
      <c r="CF23" s="205">
        <f>IF('Hoja De Calculo'!CG13&gt;='Hoja De Calculo'!CF13,IF(CF18=100,($C$21*CF18*$B$2)-SUM($C$23:CE23),IF(CF18&gt;CE19,((CF18-CE19+1)*$B$2*$C$21),IF(CF18&gt;=CE19,$C$21*$B$2))),0)</f>
        <v>0</v>
      </c>
      <c r="CG23" s="205">
        <f>IF('Hoja De Calculo'!CH13&gt;='Hoja De Calculo'!CG13,IF(CG18=100,($C$21*CG18*$B$2)-SUM($C$23:CF23),IF(CG18&gt;CF19,((CG18-CF19+1)*$B$2*$C$21),IF(CG18&gt;=CF19,$C$21*$B$2))),0)</f>
        <v>0</v>
      </c>
      <c r="CH23" s="205">
        <f>IF('Hoja De Calculo'!CI13&gt;='Hoja De Calculo'!CH13,IF(CH18=100,($C$21*CH18*$B$2)-SUM($C$23:CG23),IF(CH18&gt;CG19,((CH18-CG19+1)*$B$2*$C$21),IF(CH18&gt;=CG19,$C$21*$B$2))),0)</f>
        <v>0</v>
      </c>
      <c r="CI23" s="205">
        <f>IF('Hoja De Calculo'!CJ13&gt;='Hoja De Calculo'!CI13,IF(CI18=100,($C$21*CI18*$B$2)-SUM($C$23:CH23),IF(CI18&gt;CH19,((CI18-CH19+1)*$B$2*$C$21),IF(CI18&gt;=CH19,$C$21*$B$2))),0)</f>
        <v>0</v>
      </c>
      <c r="CJ23" s="205">
        <f>IF('Hoja De Calculo'!CK13&gt;='Hoja De Calculo'!CJ13,IF(CJ18=100,($C$21*CJ18*$B$2)-SUM($C$23:CI23),IF(CJ18&gt;CI19,((CJ18-CI19+1)*$B$2*$C$21),IF(CJ18&gt;=CI19,$C$21*$B$2))),0)</f>
        <v>0</v>
      </c>
      <c r="CK23" s="205">
        <f>IF('Hoja De Calculo'!CL13&gt;='Hoja De Calculo'!CK13,IF(CK18=100,($C$21*CK18*$B$2)-SUM($C$23:CJ23),IF(CK18&gt;CJ19,((CK18-CJ19+1)*$B$2*$C$21),IF(CK18&gt;=CJ19,$C$21*$B$2))),0)</f>
        <v>0</v>
      </c>
      <c r="CL23" s="205">
        <f>IF('Hoja De Calculo'!CM13&gt;='Hoja De Calculo'!CL13,IF(CL18=100,($C$21*CL18*$B$2)-SUM($C$23:CK23),IF(CL18&gt;CK19,((CL18-CK19+1)*$B$2*$C$21),IF(CL18&gt;=CK19,$C$21*$B$2))),0)</f>
        <v>0</v>
      </c>
      <c r="CM23" s="205">
        <f>IF('Hoja De Calculo'!CN13&gt;='Hoja De Calculo'!CM13,IF(CM18=100,($C$21*CM18*$B$2)-SUM($C$23:CL23),IF(CM18&gt;CL19,((CM18-CL19+1)*$B$2*$C$21),IF(CM18&gt;=CL19,$C$21*$B$2))),0)</f>
        <v>0</v>
      </c>
      <c r="CN23" s="205">
        <f>IF('Hoja De Calculo'!CO13&gt;='Hoja De Calculo'!CN13,IF(CN18=100,($C$21*CN18*$B$2)-SUM($C$23:CM23),IF(CN18&gt;CM19,((CN18-CM19+1)*$B$2*$C$21),IF(CN18&gt;=CM19,$C$21*$B$2))),0)</f>
        <v>0</v>
      </c>
      <c r="CO23" s="205">
        <f>IF('Hoja De Calculo'!CP13&gt;='Hoja De Calculo'!CO13,IF(CO18=100,($C$21*CO18*$B$2)-SUM($C$23:CN23),IF(CO18&gt;CN19,((CO18-CN19+1)*$B$2*$C$21),IF(CO18&gt;=CN19,$C$21*$B$2))),0)</f>
        <v>0</v>
      </c>
      <c r="CP23" s="205">
        <f>IF('Hoja De Calculo'!CQ13&gt;='Hoja De Calculo'!CP13,IF(CP18=100,($C$21*CP18*$B$2)-SUM($C$23:CO23),IF(CP18&gt;CO19,((CP18-CO19+1)*$B$2*$C$21),IF(CP18&gt;=CO19,$C$21*$B$2))),0)</f>
        <v>0</v>
      </c>
      <c r="CQ23" s="205">
        <f>IF('Hoja De Calculo'!CR13&gt;='Hoja De Calculo'!CQ13,IF(CQ18=100,($C$21*CQ18*$B$2)-SUM($C$23:CP23),IF(CQ18&gt;CP19,((CQ18-CP19+1)*$B$2*$C$21),IF(CQ18&gt;=CP19,$C$21*$B$2))),0)</f>
        <v>0</v>
      </c>
      <c r="CR23" s="205">
        <f>IF('Hoja De Calculo'!CS13&gt;='Hoja De Calculo'!CR13,IF(CR18=100,($C$21*CR18*$B$2)-SUM($C$23:CQ23),IF(CR18&gt;CQ19,((CR18-CQ19+1)*$B$2*$C$21),IF(CR18&gt;=CQ19,$C$21*$B$2))),0)</f>
        <v>0</v>
      </c>
      <c r="CS23" s="205">
        <f>IF('Hoja De Calculo'!CT13&gt;='Hoja De Calculo'!CS13,IF(CS18=100,($C$21*CS18*$B$2)-SUM($C$23:CR23),IF(CS18&gt;CR19,((CS18-CR19+1)*$B$2*$C$21),IF(CS18&gt;=CR19,$C$21*$B$2))),0)</f>
        <v>0</v>
      </c>
      <c r="CT23" s="205">
        <f>IF('Hoja De Calculo'!CU13&gt;='Hoja De Calculo'!CT13,IF(CT18=100,($C$21*CT18*$B$2)-SUM($C$23:CS23),IF(CT18&gt;CS19,((CT18-CS19+1)*$B$2*$C$21),IF(CT18&gt;=CS19,$C$21*$B$2))),0)</f>
        <v>0</v>
      </c>
      <c r="CU23" s="205">
        <f>IF('Hoja De Calculo'!CV13&gt;='Hoja De Calculo'!CU13,IF(CU18=100,($C$21*CU18*$B$2)-SUM($C$23:CT23),IF(CU18&gt;CT19,((CU18-CT19+1)*$B$2*$C$21),IF(CU18&gt;=CT19,$C$21*$B$2))),0)</f>
        <v>0</v>
      </c>
      <c r="CV23" s="205">
        <f>IF('Hoja De Calculo'!CW13&gt;='Hoja De Calculo'!CV13,IF(CV18=100,($C$21*CV18*$B$2)-SUM($C$23:CU23),IF(CV18&gt;CU19,((CV18-CU19+1)*$B$2*$C$21),IF(CV18&gt;=CU19,$C$21*$B$2))),0)</f>
        <v>0</v>
      </c>
      <c r="CW23" s="205">
        <f>IF('Hoja De Calculo'!CX13&gt;='Hoja De Calculo'!CW13,IF(CW18=100,($C$21*CW18*$B$2)-SUM($C$23:CV23),IF(CW18&gt;CV19,((CW18-CV19+1)*$B$2*$C$21),IF(CW18&gt;=CV19,$C$21*$B$2))),0)</f>
        <v>0</v>
      </c>
    </row>
    <row r="24" spans="1:101" x14ac:dyDescent="0.35">
      <c r="A24" t="s">
        <v>129</v>
      </c>
      <c r="B24" s="204"/>
      <c r="C24" s="211"/>
      <c r="D24" s="212">
        <f>($D$21*$B$2*(D19+(IF(D19=100,0,1))))</f>
        <v>0</v>
      </c>
      <c r="E24" s="212">
        <f>IF('Hoja De Calculo'!F13&gt;='Hoja De Calculo'!E13,IF(E18=100,($D$21*E18*$B$2)-SUM($D$24:D24),IF(E18&gt;D19,((E18-D19+1)*$B$2*$D$21),IF(E18&gt;=D19,$D$21*$B$2))),0)</f>
        <v>0</v>
      </c>
      <c r="F24" s="212">
        <f>IF('Hoja De Calculo'!G13&gt;='Hoja De Calculo'!F13,IF(F18=100,($D$21*F18*$B$2)-SUM($D$24:E24),IF(F18&gt;E19,((F18-E19+1)*$B$2*$D$21),IF(F18&gt;=E19,$D$21*$B$2))),0)</f>
        <v>0</v>
      </c>
      <c r="G24" s="212">
        <f>IF('Hoja De Calculo'!H13&gt;='Hoja De Calculo'!G13,IF(G18=100,($D$21*G18*$B$2)-SUM($D$24:F24),IF(G18&gt;F19,((G18-F19+1)*$B$2*$D$21),IF(G18&gt;=F19,$D$21*$B$2))),0)</f>
        <v>0</v>
      </c>
      <c r="H24" s="212">
        <f>IF('Hoja De Calculo'!I13&gt;='Hoja De Calculo'!H13,IF(H18=100,($D$21*H18*$B$2)-SUM($D$24:G24),IF(H18&gt;G19,((H18-G19+1)*$B$2*$D$21),IF(H18&gt;=G19,$D$21*$B$2))),0)</f>
        <v>0</v>
      </c>
      <c r="I24" s="212">
        <f>IF('Hoja De Calculo'!J13&gt;='Hoja De Calculo'!I13,IF(I18=100,($D$21*I18*$B$2)-SUM($D$24:H24),IF(I18&gt;H19,((I18-H19+1)*$B$2*$D$21),IF(I18&gt;=H19,$D$21*$B$2))),0)</f>
        <v>0</v>
      </c>
      <c r="J24" s="212">
        <f>IF('Hoja De Calculo'!K13&gt;='Hoja De Calculo'!J13,IF(J18=100,($D$21*J18*$B$2)-SUM($D$24:I24),IF(J18&gt;I19,((J18-I19+1)*$B$2*$D$21),IF(J18&gt;=I19,$D$21*$B$2))),0)</f>
        <v>0</v>
      </c>
      <c r="K24" s="212">
        <f>IF('Hoja De Calculo'!L13&gt;='Hoja De Calculo'!K13,IF(K18=100,($D$21*K18*$B$2)-SUM($D$24:J24),IF(K18&gt;J19,((K18-J19+1)*$B$2*$D$21),IF(K18&gt;=J19,$D$21*$B$2))),0)</f>
        <v>0</v>
      </c>
      <c r="L24" s="212">
        <f>IF('Hoja De Calculo'!M13&gt;='Hoja De Calculo'!L13,IF(L18=100,($D$21*L18*$B$2)-SUM($D$24:K24),IF(L18&gt;K19,((L18-K19+1)*$B$2*$D$21),IF(L18&gt;=K19,$D$21*$B$2))),0)</f>
        <v>0</v>
      </c>
      <c r="M24" s="212">
        <f>IF('Hoja De Calculo'!N13&gt;='Hoja De Calculo'!M13,IF(M18=100,($D$21*M18*$B$2)-SUM($D$24:L24),IF(M18&gt;L19,((M18-L19+1)*$B$2*$D$21),IF(M18&gt;=L19,$D$21*$B$2))),0)</f>
        <v>0</v>
      </c>
      <c r="N24" s="212">
        <f>IF('Hoja De Calculo'!O13&gt;='Hoja De Calculo'!N13,IF(N18=100,($D$21*N18*$B$2)-SUM($D$24:M24),IF(N18&gt;M19,((N18-M19+1)*$B$2*$D$21),IF(N18&gt;=M19,$D$21*$B$2))),0)</f>
        <v>0</v>
      </c>
      <c r="O24" s="212">
        <f>IF('Hoja De Calculo'!P13&gt;='Hoja De Calculo'!O13,IF(O18=100,($D$21*O18*$B$2)-SUM($D$24:N24),IF(O18&gt;N19,((O18-N19+1)*$B$2*$D$21),IF(O18&gt;=N19,$D$21*$B$2))),0)</f>
        <v>0</v>
      </c>
      <c r="P24" s="212">
        <f>IF('Hoja De Calculo'!Q13&gt;='Hoja De Calculo'!P13,IF(P18=100,($D$21*P18*$B$2)-SUM($D$24:O24),IF(P18&gt;O19,((P18-O19+1)*$B$2*$D$21),IF(P18&gt;=O19,$D$21*$B$2))),0)</f>
        <v>0</v>
      </c>
      <c r="Q24" s="212">
        <f>IF('Hoja De Calculo'!R13&gt;='Hoja De Calculo'!Q13,IF(Q18=100,($D$21*Q18*$B$2)-SUM($D$24:P24),IF(Q18&gt;P19,((Q18-P19+1)*$B$2*$D$21),IF(Q18&gt;=P19,$D$21*$B$2))),0)</f>
        <v>0</v>
      </c>
      <c r="R24" s="212">
        <f>IF('Hoja De Calculo'!S13&gt;='Hoja De Calculo'!R13,IF(R18=100,($D$21*R18*$B$2)-SUM($D$24:Q24),IF(R18&gt;Q19,((R18-Q19+1)*$B$2*$D$21),IF(R18&gt;=Q19,$D$21*$B$2))),0)</f>
        <v>0</v>
      </c>
      <c r="S24" s="212">
        <f>IF('Hoja De Calculo'!T13&gt;='Hoja De Calculo'!S13,IF(S18=100,($D$21*S18*$B$2)-SUM($D$24:R24),IF(S18&gt;R19,((S18-R19+1)*$B$2*$D$21),IF(S18&gt;=R19,$D$21*$B$2))),0)</f>
        <v>0</v>
      </c>
      <c r="T24" s="212">
        <f>IF('Hoja De Calculo'!U13&gt;='Hoja De Calculo'!T13,IF(T18=100,($D$21*T18*$B$2)-SUM($D$24:S24),IF(T18&gt;S19,((T18-S19+1)*$B$2*$D$21),IF(T18&gt;=S19,$D$21*$B$2))),0)</f>
        <v>0</v>
      </c>
      <c r="U24" s="212">
        <f>IF('Hoja De Calculo'!V13&gt;='Hoja De Calculo'!U13,IF(U18=100,($D$21*U18*$B$2)-SUM($D$24:T24),IF(U18&gt;T19,((U18-T19+1)*$B$2*$D$21),IF(U18&gt;=T19,$D$21*$B$2))),0)</f>
        <v>0</v>
      </c>
      <c r="V24" s="212">
        <f>IF('Hoja De Calculo'!W13&gt;='Hoja De Calculo'!V13,IF(V18=100,($D$21*V18*$B$2)-SUM($D$24:U24),IF(V18&gt;U19,((V18-U19+1)*$B$2*$D$21),IF(V18&gt;=U19,$D$21*$B$2))),0)</f>
        <v>0</v>
      </c>
      <c r="W24" s="212">
        <f>IF('Hoja De Calculo'!X13&gt;='Hoja De Calculo'!W13,IF(W18=100,($D$21*W18*$B$2)-SUM($D$24:V24),IF(W18&gt;V19,((W18-V19+1)*$B$2*$D$21),IF(W18&gt;=V19,$D$21*$B$2))),0)</f>
        <v>0</v>
      </c>
      <c r="X24" s="212">
        <f>IF('Hoja De Calculo'!Y13&gt;='Hoja De Calculo'!X13,IF(X18=100,($D$21*X18*$B$2)-SUM($D$24:W24),IF(X18&gt;W19,((X18-W19+1)*$B$2*$D$21),IF(X18&gt;=W19,$D$21*$B$2))),0)</f>
        <v>0</v>
      </c>
      <c r="Y24" s="212">
        <f>IF('Hoja De Calculo'!Z13&gt;='Hoja De Calculo'!Y13,IF(Y18=100,($D$21*Y18*$B$2)-SUM($D$24:X24),IF(Y18&gt;X19,((Y18-X19+1)*$B$2*$D$21),IF(Y18&gt;=X19,$D$21*$B$2))),0)</f>
        <v>0</v>
      </c>
      <c r="Z24" s="212">
        <f>IF('Hoja De Calculo'!AA13&gt;='Hoja De Calculo'!Z13,IF(Z18=100,($D$21*Z18*$B$2)-SUM($D$24:Y24),IF(Z18&gt;Y19,((Z18-Y19+1)*$B$2*$D$21),IF(Z18&gt;=Y19,$D$21*$B$2))),0)</f>
        <v>0</v>
      </c>
      <c r="AA24" s="212">
        <f>IF('Hoja De Calculo'!AB13&gt;='Hoja De Calculo'!AA13,IF(AA18=100,($D$21*AA18*$B$2)-SUM($D$24:Z24),IF(AA18&gt;Z19,((AA18-Z19+1)*$B$2*$D$21),IF(AA18&gt;=Z19,$D$21*$B$2))),0)</f>
        <v>0</v>
      </c>
      <c r="AB24" s="212">
        <f>IF('Hoja De Calculo'!AC13&gt;='Hoja De Calculo'!AB13,IF(AB18=100,($D$21*AB18*$B$2)-SUM($D$24:AA24),IF(AB18&gt;AA19,((AB18-AA19+1)*$B$2*$D$21),IF(AB18&gt;=AA19,$D$21*$B$2))),0)</f>
        <v>0</v>
      </c>
      <c r="AC24" s="212">
        <f>IF('Hoja De Calculo'!AD13&gt;='Hoja De Calculo'!AC13,IF(AC18=100,($D$21*AC18*$B$2)-SUM($D$24:AB24),IF(AC18&gt;AB19,((AC18-AB19+1)*$B$2*$D$21),IF(AC18&gt;=AB19,$D$21*$B$2))),0)</f>
        <v>0</v>
      </c>
      <c r="AD24" s="212">
        <f>IF('Hoja De Calculo'!AE13&gt;='Hoja De Calculo'!AD13,IF(AD18=100,($D$21*AD18*$B$2)-SUM($D$24:AC24),IF(AD18&gt;AC19,((AD18-AC19+1)*$B$2*$D$21),IF(AD18&gt;=AC19,$D$21*$B$2))),0)</f>
        <v>0</v>
      </c>
      <c r="AE24" s="212">
        <f>IF('Hoja De Calculo'!AF13&gt;='Hoja De Calculo'!AE13,IF(AE18=100,($D$21*AE18*$B$2)-SUM($D$24:AD24),IF(AE18&gt;AD19,((AE18-AD19+1)*$B$2*$D$21),IF(AE18&gt;=AD19,$D$21*$B$2))),0)</f>
        <v>0</v>
      </c>
      <c r="AF24" s="212">
        <f>IF('Hoja De Calculo'!AG13&gt;='Hoja De Calculo'!AF13,IF(AF18=100,($D$21*AF18*$B$2)-SUM($D$24:AE24),IF(AF18&gt;AE19,((AF18-AE19+1)*$B$2*$D$21),IF(AF18&gt;=AE19,$D$21*$B$2))),0)</f>
        <v>0</v>
      </c>
      <c r="AG24" s="212">
        <f>IF('Hoja De Calculo'!AH13&gt;='Hoja De Calculo'!AG13,IF(AG18=100,($D$21*AG18*$B$2)-SUM($D$24:AF24),IF(AG18&gt;AF19,((AG18-AF19+1)*$B$2*$D$21),IF(AG18&gt;=AF19,$D$21*$B$2))),0)</f>
        <v>0</v>
      </c>
      <c r="AH24" s="212">
        <f>IF('Hoja De Calculo'!AI13&gt;='Hoja De Calculo'!AH13,IF(AH18=100,($D$21*AH18*$B$2)-SUM($D$24:AG24),IF(AH18&gt;AG19,((AH18-AG19+1)*$B$2*$D$21),IF(AH18&gt;=AG19,$D$21*$B$2))),0)</f>
        <v>0</v>
      </c>
      <c r="AI24" s="212">
        <f>IF('Hoja De Calculo'!AJ13&gt;='Hoja De Calculo'!AI13,IF(AI18=100,($D$21*AI18*$B$2)-SUM($D$24:AH24),IF(AI18&gt;AH19,((AI18-AH19+1)*$B$2*$D$21),IF(AI18&gt;=AH19,$D$21*$B$2))),0)</f>
        <v>0</v>
      </c>
      <c r="AJ24" s="212">
        <f>IF('Hoja De Calculo'!AK13&gt;='Hoja De Calculo'!AJ13,IF(AJ18=100,($D$21*AJ18*$B$2)-SUM($D$24:AI24),IF(AJ18&gt;AI19,((AJ18-AI19+1)*$B$2*$D$21),IF(AJ18&gt;=AI19,$D$21*$B$2))),0)</f>
        <v>0</v>
      </c>
      <c r="AK24" s="212">
        <f>IF('Hoja De Calculo'!AL13&gt;='Hoja De Calculo'!AK13,IF(AK18=100,($D$21*AK18*$B$2)-SUM($D$24:AJ24),IF(AK18&gt;AJ19,((AK18-AJ19+1)*$B$2*$D$21),IF(AK18&gt;=AJ19,$D$21*$B$2))),0)</f>
        <v>0</v>
      </c>
      <c r="AL24" s="212">
        <f>IF('Hoja De Calculo'!AM13&gt;='Hoja De Calculo'!AL13,IF(AL18=100,($D$21*AL18*$B$2)-SUM($D$24:AK24),IF(AL18&gt;AK19,((AL18-AK19+1)*$B$2*$D$21),IF(AL18&gt;=AK19,$D$21*$B$2))),0)</f>
        <v>0</v>
      </c>
      <c r="AM24" s="212">
        <f>IF('Hoja De Calculo'!AN13&gt;='Hoja De Calculo'!AM13,IF(AM18=100,($D$21*AM18*$B$2)-SUM($D$24:AL24),IF(AM18&gt;AL19,((AM18-AL19+1)*$B$2*$D$21),IF(AM18&gt;=AL19,$D$21*$B$2))),0)</f>
        <v>0</v>
      </c>
      <c r="AN24" s="212">
        <f>IF('Hoja De Calculo'!AO13&gt;='Hoja De Calculo'!AN13,IF(AN18=100,($D$21*AN18*$B$2)-SUM($D$24:AM24),IF(AN18&gt;AM19,((AN18-AM19+1)*$B$2*$D$21),IF(AN18&gt;=AM19,$D$21*$B$2))),0)</f>
        <v>0</v>
      </c>
      <c r="AO24" s="212">
        <f>IF('Hoja De Calculo'!AP13&gt;='Hoja De Calculo'!AO13,IF(AO18=100,($D$21*AO18*$B$2)-SUM($D$24:AN24),IF(AO18&gt;AN19,((AO18-AN19+1)*$B$2*$D$21),IF(AO18&gt;=AN19,$D$21*$B$2))),0)</f>
        <v>0</v>
      </c>
      <c r="AP24" s="212">
        <f>IF('Hoja De Calculo'!AQ13&gt;='Hoja De Calculo'!AP13,IF(AP18=100,($D$21*AP18*$B$2)-SUM($D$24:AO24),IF(AP18&gt;AO19,((AP18-AO19+1)*$B$2*$D$21),IF(AP18&gt;=AO19,$D$21*$B$2))),0)</f>
        <v>0</v>
      </c>
      <c r="AQ24" s="212">
        <f>IF('Hoja De Calculo'!AR13&gt;='Hoja De Calculo'!AQ13,IF(AQ18=100,($D$21*AQ18*$B$2)-SUM($D$24:AP24),IF(AQ18&gt;AP19,((AQ18-AP19+1)*$B$2*$D$21),IF(AQ18&gt;=AP19,$D$21*$B$2))),0)</f>
        <v>0</v>
      </c>
      <c r="AR24" s="212">
        <f>IF('Hoja De Calculo'!AS13&gt;='Hoja De Calculo'!AR13,IF(AR18=100,($D$21*AR18*$B$2)-SUM($D$24:AQ24),IF(AR18&gt;AQ19,((AR18-AQ19+1)*$B$2*$D$21),IF(AR18&gt;=AQ19,$D$21*$B$2))),0)</f>
        <v>0</v>
      </c>
      <c r="AS24" s="212">
        <f>IF('Hoja De Calculo'!AT13&gt;='Hoja De Calculo'!AS13,IF(AS18=100,($D$21*AS18*$B$2)-SUM($D$24:AR24),IF(AS18&gt;AR19,((AS18-AR19+1)*$B$2*$D$21),IF(AS18&gt;=AR19,$D$21*$B$2))),0)</f>
        <v>0</v>
      </c>
      <c r="AT24" s="212">
        <f>IF('Hoja De Calculo'!AU13&gt;='Hoja De Calculo'!AT13,IF(AT18=100,($D$21*AT18*$B$2)-SUM($D$24:AS24),IF(AT18&gt;AS19,((AT18-AS19+1)*$B$2*$D$21),IF(AT18&gt;=AS19,$D$21*$B$2))),0)</f>
        <v>0</v>
      </c>
      <c r="AU24" s="212">
        <f>IF('Hoja De Calculo'!AV13&gt;='Hoja De Calculo'!AU13,IF(AU18=100,($D$21*AU18*$B$2)-SUM($D$24:AT24),IF(AU18&gt;AT19,((AU18-AT19+1)*$B$2*$D$21),IF(AU18&gt;=AT19,$D$21*$B$2))),0)</f>
        <v>0</v>
      </c>
      <c r="AV24" s="212">
        <f>IF('Hoja De Calculo'!AW13&gt;='Hoja De Calculo'!AV13,IF(AV18=100,($D$21*AV18*$B$2)-SUM($D$24:AU24),IF(AV18&gt;AU19,((AV18-AU19+1)*$B$2*$D$21),IF(AV18&gt;=AU19,$D$21*$B$2))),0)</f>
        <v>0</v>
      </c>
      <c r="AW24" s="212">
        <f>IF('Hoja De Calculo'!AX13&gt;='Hoja De Calculo'!AW13,IF(AW18=100,($D$21*AW18*$B$2)-SUM($D$24:AV24),IF(AW18&gt;AV19,((AW18-AV19+1)*$B$2*$D$21),IF(AW18&gt;=AV19,$D$21*$B$2))),0)</f>
        <v>0</v>
      </c>
      <c r="AX24" s="212">
        <f>IF('Hoja De Calculo'!AY13&gt;='Hoja De Calculo'!AX13,IF(AX18=100,($D$21*AX18*$B$2)-SUM($D$24:AW24),IF(AX18&gt;AW19,((AX18-AW19+1)*$B$2*$D$21),IF(AX18&gt;=AW19,$D$21*$B$2))),0)</f>
        <v>0</v>
      </c>
      <c r="AY24" s="212">
        <f>IF('Hoja De Calculo'!AZ13&gt;='Hoja De Calculo'!AY13,IF(AY18=100,($D$21*AY18*$B$2)-SUM($D$24:AX24),IF(AY18&gt;AX19,((AY18-AX19+1)*$B$2*$D$21),IF(AY18&gt;=AX19,$D$21*$B$2))),0)</f>
        <v>0</v>
      </c>
      <c r="AZ24" s="212">
        <f>IF('Hoja De Calculo'!BA13&gt;='Hoja De Calculo'!AZ13,IF(AZ18=100,($D$21*AZ18*$B$2)-SUM($D$24:AY24),IF(AZ18&gt;AY19,((AZ18-AY19+1)*$B$2*$D$21),IF(AZ18&gt;=AY19,$D$21*$B$2))),0)</f>
        <v>0</v>
      </c>
      <c r="BA24" s="212">
        <f>IF('Hoja De Calculo'!BB13&gt;='Hoja De Calculo'!BA13,IF(BA18=100,($D$21*BA18*$B$2)-SUM($D$24:AZ24),IF(BA18&gt;AZ19,((BA18-AZ19+1)*$B$2*$D$21),IF(BA18&gt;=AZ19,$D$21*$B$2))),0)</f>
        <v>0</v>
      </c>
      <c r="BB24" s="212">
        <f>IF('Hoja De Calculo'!BC13&gt;='Hoja De Calculo'!BB13,IF(BB18=100,($D$21*BB18*$B$2)-SUM($D$24:BA24),IF(BB18&gt;BA19,((BB18-BA19+1)*$B$2*$D$21),IF(BB18&gt;=BA19,$D$21*$B$2))),0)</f>
        <v>0</v>
      </c>
      <c r="BC24" s="212">
        <f>IF('Hoja De Calculo'!BD13&gt;='Hoja De Calculo'!BC13,IF(BC18=100,($D$21*BC18*$B$2)-SUM($D$24:BB24),IF(BC18&gt;BB19,((BC18-BB19+1)*$B$2*$D$21),IF(BC18&gt;=BB19,$D$21*$B$2))),0)</f>
        <v>0</v>
      </c>
      <c r="BD24" s="212">
        <f>IF('Hoja De Calculo'!BE13&gt;='Hoja De Calculo'!BD13,IF(BD18=100,($D$21*BD18*$B$2)-SUM($D$24:BC24),IF(BD18&gt;BC19,((BD18-BC19+1)*$B$2*$D$21),IF(BD18&gt;=BC19,$D$21*$B$2))),0)</f>
        <v>0</v>
      </c>
      <c r="BE24" s="212">
        <f>IF('Hoja De Calculo'!BF13&gt;='Hoja De Calculo'!BE13,IF(BE18=100,($D$21*BE18*$B$2)-SUM($D$24:BD24),IF(BE18&gt;BD19,((BE18-BD19+1)*$B$2*$D$21),IF(BE18&gt;=BD19,$D$21*$B$2))),0)</f>
        <v>0</v>
      </c>
      <c r="BF24" s="212">
        <f>IF('Hoja De Calculo'!BG13&gt;='Hoja De Calculo'!BF13,IF(BF18=100,($D$21*BF18*$B$2)-SUM($D$24:BE24),IF(BF18&gt;BE19,((BF18-BE19+1)*$B$2*$D$21),IF(BF18&gt;=BE19,$D$21*$B$2))),0)</f>
        <v>0</v>
      </c>
      <c r="BG24" s="212">
        <f>IF('Hoja De Calculo'!BH13&gt;='Hoja De Calculo'!BG13,IF(BG18=100,($D$21*BG18*$B$2)-SUM($D$24:BF24),IF(BG18&gt;BF19,((BG18-BF19+1)*$B$2*$D$21),IF(BG18&gt;=BF19,$D$21*$B$2))),0)</f>
        <v>0</v>
      </c>
      <c r="BH24" s="212">
        <f>IF('Hoja De Calculo'!BI13&gt;='Hoja De Calculo'!BH13,IF(BH18=100,($D$21*BH18*$B$2)-SUM($D$24:BG24),IF(BH18&gt;BG19,((BH18-BG19+1)*$B$2*$D$21),IF(BH18&gt;=BG19,$D$21*$B$2))),0)</f>
        <v>0</v>
      </c>
      <c r="BI24" s="212">
        <f>IF('Hoja De Calculo'!BJ13&gt;='Hoja De Calculo'!BI13,IF(BI18=100,($D$21*BI18*$B$2)-SUM($D$24:BH24),IF(BI18&gt;BH19,((BI18-BH19+1)*$B$2*$D$21),IF(BI18&gt;=BH19,$D$21*$B$2))),0)</f>
        <v>0</v>
      </c>
      <c r="BJ24" s="212">
        <f>IF('Hoja De Calculo'!BK13&gt;='Hoja De Calculo'!BJ13,IF(BJ18=100,($D$21*BJ18*$B$2)-SUM($D$24:BI24),IF(BJ18&gt;BI19,((BJ18-BI19+1)*$B$2*$D$21),IF(BJ18&gt;=BI19,$D$21*$B$2))),0)</f>
        <v>0</v>
      </c>
      <c r="BK24" s="212">
        <f>IF('Hoja De Calculo'!BL13&gt;='Hoja De Calculo'!BK13,IF(BK18=100,($D$21*BK18*$B$2)-SUM($D$24:BJ24),IF(BK18&gt;BJ19,((BK18-BJ19+1)*$B$2*$D$21),IF(BK18&gt;=BJ19,$D$21*$B$2))),0)</f>
        <v>0</v>
      </c>
      <c r="BL24" s="212">
        <f>IF('Hoja De Calculo'!BM13&gt;='Hoja De Calculo'!BL13,IF(BL18=100,($D$21*BL18*$B$2)-SUM($D$24:BK24),IF(BL18&gt;BK19,((BL18-BK19+1)*$B$2*$D$21),IF(BL18&gt;=BK19,$D$21*$B$2))),0)</f>
        <v>0</v>
      </c>
      <c r="BM24" s="212">
        <f>IF('Hoja De Calculo'!BN13&gt;='Hoja De Calculo'!BM13,IF(BM18=100,($D$21*BM18*$B$2)-SUM($D$24:BL24),IF(BM18&gt;BL19,((BM18-BL19+1)*$B$2*$D$21),IF(BM18&gt;=BL19,$D$21*$B$2))),0)</f>
        <v>0</v>
      </c>
      <c r="BN24" s="212">
        <f>IF('Hoja De Calculo'!BO13&gt;='Hoja De Calculo'!BN13,IF(BN18=100,($D$21*BN18*$B$2)-SUM($D$24:BM24),IF(BN18&gt;BM19,((BN18-BM19+1)*$B$2*$D$21),IF(BN18&gt;=BM19,$D$21*$B$2))),0)</f>
        <v>0</v>
      </c>
      <c r="BO24" s="212">
        <f>IF('Hoja De Calculo'!BP13&gt;='Hoja De Calculo'!BO13,IF(BO18=100,($D$21*BO18*$B$2)-SUM($D$24:BN24),IF(BO18&gt;BN19,((BO18-BN19+1)*$B$2*$D$21),IF(BO18&gt;=BN19,$D$21*$B$2))),0)</f>
        <v>0</v>
      </c>
      <c r="BP24" s="212">
        <f>IF('Hoja De Calculo'!BQ13&gt;='Hoja De Calculo'!BP13,IF(BP18=100,($D$21*BP18*$B$2)-SUM($D$24:BO24),IF(BP18&gt;BO19,((BP18-BO19+1)*$B$2*$D$21),IF(BP18&gt;=BO19,$D$21*$B$2))),0)</f>
        <v>0</v>
      </c>
      <c r="BQ24" s="212">
        <f>IF('Hoja De Calculo'!BR13&gt;='Hoja De Calculo'!BQ13,IF(BQ18=100,($D$21*BQ18*$B$2)-SUM($D$24:BP24),IF(BQ18&gt;BP19,((BQ18-BP19+1)*$B$2*$D$21),IF(BQ18&gt;=BP19,$D$21*$B$2))),0)</f>
        <v>0</v>
      </c>
      <c r="BR24" s="212">
        <f>IF('Hoja De Calculo'!BS13&gt;='Hoja De Calculo'!BR13,IF(BR18=100,($D$21*BR18*$B$2)-SUM($D$24:BQ24),IF(BR18&gt;BQ19,((BR18-BQ19+1)*$B$2*$D$21),IF(BR18&gt;=BQ19,$D$21*$B$2))),0)</f>
        <v>0</v>
      </c>
      <c r="BS24" s="212">
        <f>IF('Hoja De Calculo'!BT13&gt;='Hoja De Calculo'!BS13,IF(BS18=100,($D$21*BS18*$B$2)-SUM($D$24:BR24),IF(BS18&gt;BR19,((BS18-BR19+1)*$B$2*$D$21),IF(BS18&gt;=BR19,$D$21*$B$2))),0)</f>
        <v>0</v>
      </c>
      <c r="BT24" s="212">
        <f>IF('Hoja De Calculo'!BU13&gt;='Hoja De Calculo'!BT13,IF(BT18=100,($D$21*BT18*$B$2)-SUM($D$24:BS24),IF(BT18&gt;BS19,((BT18-BS19+1)*$B$2*$D$21),IF(BT18&gt;=BS19,$D$21*$B$2))),0)</f>
        <v>0</v>
      </c>
      <c r="BU24" s="212">
        <f>IF('Hoja De Calculo'!BV13&gt;='Hoja De Calculo'!BU13,IF(BU18=100,($D$21*BU18*$B$2)-SUM($D$24:BT24),IF(BU18&gt;BT19,((BU18-BT19+1)*$B$2*$D$21),IF(BU18&gt;=BT19,$D$21*$B$2))),0)</f>
        <v>0</v>
      </c>
      <c r="BV24" s="212">
        <f>IF('Hoja De Calculo'!BW13&gt;='Hoja De Calculo'!BV13,IF(BV18=100,($D$21*BV18*$B$2)-SUM($D$24:BU24),IF(BV18&gt;BU19,((BV18-BU19+1)*$B$2*$D$21),IF(BV18&gt;=BU19,$D$21*$B$2))),0)</f>
        <v>0</v>
      </c>
      <c r="BW24" s="212">
        <f>IF('Hoja De Calculo'!BX13&gt;='Hoja De Calculo'!BW13,IF(BW18=100,($D$21*BW18*$B$2)-SUM($D$24:BV24),IF(BW18&gt;BV19,((BW18-BV19+1)*$B$2*$D$21),IF(BW18&gt;=BV19,$D$21*$B$2))),0)</f>
        <v>0</v>
      </c>
      <c r="BX24" s="212">
        <f>IF('Hoja De Calculo'!BY13&gt;='Hoja De Calculo'!BX13,IF(BX18=100,($D$21*BX18*$B$2)-SUM($D$24:BW24),IF(BX18&gt;BW19,((BX18-BW19+1)*$B$2*$D$21),IF(BX18&gt;=BW19,$D$21*$B$2))),0)</f>
        <v>0</v>
      </c>
      <c r="BY24" s="212">
        <f>IF('Hoja De Calculo'!BZ13&gt;='Hoja De Calculo'!BY13,IF(BY18=100,($D$21*BY18*$B$2)-SUM($D$24:BX24),IF(BY18&gt;BX19,((BY18-BX19+1)*$B$2*$D$21),IF(BY18&gt;=BX19,$D$21*$B$2))),0)</f>
        <v>0</v>
      </c>
      <c r="BZ24" s="212">
        <f>IF('Hoja De Calculo'!CA13&gt;='Hoja De Calculo'!BZ13,IF(BZ18=100,($D$21*BZ18*$B$2)-SUM($D$24:BY24),IF(BZ18&gt;BY19,((BZ18-BY19+1)*$B$2*$D$21),IF(BZ18&gt;=BY19,$D$21*$B$2))),0)</f>
        <v>0</v>
      </c>
      <c r="CA24" s="212">
        <f>IF('Hoja De Calculo'!CB13&gt;='Hoja De Calculo'!CA13,IF(CA18=100,($D$21*CA18*$B$2)-SUM($D$24:BZ24),IF(CA18&gt;BZ19,((CA18-BZ19+1)*$B$2*$D$21),IF(CA18&gt;=BZ19,$D$21*$B$2))),0)</f>
        <v>0</v>
      </c>
      <c r="CB24" s="212">
        <f>IF('Hoja De Calculo'!CC13&gt;='Hoja De Calculo'!CB13,IF(CB18=100,($D$21*CB18*$B$2)-SUM($D$24:CA24),IF(CB18&gt;CA19,((CB18-CA19+1)*$B$2*$D$21),IF(CB18&gt;=CA19,$D$21*$B$2))),0)</f>
        <v>0</v>
      </c>
      <c r="CC24" s="212">
        <f>IF('Hoja De Calculo'!CD13&gt;='Hoja De Calculo'!CC13,IF(CC18=100,($D$21*CC18*$B$2)-SUM($D$24:CB24),IF(CC18&gt;CB19,((CC18-CB19+1)*$B$2*$D$21),IF(CC18&gt;=CB19,$D$21*$B$2))),0)</f>
        <v>0</v>
      </c>
      <c r="CD24" s="212">
        <f>IF('Hoja De Calculo'!CE13&gt;='Hoja De Calculo'!CD13,IF(CD18=100,($D$21*CD18*$B$2)-SUM($D$24:CC24),IF(CD18&gt;CC19,((CD18-CC19+1)*$B$2*$D$21),IF(CD18&gt;=CC19,$D$21*$B$2))),0)</f>
        <v>0</v>
      </c>
      <c r="CE24" s="212">
        <f>IF('Hoja De Calculo'!CF13&gt;='Hoja De Calculo'!CE13,IF(CE18=100,($D$21*CE18*$B$2)-SUM($D$24:CD24),IF(CE18&gt;CD19,((CE18-CD19+1)*$B$2*$D$21),IF(CE18&gt;=CD19,$D$21*$B$2))),0)</f>
        <v>0</v>
      </c>
      <c r="CF24" s="212">
        <f>IF('Hoja De Calculo'!CG13&gt;='Hoja De Calculo'!CF13,IF(CF18=100,($D$21*CF18*$B$2)-SUM($D$24:CE24),IF(CF18&gt;CE19,((CF18-CE19+1)*$B$2*$D$21),IF(CF18&gt;=CE19,$D$21*$B$2))),0)</f>
        <v>0</v>
      </c>
      <c r="CG24" s="212">
        <f>IF('Hoja De Calculo'!CH13&gt;='Hoja De Calculo'!CG13,IF(CG18=100,($D$21*CG18*$B$2)-SUM($D$24:CF24),IF(CG18&gt;CF19,((CG18-CF19+1)*$B$2*$D$21),IF(CG18&gt;=CF19,$D$21*$B$2))),0)</f>
        <v>0</v>
      </c>
      <c r="CH24" s="212">
        <f>IF('Hoja De Calculo'!CI13&gt;='Hoja De Calculo'!CH13,IF(CH18=100,($D$21*CH18*$B$2)-SUM($D$24:CG24),IF(CH18&gt;CG19,((CH18-CG19+1)*$B$2*$D$21),IF(CH18&gt;=CG19,$D$21*$B$2))),0)</f>
        <v>0</v>
      </c>
      <c r="CI24" s="212">
        <f>IF('Hoja De Calculo'!CJ13&gt;='Hoja De Calculo'!CI13,IF(CI18=100,($D$21*CI18*$B$2)-SUM($D$24:CH24),IF(CI18&gt;CH19,((CI18-CH19+1)*$B$2*$D$21),IF(CI18&gt;=CH19,$D$21*$B$2))),0)</f>
        <v>0</v>
      </c>
      <c r="CJ24" s="212">
        <f>IF('Hoja De Calculo'!CK13&gt;='Hoja De Calculo'!CJ13,IF(CJ18=100,($D$21*CJ18*$B$2)-SUM($D$24:CI24),IF(CJ18&gt;CI19,((CJ18-CI19+1)*$B$2*$D$21),IF(CJ18&gt;=CI19,$D$21*$B$2))),0)</f>
        <v>0</v>
      </c>
      <c r="CK24" s="212">
        <f>IF('Hoja De Calculo'!CL13&gt;='Hoja De Calculo'!CK13,IF(CK18=100,($D$21*CK18*$B$2)-SUM($D$24:CJ24),IF(CK18&gt;CJ19,((CK18-CJ19+1)*$B$2*$D$21),IF(CK18&gt;=CJ19,$D$21*$B$2))),0)</f>
        <v>0</v>
      </c>
      <c r="CL24" s="212">
        <f>IF('Hoja De Calculo'!CM13&gt;='Hoja De Calculo'!CL13,IF(CL18=100,($D$21*CL18*$B$2)-SUM($D$24:CK24),IF(CL18&gt;CK19,((CL18-CK19+1)*$B$2*$D$21),IF(CL18&gt;=CK19,$D$21*$B$2))),0)</f>
        <v>0</v>
      </c>
      <c r="CM24" s="212">
        <f>IF('Hoja De Calculo'!CN13&gt;='Hoja De Calculo'!CM13,IF(CM18=100,($D$21*CM18*$B$2)-SUM($D$24:CL24),IF(CM18&gt;CL19,((CM18-CL19+1)*$B$2*$D$21),IF(CM18&gt;=CL19,$D$21*$B$2))),0)</f>
        <v>0</v>
      </c>
      <c r="CN24" s="212">
        <f>IF('Hoja De Calculo'!CO13&gt;='Hoja De Calculo'!CN13,IF(CN18=100,($D$21*CN18*$B$2)-SUM($D$24:CM24),IF(CN18&gt;CM19,((CN18-CM19+1)*$B$2*$D$21),IF(CN18&gt;=CM19,$D$21*$B$2))),0)</f>
        <v>0</v>
      </c>
      <c r="CO24" s="212">
        <f>IF('Hoja De Calculo'!CP13&gt;='Hoja De Calculo'!CO13,IF(CO18=100,($D$21*CO18*$B$2)-SUM($D$24:CN24),IF(CO18&gt;CN19,((CO18-CN19+1)*$B$2*$D$21),IF(CO18&gt;=CN19,$D$21*$B$2))),0)</f>
        <v>0</v>
      </c>
      <c r="CP24" s="212">
        <f>IF('Hoja De Calculo'!CQ13&gt;='Hoja De Calculo'!CP13,IF(CP18=100,($D$21*CP18*$B$2)-SUM($D$24:CO24),IF(CP18&gt;CO19,((CP18-CO19+1)*$B$2*$D$21),IF(CP18&gt;=CO19,$D$21*$B$2))),0)</f>
        <v>0</v>
      </c>
      <c r="CQ24" s="212">
        <f>IF('Hoja De Calculo'!CR13&gt;='Hoja De Calculo'!CQ13,IF(CQ18=100,($D$21*CQ18*$B$2)-SUM($D$24:CP24),IF(CQ18&gt;CP19,((CQ18-CP19+1)*$B$2*$D$21),IF(CQ18&gt;=CP19,$D$21*$B$2))),0)</f>
        <v>0</v>
      </c>
      <c r="CR24" s="212">
        <f>IF('Hoja De Calculo'!CS13&gt;='Hoja De Calculo'!CR13,IF(CR18=100,($D$21*CR18*$B$2)-SUM($D$24:CQ24),IF(CR18&gt;CQ19,((CR18-CQ19+1)*$B$2*$D$21),IF(CR18&gt;=CQ19,$D$21*$B$2))),0)</f>
        <v>0</v>
      </c>
      <c r="CS24" s="212">
        <f>IF('Hoja De Calculo'!CT13&gt;='Hoja De Calculo'!CS13,IF(CS18=100,($D$21*CS18*$B$2)-SUM($D$24:CR24),IF(CS18&gt;CR19,((CS18-CR19+1)*$B$2*$D$21),IF(CS18&gt;=CR19,$D$21*$B$2))),0)</f>
        <v>0</v>
      </c>
      <c r="CT24" s="212">
        <f>IF('Hoja De Calculo'!CU13&gt;='Hoja De Calculo'!CT13,IF(CT18=100,($D$21*CT18*$B$2)-SUM($D$24:CS24),IF(CT18&gt;CS19,((CT18-CS19+1)*$B$2*$D$21),IF(CT18&gt;=CS19,$D$21*$B$2))),0)</f>
        <v>0</v>
      </c>
      <c r="CU24" s="212">
        <f>IF('Hoja De Calculo'!CV13&gt;='Hoja De Calculo'!CU13,IF(CU18=100,($D$21*CU18*$B$2)-SUM($D$24:CT24),IF(CU18&gt;CT19,((CU18-CT19+1)*$B$2*$D$21),IF(CU18&gt;=CT19,$D$21*$B$2))),0)</f>
        <v>0</v>
      </c>
      <c r="CV24" s="212">
        <f>IF('Hoja De Calculo'!CW13&gt;='Hoja De Calculo'!CV13,IF(CV18=100,($D$21*CV18*$B$2)-SUM($D$24:CU24),IF(CV18&gt;CU19,((CV18-CU19+1)*$B$2*$D$21),IF(CV18&gt;=CU19,$D$21*$B$2))),0)</f>
        <v>0</v>
      </c>
      <c r="CW24" s="212">
        <f>IF('Hoja De Calculo'!CX13&gt;='Hoja De Calculo'!CW13,IF(CW18=100,($D$21*CW18*$B$2)-SUM($D$24:CV24),IF(CW18&gt;CV19,((CW18-CV19+1)*$B$2*$D$21),IF(CW18&gt;=CV19,$D$21*$B$2))),0)</f>
        <v>0</v>
      </c>
    </row>
    <row r="25" spans="1:101" x14ac:dyDescent="0.35">
      <c r="A25" t="s">
        <v>130</v>
      </c>
      <c r="B25" s="204"/>
      <c r="C25" s="211"/>
      <c r="D25" s="211"/>
      <c r="E25" s="218">
        <f>(E$21*$B$2*(E$19+(IF(E$19=100,0,1))))</f>
        <v>0</v>
      </c>
      <c r="F25" s="218">
        <f>IF('Hoja De Calculo'!G13&gt;='Hoja De Calculo'!F13,IF(F18=100,($E$21*F18*$B$2)-SUM($E$25:E25),IF(F18&gt;E19,((F18-E19+1)*$B$2*$E$21),IF(F18&gt;=E19,$E$21*$B$2))),0)</f>
        <v>0</v>
      </c>
      <c r="G25" s="218">
        <f>IF('Hoja De Calculo'!H13&gt;='Hoja De Calculo'!G13,IF(G18=100,($E$21*G18*$B$2)-SUM($E$25:F25),IF(G18&gt;F19,((G18-F19+1)*$B$2*$E$21),IF(G18&gt;=F19,$E$21*$B$2))),0)</f>
        <v>0</v>
      </c>
      <c r="H25" s="218">
        <f>IF('Hoja De Calculo'!I13&gt;='Hoja De Calculo'!H13,IF(H18=100,($E$21*H18*$B$2)-SUM($E$25:G25),IF(H18&gt;G19,((H18-G19+1)*$B$2*$E$21),IF(H18&gt;=G19,$E$21*$B$2))),0)</f>
        <v>0</v>
      </c>
      <c r="I25" s="218">
        <f>IF('Hoja De Calculo'!J13&gt;='Hoja De Calculo'!I13,IF(I18=100,($E$21*I18*$B$2)-SUM($E$25:H25),IF(I18&gt;H19,((I18-H19+1)*$B$2*$E$21),IF(I18&gt;=H19,$E$21*$B$2))),0)</f>
        <v>0</v>
      </c>
      <c r="J25" s="218">
        <f>IF('Hoja De Calculo'!K13&gt;='Hoja De Calculo'!J13,IF(J18=100,($E$21*J18*$B$2)-SUM($E$25:I25),IF(J18&gt;I19,((J18-I19+1)*$B$2*$E$21),IF(J18&gt;=I19,$E$21*$B$2))),0)</f>
        <v>0</v>
      </c>
      <c r="K25" s="218">
        <f>IF('Hoja De Calculo'!L13&gt;='Hoja De Calculo'!K13,IF(K18=100,($E$21*K18*$B$2)-SUM($E$25:J25),IF(K18&gt;J19,((K18-J19+1)*$B$2*$E$21),IF(K18&gt;=J19,$E$21*$B$2))),0)</f>
        <v>0</v>
      </c>
      <c r="L25" s="218">
        <f>IF('Hoja De Calculo'!M13&gt;='Hoja De Calculo'!L13,IF(L18=100,($E$21*L18*$B$2)-SUM($E$25:K25),IF(L18&gt;K19,((L18-K19+1)*$B$2*$E$21),IF(L18&gt;=K19,$E$21*$B$2))),0)</f>
        <v>0</v>
      </c>
      <c r="M25" s="218">
        <f>IF('Hoja De Calculo'!N13&gt;='Hoja De Calculo'!M13,IF(M18=100,($E$21*M18*$B$2)-SUM($E$25:L25),IF(M18&gt;L19,((M18-L19+1)*$B$2*$E$21),IF(M18&gt;=L19,$E$21*$B$2))),0)</f>
        <v>0</v>
      </c>
      <c r="N25" s="218">
        <f>IF('Hoja De Calculo'!O13&gt;='Hoja De Calculo'!N13,IF(N18=100,($E$21*N18*$B$2)-SUM($E$25:M25),IF(N18&gt;M19,((N18-M19+1)*$B$2*$E$21),IF(N18&gt;=M19,$E$21*$B$2))),0)</f>
        <v>0</v>
      </c>
      <c r="O25" s="218">
        <f>IF('Hoja De Calculo'!P13&gt;='Hoja De Calculo'!O13,IF(O18=100,($E$21*O18*$B$2)-SUM($E$25:N25),IF(O18&gt;N19,((O18-N19+1)*$B$2*$E$21),IF(O18&gt;=N19,$E$21*$B$2))),0)</f>
        <v>0</v>
      </c>
      <c r="P25" s="218">
        <f>IF('Hoja De Calculo'!Q13&gt;='Hoja De Calculo'!P13,IF(P18=100,($E$21*P18*$B$2)-SUM($E$25:O25),IF(P18&gt;O19,((P18-O19+1)*$B$2*$E$21),IF(P18&gt;=O19,$E$21*$B$2))),0)</f>
        <v>0</v>
      </c>
      <c r="Q25" s="218">
        <f>IF('Hoja De Calculo'!R13&gt;='Hoja De Calculo'!Q13,IF(Q18=100,($E$21*Q18*$B$2)-SUM($E$25:P25),IF(Q18&gt;P19,((Q18-P19+1)*$B$2*$E$21),IF(Q18&gt;=P19,$E$21*$B$2))),0)</f>
        <v>0</v>
      </c>
      <c r="R25" s="218">
        <f>IF('Hoja De Calculo'!S13&gt;='Hoja De Calculo'!R13,IF(R18=100,($E$21*R18*$B$2)-SUM($E$25:Q25),IF(R18&gt;Q19,((R18-Q19+1)*$B$2*$E$21),IF(R18&gt;=Q19,$E$21*$B$2))),0)</f>
        <v>0</v>
      </c>
      <c r="S25" s="218">
        <f>IF('Hoja De Calculo'!T13&gt;='Hoja De Calculo'!S13,IF(S18=100,($E$21*S18*$B$2)-SUM($E$25:R25),IF(S18&gt;R19,((S18-R19+1)*$B$2*$E$21),IF(S18&gt;=R19,$E$21*$B$2))),0)</f>
        <v>0</v>
      </c>
      <c r="T25" s="218">
        <f>IF('Hoja De Calculo'!U13&gt;='Hoja De Calculo'!T13,IF(T18=100,($E$21*T18*$B$2)-SUM($E$25:S25),IF(T18&gt;S19,((T18-S19+1)*$B$2*$E$21),IF(T18&gt;=S19,$E$21*$B$2))),0)</f>
        <v>0</v>
      </c>
      <c r="U25" s="218">
        <f>IF('Hoja De Calculo'!V13&gt;='Hoja De Calculo'!U13,IF(U18=100,($E$21*U18*$B$2)-SUM($E$25:T25),IF(U18&gt;T19,((U18-T19+1)*$B$2*$E$21),IF(U18&gt;=T19,$E$21*$B$2))),0)</f>
        <v>0</v>
      </c>
      <c r="V25" s="218">
        <f>IF('Hoja De Calculo'!W13&gt;='Hoja De Calculo'!V13,IF(V18=100,($E$21*V18*$B$2)-SUM($E$25:U25),IF(V18&gt;U19,((V18-U19+1)*$B$2*$E$21),IF(V18&gt;=U19,$E$21*$B$2))),0)</f>
        <v>0</v>
      </c>
      <c r="W25" s="218">
        <f>IF('Hoja De Calculo'!X13&gt;='Hoja De Calculo'!W13,IF(W18=100,($E$21*W18*$B$2)-SUM($E$25:V25),IF(W18&gt;V19,((W18-V19+1)*$B$2*$E$21),IF(W18&gt;=V19,$E$21*$B$2))),0)</f>
        <v>0</v>
      </c>
      <c r="X25" s="218">
        <f>IF('Hoja De Calculo'!Y13&gt;='Hoja De Calculo'!X13,IF(X18=100,($E$21*X18*$B$2)-SUM($E$25:W25),IF(X18&gt;W19,((X18-W19+1)*$B$2*$E$21),IF(X18&gt;=W19,$E$21*$B$2))),0)</f>
        <v>0</v>
      </c>
      <c r="Y25" s="218">
        <f>IF('Hoja De Calculo'!Z13&gt;='Hoja De Calculo'!Y13,IF(Y18=100,($E$21*Y18*$B$2)-SUM($E$25:X25),IF(Y18&gt;X19,((Y18-X19+1)*$B$2*$E$21),IF(Y18&gt;=X19,$E$21*$B$2))),0)</f>
        <v>0</v>
      </c>
      <c r="Z25" s="218">
        <f>IF('Hoja De Calculo'!AA13&gt;='Hoja De Calculo'!Z13,IF(Z18=100,($E$21*Z18*$B$2)-SUM($E$25:Y25),IF(Z18&gt;Y19,((Z18-Y19+1)*$B$2*$E$21),IF(Z18&gt;=Y19,$E$21*$B$2))),0)</f>
        <v>0</v>
      </c>
      <c r="AA25" s="218">
        <f>IF('Hoja De Calculo'!AB13&gt;='Hoja De Calculo'!AA13,IF(AA18=100,($E$21*AA18*$B$2)-SUM($E$25:Z25),IF(AA18&gt;Z19,((AA18-Z19+1)*$B$2*$E$21),IF(AA18&gt;=Z19,$E$21*$B$2))),0)</f>
        <v>0</v>
      </c>
      <c r="AB25" s="218">
        <f>IF('Hoja De Calculo'!AC13&gt;='Hoja De Calculo'!AB13,IF(AB18=100,($E$21*AB18*$B$2)-SUM($E$25:AA25),IF(AB18&gt;AA19,((AB18-AA19+1)*$B$2*$E$21),IF(AB18&gt;=AA19,$E$21*$B$2))),0)</f>
        <v>0</v>
      </c>
      <c r="AC25" s="218">
        <f>IF('Hoja De Calculo'!AD13&gt;='Hoja De Calculo'!AC13,IF(AC18=100,($E$21*AC18*$B$2)-SUM($E$25:AB25),IF(AC18&gt;AB19,((AC18-AB19+1)*$B$2*$E$21),IF(AC18&gt;=AB19,$E$21*$B$2))),0)</f>
        <v>0</v>
      </c>
      <c r="AD25" s="218">
        <f>IF('Hoja De Calculo'!AE13&gt;='Hoja De Calculo'!AD13,IF(AD18=100,($E$21*AD18*$B$2)-SUM($E$25:AC25),IF(AD18&gt;AC19,((AD18-AC19+1)*$B$2*$E$21),IF(AD18&gt;=AC19,$E$21*$B$2))),0)</f>
        <v>0</v>
      </c>
      <c r="AE25" s="218">
        <f>IF('Hoja De Calculo'!AF13&gt;='Hoja De Calculo'!AE13,IF(AE18=100,($E$21*AE18*$B$2)-SUM($E$25:AD25),IF(AE18&gt;AD19,((AE18-AD19+1)*$B$2*$E$21),IF(AE18&gt;=AD19,$E$21*$B$2))),0)</f>
        <v>0</v>
      </c>
      <c r="AF25" s="218">
        <f>IF('Hoja De Calculo'!AG13&gt;='Hoja De Calculo'!AF13,IF(AF18=100,($E$21*AF18*$B$2)-SUM($E$25:AE25),IF(AF18&gt;AE19,((AF18-AE19+1)*$B$2*$E$21),IF(AF18&gt;=AE19,$E$21*$B$2))),0)</f>
        <v>0</v>
      </c>
      <c r="AG25" s="218">
        <f>IF('Hoja De Calculo'!AH13&gt;='Hoja De Calculo'!AG13,IF(AG18=100,($E$21*AG18*$B$2)-SUM($E$25:AF25),IF(AG18&gt;AF19,((AG18-AF19+1)*$B$2*$E$21),IF(AG18&gt;=AF19,$E$21*$B$2))),0)</f>
        <v>0</v>
      </c>
      <c r="AH25" s="218">
        <f>IF('Hoja De Calculo'!AI13&gt;='Hoja De Calculo'!AH13,IF(AH18=100,($E$21*AH18*$B$2)-SUM($E$25:AG25),IF(AH18&gt;AG19,((AH18-AG19+1)*$B$2*$E$21),IF(AH18&gt;=AG19,$E$21*$B$2))),0)</f>
        <v>0</v>
      </c>
      <c r="AI25" s="218">
        <f>IF('Hoja De Calculo'!AJ13&gt;='Hoja De Calculo'!AI13,IF(AI18=100,($E$21*AI18*$B$2)-SUM($E$25:AH25),IF(AI18&gt;AH19,((AI18-AH19+1)*$B$2*$E$21),IF(AI18&gt;=AH19,$E$21*$B$2))),0)</f>
        <v>0</v>
      </c>
      <c r="AJ25" s="218">
        <f>IF('Hoja De Calculo'!AK13&gt;='Hoja De Calculo'!AJ13,IF(AJ18=100,($E$21*AJ18*$B$2)-SUM($E$25:AI25),IF(AJ18&gt;AI19,((AJ18-AI19+1)*$B$2*$E$21),IF(AJ18&gt;=AI19,$E$21*$B$2))),0)</f>
        <v>0</v>
      </c>
      <c r="AK25" s="218">
        <f>IF('Hoja De Calculo'!AL13&gt;='Hoja De Calculo'!AK13,IF(AK18=100,($E$21*AK18*$B$2)-SUM($E$25:AJ25),IF(AK18&gt;AJ19,((AK18-AJ19+1)*$B$2*$E$21),IF(AK18&gt;=AJ19,$E$21*$B$2))),0)</f>
        <v>0</v>
      </c>
      <c r="AL25" s="218">
        <f>IF('Hoja De Calculo'!AM13&gt;='Hoja De Calculo'!AL13,IF(AL18=100,($E$21*AL18*$B$2)-SUM($E$25:AK25),IF(AL18&gt;AK19,((AL18-AK19+1)*$B$2*$E$21),IF(AL18&gt;=AK19,$E$21*$B$2))),0)</f>
        <v>0</v>
      </c>
      <c r="AM25" s="218">
        <f>IF('Hoja De Calculo'!AN13&gt;='Hoja De Calculo'!AM13,IF(AM18=100,($E$21*AM18*$B$2)-SUM($E$25:AL25),IF(AM18&gt;AL19,((AM18-AL19+1)*$B$2*$E$21),IF(AM18&gt;=AL19,$E$21*$B$2))),0)</f>
        <v>0</v>
      </c>
      <c r="AN25" s="218">
        <f>IF('Hoja De Calculo'!AO13&gt;='Hoja De Calculo'!AN13,IF(AN18=100,($E$21*AN18*$B$2)-SUM($E$25:AM25),IF(AN18&gt;AM19,((AN18-AM19+1)*$B$2*$E$21),IF(AN18&gt;=AM19,$E$21*$B$2))),0)</f>
        <v>0</v>
      </c>
      <c r="AO25" s="218">
        <f>IF('Hoja De Calculo'!AP13&gt;='Hoja De Calculo'!AO13,IF(AO18=100,($E$21*AO18*$B$2)-SUM($E$25:AN25),IF(AO18&gt;AN19,((AO18-AN19+1)*$B$2*$E$21),IF(AO18&gt;=AN19,$E$21*$B$2))),0)</f>
        <v>0</v>
      </c>
      <c r="AP25" s="218">
        <f>IF('Hoja De Calculo'!AQ13&gt;='Hoja De Calculo'!AP13,IF(AP18=100,($E$21*AP18*$B$2)-SUM($E$25:AO25),IF(AP18&gt;AO19,((AP18-AO19+1)*$B$2*$E$21),IF(AP18&gt;=AO19,$E$21*$B$2))),0)</f>
        <v>0</v>
      </c>
      <c r="AQ25" s="218">
        <f>IF('Hoja De Calculo'!AR13&gt;='Hoja De Calculo'!AQ13,IF(AQ18=100,($E$21*AQ18*$B$2)-SUM($E$25:AP25),IF(AQ18&gt;AP19,((AQ18-AP19+1)*$B$2*$E$21),IF(AQ18&gt;=AP19,$E$21*$B$2))),0)</f>
        <v>0</v>
      </c>
      <c r="AR25" s="218">
        <f>IF('Hoja De Calculo'!AS13&gt;='Hoja De Calculo'!AR13,IF(AR18=100,($E$21*AR18*$B$2)-SUM($E$25:AQ25),IF(AR18&gt;AQ19,((AR18-AQ19+1)*$B$2*$E$21),IF(AR18&gt;=AQ19,$E$21*$B$2))),0)</f>
        <v>0</v>
      </c>
      <c r="AS25" s="218">
        <f>IF('Hoja De Calculo'!AT13&gt;='Hoja De Calculo'!AS13,IF(AS18=100,($E$21*AS18*$B$2)-SUM($E$25:AR25),IF(AS18&gt;AR19,((AS18-AR19+1)*$B$2*$E$21),IF(AS18&gt;=AR19,$E$21*$B$2))),0)</f>
        <v>0</v>
      </c>
      <c r="AT25" s="218">
        <f>IF('Hoja De Calculo'!AU13&gt;='Hoja De Calculo'!AT13,IF(AT18=100,($E$21*AT18*$B$2)-SUM($E$25:AS25),IF(AT18&gt;AS19,((AT18-AS19+1)*$B$2*$E$21),IF(AT18&gt;=AS19,$E$21*$B$2))),0)</f>
        <v>0</v>
      </c>
      <c r="AU25" s="218">
        <f>IF('Hoja De Calculo'!AV13&gt;='Hoja De Calculo'!AU13,IF(AU18=100,($E$21*AU18*$B$2)-SUM($E$25:AT25),IF(AU18&gt;AT19,((AU18-AT19+1)*$B$2*$E$21),IF(AU18&gt;=AT19,$E$21*$B$2))),0)</f>
        <v>0</v>
      </c>
      <c r="AV25" s="218">
        <f>IF('Hoja De Calculo'!AW13&gt;='Hoja De Calculo'!AV13,IF(AV18=100,($E$21*AV18*$B$2)-SUM($E$25:AU25),IF(AV18&gt;AU19,((AV18-AU19+1)*$B$2*$E$21),IF(AV18&gt;=AU19,$E$21*$B$2))),0)</f>
        <v>0</v>
      </c>
      <c r="AW25" s="218">
        <f>IF('Hoja De Calculo'!AX13&gt;='Hoja De Calculo'!AW13,IF(AW18=100,($E$21*AW18*$B$2)-SUM($E$25:AV25),IF(AW18&gt;AV19,((AW18-AV19+1)*$B$2*$E$21),IF(AW18&gt;=AV19,$E$21*$B$2))),0)</f>
        <v>0</v>
      </c>
      <c r="AX25" s="218">
        <f>IF('Hoja De Calculo'!AY13&gt;='Hoja De Calculo'!AX13,IF(AX18=100,($E$21*AX18*$B$2)-SUM($E$25:AW25),IF(AX18&gt;AW19,((AX18-AW19+1)*$B$2*$E$21),IF(AX18&gt;=AW19,$E$21*$B$2))),0)</f>
        <v>0</v>
      </c>
      <c r="AY25" s="218">
        <f>IF('Hoja De Calculo'!AZ13&gt;='Hoja De Calculo'!AY13,IF(AY18=100,($E$21*AY18*$B$2)-SUM($E$25:AX25),IF(AY18&gt;AX19,((AY18-AX19+1)*$B$2*$E$21),IF(AY18&gt;=AX19,$E$21*$B$2))),0)</f>
        <v>0</v>
      </c>
      <c r="AZ25" s="218">
        <f>IF('Hoja De Calculo'!BA13&gt;='Hoja De Calculo'!AZ13,IF(AZ18=100,($E$21*AZ18*$B$2)-SUM($E$25:AY25),IF(AZ18&gt;AY19,((AZ18-AY19+1)*$B$2*$E$21),IF(AZ18&gt;=AY19,$E$21*$B$2))),0)</f>
        <v>0</v>
      </c>
      <c r="BA25" s="218">
        <f>IF('Hoja De Calculo'!BB13&gt;='Hoja De Calculo'!BA13,IF(BA18=100,($E$21*BA18*$B$2)-SUM($E$25:AZ25),IF(BA18&gt;AZ19,((BA18-AZ19+1)*$B$2*$E$21),IF(BA18&gt;=AZ19,$E$21*$B$2))),0)</f>
        <v>0</v>
      </c>
      <c r="BB25" s="218">
        <f>IF('Hoja De Calculo'!BC13&gt;='Hoja De Calculo'!BB13,IF(BB18=100,($E$21*BB18*$B$2)-SUM($E$25:BA25),IF(BB18&gt;BA19,((BB18-BA19+1)*$B$2*$E$21),IF(BB18&gt;=BA19,$E$21*$B$2))),0)</f>
        <v>0</v>
      </c>
      <c r="BC25" s="218">
        <f>IF('Hoja De Calculo'!BD13&gt;='Hoja De Calculo'!BC13,IF(BC18=100,($E$21*BC18*$B$2)-SUM($E$25:BB25),IF(BC18&gt;BB19,((BC18-BB19+1)*$B$2*$E$21),IF(BC18&gt;=BB19,$E$21*$B$2))),0)</f>
        <v>0</v>
      </c>
      <c r="BD25" s="218">
        <f>IF('Hoja De Calculo'!BE13&gt;='Hoja De Calculo'!BD13,IF(BD18=100,($E$21*BD18*$B$2)-SUM($E$25:BC25),IF(BD18&gt;BC19,((BD18-BC19+1)*$B$2*$E$21),IF(BD18&gt;=BC19,$E$21*$B$2))),0)</f>
        <v>0</v>
      </c>
      <c r="BE25" s="218">
        <f>IF('Hoja De Calculo'!BF13&gt;='Hoja De Calculo'!BE13,IF(BE18=100,($E$21*BE18*$B$2)-SUM($E$25:BD25),IF(BE18&gt;BD19,((BE18-BD19+1)*$B$2*$E$21),IF(BE18&gt;=BD19,$E$21*$B$2))),0)</f>
        <v>0</v>
      </c>
      <c r="BF25" s="218">
        <f>IF('Hoja De Calculo'!BG13&gt;='Hoja De Calculo'!BF13,IF(BF18=100,($E$21*BF18*$B$2)-SUM($E$25:BE25),IF(BF18&gt;BE19,((BF18-BE19+1)*$B$2*$E$21),IF(BF18&gt;=BE19,$E$21*$B$2))),0)</f>
        <v>0</v>
      </c>
      <c r="BG25" s="218">
        <f>IF('Hoja De Calculo'!BH13&gt;='Hoja De Calculo'!BG13,IF(BG18=100,($E$21*BG18*$B$2)-SUM($E$25:BF25),IF(BG18&gt;BF19,((BG18-BF19+1)*$B$2*$E$21),IF(BG18&gt;=BF19,$E$21*$B$2))),0)</f>
        <v>0</v>
      </c>
      <c r="BH25" s="218">
        <f>IF('Hoja De Calculo'!BI13&gt;='Hoja De Calculo'!BH13,IF(BH18=100,($E$21*BH18*$B$2)-SUM($E$25:BG25),IF(BH18&gt;BG19,((BH18-BG19+1)*$B$2*$E$21),IF(BH18&gt;=BG19,$E$21*$B$2))),0)</f>
        <v>0</v>
      </c>
      <c r="BI25" s="218">
        <f>IF('Hoja De Calculo'!BJ13&gt;='Hoja De Calculo'!BI13,IF(BI18=100,($E$21*BI18*$B$2)-SUM($E$25:BH25),IF(BI18&gt;BH19,((BI18-BH19+1)*$B$2*$E$21),IF(BI18&gt;=BH19,$E$21*$B$2))),0)</f>
        <v>0</v>
      </c>
      <c r="BJ25" s="218">
        <f>IF('Hoja De Calculo'!BK13&gt;='Hoja De Calculo'!BJ13,IF(BJ18=100,($E$21*BJ18*$B$2)-SUM($E$25:BI25),IF(BJ18&gt;BI19,((BJ18-BI19+1)*$B$2*$E$21),IF(BJ18&gt;=BI19,$E$21*$B$2))),0)</f>
        <v>0</v>
      </c>
      <c r="BK25" s="218">
        <f>IF('Hoja De Calculo'!BL13&gt;='Hoja De Calculo'!BK13,IF(BK18=100,($E$21*BK18*$B$2)-SUM($E$25:BJ25),IF(BK18&gt;BJ19,((BK18-BJ19+1)*$B$2*$E$21),IF(BK18&gt;=BJ19,$E$21*$B$2))),0)</f>
        <v>0</v>
      </c>
      <c r="BL25" s="218">
        <f>IF('Hoja De Calculo'!BM13&gt;='Hoja De Calculo'!BL13,IF(BL18=100,($E$21*BL18*$B$2)-SUM($E$25:BK25),IF(BL18&gt;BK19,((BL18-BK19+1)*$B$2*$E$21),IF(BL18&gt;=BK19,$E$21*$B$2))),0)</f>
        <v>0</v>
      </c>
      <c r="BM25" s="218">
        <f>IF('Hoja De Calculo'!BN13&gt;='Hoja De Calculo'!BM13,IF(BM18=100,($E$21*BM18*$B$2)-SUM($E$25:BL25),IF(BM18&gt;BL19,((BM18-BL19+1)*$B$2*$E$21),IF(BM18&gt;=BL19,$E$21*$B$2))),0)</f>
        <v>0</v>
      </c>
      <c r="BN25" s="218">
        <f>IF('Hoja De Calculo'!BO13&gt;='Hoja De Calculo'!BN13,IF(BN18=100,($E$21*BN18*$B$2)-SUM($E$25:BM25),IF(BN18&gt;BM19,((BN18-BM19+1)*$B$2*$E$21),IF(BN18&gt;=BM19,$E$21*$B$2))),0)</f>
        <v>0</v>
      </c>
      <c r="BO25" s="218">
        <f>IF('Hoja De Calculo'!BP13&gt;='Hoja De Calculo'!BO13,IF(BO18=100,($E$21*BO18*$B$2)-SUM($E$25:BN25),IF(BO18&gt;BN19,((BO18-BN19+1)*$B$2*$E$21),IF(BO18&gt;=BN19,$E$21*$B$2))),0)</f>
        <v>0</v>
      </c>
      <c r="BP25" s="218">
        <f>IF('Hoja De Calculo'!BQ13&gt;='Hoja De Calculo'!BP13,IF(BP18=100,($E$21*BP18*$B$2)-SUM($E$25:BO25),IF(BP18&gt;BO19,((BP18-BO19+1)*$B$2*$E$21),IF(BP18&gt;=BO19,$E$21*$B$2))),0)</f>
        <v>0</v>
      </c>
      <c r="BQ25" s="218">
        <f>IF('Hoja De Calculo'!BR13&gt;='Hoja De Calculo'!BQ13,IF(BQ18=100,($E$21*BQ18*$B$2)-SUM($E$25:BP25),IF(BQ18&gt;BP19,((BQ18-BP19+1)*$B$2*$E$21),IF(BQ18&gt;=BP19,$E$21*$B$2))),0)</f>
        <v>0</v>
      </c>
      <c r="BR25" s="218">
        <f>IF('Hoja De Calculo'!BS13&gt;='Hoja De Calculo'!BR13,IF(BR18=100,($E$21*BR18*$B$2)-SUM($E$25:BQ25),IF(BR18&gt;BQ19,((BR18-BQ19+1)*$B$2*$E$21),IF(BR18&gt;=BQ19,$E$21*$B$2))),0)</f>
        <v>0</v>
      </c>
      <c r="BS25" s="218">
        <f>IF('Hoja De Calculo'!BT13&gt;='Hoja De Calculo'!BS13,IF(BS18=100,($E$21*BS18*$B$2)-SUM($E$25:BR25),IF(BS18&gt;BR19,((BS18-BR19+1)*$B$2*$E$21),IF(BS18&gt;=BR19,$E$21*$B$2))),0)</f>
        <v>0</v>
      </c>
      <c r="BT25" s="218">
        <f>IF('Hoja De Calculo'!BU13&gt;='Hoja De Calculo'!BT13,IF(BT18=100,($E$21*BT18*$B$2)-SUM($E$25:BS25),IF(BT18&gt;BS19,((BT18-BS19+1)*$B$2*$E$21),IF(BT18&gt;=BS19,$E$21*$B$2))),0)</f>
        <v>0</v>
      </c>
      <c r="BU25" s="218">
        <f>IF('Hoja De Calculo'!BV13&gt;='Hoja De Calculo'!BU13,IF(BU18=100,($E$21*BU18*$B$2)-SUM($E$25:BT25),IF(BU18&gt;BT19,((BU18-BT19+1)*$B$2*$E$21),IF(BU18&gt;=BT19,$E$21*$B$2))),0)</f>
        <v>0</v>
      </c>
      <c r="BV25" s="218">
        <f>IF('Hoja De Calculo'!BW13&gt;='Hoja De Calculo'!BV13,IF(BV18=100,($E$21*BV18*$B$2)-SUM($E$25:BU25),IF(BV18&gt;BU19,((BV18-BU19+1)*$B$2*$E$21),IF(BV18&gt;=BU19,$E$21*$B$2))),0)</f>
        <v>0</v>
      </c>
      <c r="BW25" s="218">
        <f>IF('Hoja De Calculo'!BX13&gt;='Hoja De Calculo'!BW13,IF(BW18=100,($E$21*BW18*$B$2)-SUM($E$25:BV25),IF(BW18&gt;BV19,((BW18-BV19+1)*$B$2*$E$21),IF(BW18&gt;=BV19,$E$21*$B$2))),0)</f>
        <v>0</v>
      </c>
      <c r="BX25" s="218">
        <f>IF('Hoja De Calculo'!BY13&gt;='Hoja De Calculo'!BX13,IF(BX18=100,($E$21*BX18*$B$2)-SUM($E$25:BW25),IF(BX18&gt;BW19,((BX18-BW19+1)*$B$2*$E$21),IF(BX18&gt;=BW19,$E$21*$B$2))),0)</f>
        <v>0</v>
      </c>
      <c r="BY25" s="218">
        <f>IF('Hoja De Calculo'!BZ13&gt;='Hoja De Calculo'!BY13,IF(BY18=100,($E$21*BY18*$B$2)-SUM($E$25:BX25),IF(BY18&gt;BX19,((BY18-BX19+1)*$B$2*$E$21),IF(BY18&gt;=BX19,$E$21*$B$2))),0)</f>
        <v>0</v>
      </c>
      <c r="BZ25" s="218">
        <f>IF('Hoja De Calculo'!CA13&gt;='Hoja De Calculo'!BZ13,IF(BZ18=100,($E$21*BZ18*$B$2)-SUM($E$25:BY25),IF(BZ18&gt;BY19,((BZ18-BY19+1)*$B$2*$E$21),IF(BZ18&gt;=BY19,$E$21*$B$2))),0)</f>
        <v>0</v>
      </c>
      <c r="CA25" s="218">
        <f>IF('Hoja De Calculo'!CB13&gt;='Hoja De Calculo'!CA13,IF(CA18=100,($E$21*CA18*$B$2)-SUM($E$25:BZ25),IF(CA18&gt;BZ19,((CA18-BZ19+1)*$B$2*$E$21),IF(CA18&gt;=BZ19,$E$21*$B$2))),0)</f>
        <v>0</v>
      </c>
      <c r="CB25" s="218">
        <f>IF('Hoja De Calculo'!CC13&gt;='Hoja De Calculo'!CB13,IF(CB18=100,($E$21*CB18*$B$2)-SUM($E$25:CA25),IF(CB18&gt;CA19,((CB18-CA19+1)*$B$2*$E$21),IF(CB18&gt;=CA19,$E$21*$B$2))),0)</f>
        <v>0</v>
      </c>
      <c r="CC25" s="218">
        <f>IF('Hoja De Calculo'!CD13&gt;='Hoja De Calculo'!CC13,IF(CC18=100,($E$21*CC18*$B$2)-SUM($E$25:CB25),IF(CC18&gt;CB19,((CC18-CB19+1)*$B$2*$E$21),IF(CC18&gt;=CB19,$E$21*$B$2))),0)</f>
        <v>0</v>
      </c>
      <c r="CD25" s="218">
        <f>IF('Hoja De Calculo'!CE13&gt;='Hoja De Calculo'!CD13,IF(CD18=100,($E$21*CD18*$B$2)-SUM($E$25:CC25),IF(CD18&gt;CC19,((CD18-CC19+1)*$B$2*$E$21),IF(CD18&gt;=CC19,$E$21*$B$2))),0)</f>
        <v>0</v>
      </c>
      <c r="CE25" s="218">
        <f>IF('Hoja De Calculo'!CF13&gt;='Hoja De Calculo'!CE13,IF(CE18=100,($E$21*CE18*$B$2)-SUM($E$25:CD25),IF(CE18&gt;CD19,((CE18-CD19+1)*$B$2*$E$21),IF(CE18&gt;=CD19,$E$21*$B$2))),0)</f>
        <v>0</v>
      </c>
      <c r="CF25" s="218">
        <f>IF('Hoja De Calculo'!CG13&gt;='Hoja De Calculo'!CF13,IF(CF18=100,($E$21*CF18*$B$2)-SUM($E$25:CE25),IF(CF18&gt;CE19,((CF18-CE19+1)*$B$2*$E$21),IF(CF18&gt;=CE19,$E$21*$B$2))),0)</f>
        <v>0</v>
      </c>
      <c r="CG25" s="218">
        <f>IF('Hoja De Calculo'!CH13&gt;='Hoja De Calculo'!CG13,IF(CG18=100,($E$21*CG18*$B$2)-SUM($E$25:CF25),IF(CG18&gt;CF19,((CG18-CF19+1)*$B$2*$E$21),IF(CG18&gt;=CF19,$E$21*$B$2))),0)</f>
        <v>0</v>
      </c>
      <c r="CH25" s="218">
        <f>IF('Hoja De Calculo'!CI13&gt;='Hoja De Calculo'!CH13,IF(CH18=100,($E$21*CH18*$B$2)-SUM($E$25:CG25),IF(CH18&gt;CG19,((CH18-CG19+1)*$B$2*$E$21),IF(CH18&gt;=CG19,$E$21*$B$2))),0)</f>
        <v>0</v>
      </c>
      <c r="CI25" s="218">
        <f>IF('Hoja De Calculo'!CJ13&gt;='Hoja De Calculo'!CI13,IF(CI18=100,($E$21*CI18*$B$2)-SUM($E$25:CH25),IF(CI18&gt;CH19,((CI18-CH19+1)*$B$2*$E$21),IF(CI18&gt;=CH19,$E$21*$B$2))),0)</f>
        <v>0</v>
      </c>
      <c r="CJ25" s="218">
        <f>IF('Hoja De Calculo'!CK13&gt;='Hoja De Calculo'!CJ13,IF(CJ18=100,($E$21*CJ18*$B$2)-SUM($E$25:CI25),IF(CJ18&gt;CI19,((CJ18-CI19+1)*$B$2*$E$21),IF(CJ18&gt;=CI19,$E$21*$B$2))),0)</f>
        <v>0</v>
      </c>
      <c r="CK25" s="218">
        <f>IF('Hoja De Calculo'!CL13&gt;='Hoja De Calculo'!CK13,IF(CK18=100,($E$21*CK18*$B$2)-SUM($E$25:CJ25),IF(CK18&gt;CJ19,((CK18-CJ19+1)*$B$2*$E$21),IF(CK18&gt;=CJ19,$E$21*$B$2))),0)</f>
        <v>0</v>
      </c>
      <c r="CL25" s="218">
        <f>IF('Hoja De Calculo'!CM13&gt;='Hoja De Calculo'!CL13,IF(CL18=100,($E$21*CL18*$B$2)-SUM($E$25:CK25),IF(CL18&gt;CK19,((CL18-CK19+1)*$B$2*$E$21),IF(CL18&gt;=CK19,$E$21*$B$2))),0)</f>
        <v>0</v>
      </c>
      <c r="CM25" s="218">
        <f>IF('Hoja De Calculo'!CN13&gt;='Hoja De Calculo'!CM13,IF(CM18=100,($E$21*CM18*$B$2)-SUM($E$25:CL25),IF(CM18&gt;CL19,((CM18-CL19+1)*$B$2*$E$21),IF(CM18&gt;=CL19,$E$21*$B$2))),0)</f>
        <v>0</v>
      </c>
      <c r="CN25" s="218">
        <f>IF('Hoja De Calculo'!CO13&gt;='Hoja De Calculo'!CN13,IF(CN18=100,($E$21*CN18*$B$2)-SUM($E$25:CM25),IF(CN18&gt;CM19,((CN18-CM19+1)*$B$2*$E$21),IF(CN18&gt;=CM19,$E$21*$B$2))),0)</f>
        <v>0</v>
      </c>
      <c r="CO25" s="218">
        <f>IF('Hoja De Calculo'!CP13&gt;='Hoja De Calculo'!CO13,IF(CO18=100,($E$21*CO18*$B$2)-SUM($E$25:CN25),IF(CO18&gt;CN19,((CO18-CN19+1)*$B$2*$E$21),IF(CO18&gt;=CN19,$E$21*$B$2))),0)</f>
        <v>0</v>
      </c>
      <c r="CP25" s="218">
        <f>IF('Hoja De Calculo'!CQ13&gt;='Hoja De Calculo'!CP13,IF(CP18=100,($E$21*CP18*$B$2)-SUM($E$25:CO25),IF(CP18&gt;CO19,((CP18-CO19+1)*$B$2*$E$21),IF(CP18&gt;=CO19,$E$21*$B$2))),0)</f>
        <v>0</v>
      </c>
      <c r="CQ25" s="218">
        <f>IF('Hoja De Calculo'!CR13&gt;='Hoja De Calculo'!CQ13,IF(CQ18=100,($E$21*CQ18*$B$2)-SUM($E$25:CP25),IF(CQ18&gt;CP19,((CQ18-CP19+1)*$B$2*$E$21),IF(CQ18&gt;=CP19,$E$21*$B$2))),0)</f>
        <v>0</v>
      </c>
      <c r="CR25" s="218">
        <f>IF('Hoja De Calculo'!CS13&gt;='Hoja De Calculo'!CR13,IF(CR18=100,($E$21*CR18*$B$2)-SUM($E$25:CQ25),IF(CR18&gt;CQ19,((CR18-CQ19+1)*$B$2*$E$21),IF(CR18&gt;=CQ19,$E$21*$B$2))),0)</f>
        <v>0</v>
      </c>
      <c r="CS25" s="218">
        <f>IF('Hoja De Calculo'!CT13&gt;='Hoja De Calculo'!CS13,IF(CS18=100,($E$21*CS18*$B$2)-SUM($E$25:CR25),IF(CS18&gt;CR19,((CS18-CR19+1)*$B$2*$E$21),IF(CS18&gt;=CR19,$E$21*$B$2))),0)</f>
        <v>0</v>
      </c>
      <c r="CT25" s="218">
        <f>IF('Hoja De Calculo'!CU13&gt;='Hoja De Calculo'!CT13,IF(CT18=100,($E$21*CT18*$B$2)-SUM($E$25:CS25),IF(CT18&gt;CS19,((CT18-CS19+1)*$B$2*$E$21),IF(CT18&gt;=CS19,$E$21*$B$2))),0)</f>
        <v>0</v>
      </c>
      <c r="CU25" s="218">
        <f>IF('Hoja De Calculo'!CV13&gt;='Hoja De Calculo'!CU13,IF(CU18=100,($E$21*CU18*$B$2)-SUM($E$25:CT25),IF(CU18&gt;CT19,((CU18-CT19+1)*$B$2*$E$21),IF(CU18&gt;=CT19,$E$21*$B$2))),0)</f>
        <v>0</v>
      </c>
      <c r="CV25" s="218">
        <f>IF('Hoja De Calculo'!CW13&gt;='Hoja De Calculo'!CV13,IF(CV18=100,($E$21*CV18*$B$2)-SUM($E$25:CU25),IF(CV18&gt;CU19,((CV18-CU19+1)*$B$2*$E$21),IF(CV18&gt;=CU19,$E$21*$B$2))),0)</f>
        <v>0</v>
      </c>
      <c r="CW25" s="218">
        <f>IF('Hoja De Calculo'!CX13&gt;='Hoja De Calculo'!CW13,IF(CW18=100,($E$21*CW18*$B$2)-SUM($E$25:CV25),IF(CW18&gt;CV19,((CW18-CV19+1)*$B$2*$E$21),IF(CW18&gt;=CV19,$E$21*$B$2))),0)</f>
        <v>0</v>
      </c>
    </row>
    <row r="26" spans="1:101" x14ac:dyDescent="0.35">
      <c r="A26" t="s">
        <v>131</v>
      </c>
      <c r="B26" s="204"/>
      <c r="C26" s="211"/>
      <c r="D26" s="211"/>
      <c r="E26" s="211"/>
      <c r="F26" s="224">
        <f>(F$21*$B$2*(F$19+(IF(F$19=100,0,1))))</f>
        <v>0</v>
      </c>
      <c r="G26" s="224">
        <f>IF('Hoja De Calculo'!H13&gt;='Hoja De Calculo'!G13,IF(G18=100,($F$21*G18*$B$2)-SUM($F$26:F26),IF(G18&gt;F19,((G18-F19+1)*$B$2*$F$21),IF(G18&gt;=F19,$F$21*$B$2))),0)</f>
        <v>0</v>
      </c>
      <c r="H26" s="224">
        <f>IF('Hoja De Calculo'!I13&gt;='Hoja De Calculo'!H13,IF(H18=100,($F$21*H18*$B$2)-SUM($F$26:G26),IF(H18&gt;G19,((H18-G19+1)*$B$2*$F$21),IF(H18&gt;=G19,$F$21*$B$2))),0)</f>
        <v>0</v>
      </c>
      <c r="I26" s="224">
        <f>IF('Hoja De Calculo'!J13&gt;='Hoja De Calculo'!I13,IF(I18=100,($F$21*I18*$B$2)-SUM($F$26:H26),IF(I18&gt;H19,((I18-H19+1)*$B$2*$F$21),IF(I18&gt;=H19,$F$21*$B$2))),0)</f>
        <v>0</v>
      </c>
      <c r="J26" s="224">
        <f>IF('Hoja De Calculo'!K13&gt;='Hoja De Calculo'!J13,IF(J18=100,($F$21*J18*$B$2)-SUM($F$26:I26),IF(J18&gt;I19,((J18-I19+1)*$B$2*$F$21),IF(J18&gt;=I19,$F$21*$B$2))),0)</f>
        <v>0</v>
      </c>
      <c r="K26" s="224">
        <f>IF('Hoja De Calculo'!L13&gt;='Hoja De Calculo'!K13,IF(K18=100,($F$21*K18*$B$2)-SUM($F$26:J26),IF(K18&gt;J19,((K18-J19+1)*$B$2*$F$21),IF(K18&gt;=J19,$F$21*$B$2))),0)</f>
        <v>0</v>
      </c>
      <c r="L26" s="224">
        <f>IF('Hoja De Calculo'!M13&gt;='Hoja De Calculo'!L13,IF(L18=100,($F$21*L18*$B$2)-SUM($F$26:K26),IF(L18&gt;K19,((L18-K19+1)*$B$2*$F$21),IF(L18&gt;=K19,$F$21*$B$2))),0)</f>
        <v>0</v>
      </c>
      <c r="M26" s="224">
        <f>IF('Hoja De Calculo'!N13&gt;='Hoja De Calculo'!M13,IF(M18=100,($F$21*M18*$B$2)-SUM($F$26:L26),IF(M18&gt;L19,((M18-L19+1)*$B$2*$F$21),IF(M18&gt;=L19,$F$21*$B$2))),0)</f>
        <v>0</v>
      </c>
      <c r="N26" s="224">
        <f>IF('Hoja De Calculo'!O13&gt;='Hoja De Calculo'!N13,IF(N18=100,($F$21*N18*$B$2)-SUM($F$26:M26),IF(N18&gt;M19,((N18-M19+1)*$B$2*$F$21),IF(N18&gt;=M19,$F$21*$B$2))),0)</f>
        <v>0</v>
      </c>
      <c r="O26" s="224">
        <f>IF('Hoja De Calculo'!P13&gt;='Hoja De Calculo'!O13,IF(O18=100,($F$21*O18*$B$2)-SUM($F$26:N26),IF(O18&gt;N19,((O18-N19+1)*$B$2*$F$21),IF(O18&gt;=N19,$F$21*$B$2))),0)</f>
        <v>0</v>
      </c>
      <c r="P26" s="224">
        <f>IF('Hoja De Calculo'!Q13&gt;='Hoja De Calculo'!P13,IF(P18=100,($F$21*P18*$B$2)-SUM($F$26:O26),IF(P18&gt;O19,((P18-O19+1)*$B$2*$F$21),IF(P18&gt;=O19,$F$21*$B$2))),0)</f>
        <v>0</v>
      </c>
      <c r="Q26" s="224">
        <f>IF('Hoja De Calculo'!R13&gt;='Hoja De Calculo'!Q13,IF(Q18=100,($F$21*Q18*$B$2)-SUM($F$26:P26),IF(Q18&gt;P19,((Q18-P19+1)*$B$2*$F$21),IF(Q18&gt;=P19,$F$21*$B$2))),0)</f>
        <v>0</v>
      </c>
      <c r="R26" s="224">
        <f>IF('Hoja De Calculo'!S13&gt;='Hoja De Calculo'!R13,IF(R18=100,($F$21*R18*$B$2)-SUM($F$26:Q26),IF(R18&gt;Q19,((R18-Q19+1)*$B$2*$F$21),IF(R18&gt;=Q19,$F$21*$B$2))),0)</f>
        <v>0</v>
      </c>
      <c r="S26" s="224">
        <f>IF('Hoja De Calculo'!T13&gt;='Hoja De Calculo'!S13,IF(S18=100,($F$21*S18*$B$2)-SUM($F$26:R26),IF(S18&gt;R19,((S18-R19+1)*$B$2*$F$21),IF(S18&gt;=R19,$F$21*$B$2))),0)</f>
        <v>0</v>
      </c>
      <c r="T26" s="224">
        <f>IF('Hoja De Calculo'!U13&gt;='Hoja De Calculo'!T13,IF(T18=100,($F$21*T18*$B$2)-SUM($F$26:S26),IF(T18&gt;S19,((T18-S19+1)*$B$2*$F$21),IF(T18&gt;=S19,$F$21*$B$2))),0)</f>
        <v>0</v>
      </c>
      <c r="U26" s="224">
        <f>IF('Hoja De Calculo'!V13&gt;='Hoja De Calculo'!U13,IF(U18=100,($F$21*U18*$B$2)-SUM($F$26:T26),IF(U18&gt;T19,((U18-T19+1)*$B$2*$F$21),IF(U18&gt;=T19,$F$21*$B$2))),0)</f>
        <v>0</v>
      </c>
      <c r="V26" s="224">
        <f>IF('Hoja De Calculo'!W13&gt;='Hoja De Calculo'!V13,IF(V18=100,($F$21*V18*$B$2)-SUM($F$26:U26),IF(V18&gt;U19,((V18-U19+1)*$B$2*$F$21),IF(V18&gt;=U19,$F$21*$B$2))),0)</f>
        <v>0</v>
      </c>
      <c r="W26" s="224">
        <f>IF('Hoja De Calculo'!X13&gt;='Hoja De Calculo'!W13,IF(W18=100,($F$21*W18*$B$2)-SUM($F$26:V26),IF(W18&gt;V19,((W18-V19+1)*$B$2*$F$21),IF(W18&gt;=V19,$F$21*$B$2))),0)</f>
        <v>0</v>
      </c>
      <c r="X26" s="224">
        <f>IF('Hoja De Calculo'!Y13&gt;='Hoja De Calculo'!X13,IF(X18=100,($F$21*X18*$B$2)-SUM($F$26:W26),IF(X18&gt;W19,((X18-W19+1)*$B$2*$F$21),IF(X18&gt;=W19,$F$21*$B$2))),0)</f>
        <v>0</v>
      </c>
      <c r="Y26" s="224">
        <f>IF('Hoja De Calculo'!Z13&gt;='Hoja De Calculo'!Y13,IF(Y18=100,($F$21*Y18*$B$2)-SUM($F$26:X26),IF(Y18&gt;X19,((Y18-X19+1)*$B$2*$F$21),IF(Y18&gt;=X19,$F$21*$B$2))),0)</f>
        <v>0</v>
      </c>
      <c r="Z26" s="224">
        <f>IF('Hoja De Calculo'!AA13&gt;='Hoja De Calculo'!Z13,IF(Z18=100,($F$21*Z18*$B$2)-SUM($F$26:Y26),IF(Z18&gt;Y19,((Z18-Y19+1)*$B$2*$F$21),IF(Z18&gt;=Y19,$F$21*$B$2))),0)</f>
        <v>0</v>
      </c>
      <c r="AA26" s="224">
        <f>IF('Hoja De Calculo'!AB13&gt;='Hoja De Calculo'!AA13,IF(AA18=100,($F$21*AA18*$B$2)-SUM($F$26:Z26),IF(AA18&gt;Z19,((AA18-Z19+1)*$B$2*$F$21),IF(AA18&gt;=Z19,$F$21*$B$2))),0)</f>
        <v>0</v>
      </c>
      <c r="AB26" s="224">
        <f>IF('Hoja De Calculo'!AC13&gt;='Hoja De Calculo'!AB13,IF(AB18=100,($F$21*AB18*$B$2)-SUM($F$26:AA26),IF(AB18&gt;AA19,((AB18-AA19+1)*$B$2*$F$21),IF(AB18&gt;=AA19,$F$21*$B$2))),0)</f>
        <v>0</v>
      </c>
      <c r="AC26" s="224">
        <f>IF('Hoja De Calculo'!AD13&gt;='Hoja De Calculo'!AC13,IF(AC18=100,($F$21*AC18*$B$2)-SUM($F$26:AB26),IF(AC18&gt;AB19,((AC18-AB19+1)*$B$2*$F$21),IF(AC18&gt;=AB19,$F$21*$B$2))),0)</f>
        <v>0</v>
      </c>
      <c r="AD26" s="224">
        <f>IF('Hoja De Calculo'!AE13&gt;='Hoja De Calculo'!AD13,IF(AD18=100,($F$21*AD18*$B$2)-SUM($F$26:AC26),IF(AD18&gt;AC19,((AD18-AC19+1)*$B$2*$F$21),IF(AD18&gt;=AC19,$F$21*$B$2))),0)</f>
        <v>0</v>
      </c>
      <c r="AE26" s="224">
        <f>IF('Hoja De Calculo'!AF13&gt;='Hoja De Calculo'!AE13,IF(AE18=100,($F$21*AE18*$B$2)-SUM($F$26:AD26),IF(AE18&gt;AD19,((AE18-AD19+1)*$B$2*$F$21),IF(AE18&gt;=AD19,$F$21*$B$2))),0)</f>
        <v>0</v>
      </c>
      <c r="AF26" s="224">
        <f>IF('Hoja De Calculo'!AG13&gt;='Hoja De Calculo'!AF13,IF(AF18=100,($F$21*AF18*$B$2)-SUM($F$26:AE26),IF(AF18&gt;AE19,((AF18-AE19+1)*$B$2*$F$21),IF(AF18&gt;=AE19,$F$21*$B$2))),0)</f>
        <v>0</v>
      </c>
      <c r="AG26" s="224">
        <f>IF('Hoja De Calculo'!AH13&gt;='Hoja De Calculo'!AG13,IF(AG18=100,($F$21*AG18*$B$2)-SUM($F$26:AF26),IF(AG18&gt;AF19,((AG18-AF19+1)*$B$2*$F$21),IF(AG18&gt;=AF19,$F$21*$B$2))),0)</f>
        <v>0</v>
      </c>
      <c r="AH26" s="224">
        <f>IF('Hoja De Calculo'!AI13&gt;='Hoja De Calculo'!AH13,IF(AH18=100,($F$21*AH18*$B$2)-SUM($F$26:AG26),IF(AH18&gt;AG19,((AH18-AG19+1)*$B$2*$F$21),IF(AH18&gt;=AG19,$F$21*$B$2))),0)</f>
        <v>0</v>
      </c>
      <c r="AI26" s="224">
        <f>IF('Hoja De Calculo'!AJ13&gt;='Hoja De Calculo'!AI13,IF(AI18=100,($F$21*AI18*$B$2)-SUM($F$26:AH26),IF(AI18&gt;AH19,((AI18-AH19+1)*$B$2*$F$21),IF(AI18&gt;=AH19,$F$21*$B$2))),0)</f>
        <v>0</v>
      </c>
      <c r="AJ26" s="224">
        <f>IF('Hoja De Calculo'!AK13&gt;='Hoja De Calculo'!AJ13,IF(AJ18=100,($F$21*AJ18*$B$2)-SUM($F$26:AI26),IF(AJ18&gt;AI19,((AJ18-AI19+1)*$B$2*$F$21),IF(AJ18&gt;=AI19,$F$21*$B$2))),0)</f>
        <v>0</v>
      </c>
      <c r="AK26" s="224">
        <f>IF('Hoja De Calculo'!AL13&gt;='Hoja De Calculo'!AK13,IF(AK18=100,($F$21*AK18*$B$2)-SUM($F$26:AJ26),IF(AK18&gt;AJ19,((AK18-AJ19+1)*$B$2*$F$21),IF(AK18&gt;=AJ19,$F$21*$B$2))),0)</f>
        <v>0</v>
      </c>
      <c r="AL26" s="224">
        <f>IF('Hoja De Calculo'!AM13&gt;='Hoja De Calculo'!AL13,IF(AL18=100,($F$21*AL18*$B$2)-SUM($F$26:AK26),IF(AL18&gt;AK19,((AL18-AK19+1)*$B$2*$F$21),IF(AL18&gt;=AK19,$F$21*$B$2))),0)</f>
        <v>0</v>
      </c>
      <c r="AM26" s="224">
        <f>IF('Hoja De Calculo'!AN13&gt;='Hoja De Calculo'!AM13,IF(AM18=100,($F$21*AM18*$B$2)-SUM($F$26:AL26),IF(AM18&gt;AL19,((AM18-AL19+1)*$B$2*$F$21),IF(AM18&gt;=AL19,$F$21*$B$2))),0)</f>
        <v>0</v>
      </c>
      <c r="AN26" s="224">
        <f>IF('Hoja De Calculo'!AO13&gt;='Hoja De Calculo'!AN13,IF(AN18=100,($F$21*AN18*$B$2)-SUM($F$26:AM26),IF(AN18&gt;AM19,((AN18-AM19+1)*$B$2*$F$21),IF(AN18&gt;=AM19,$F$21*$B$2))),0)</f>
        <v>0</v>
      </c>
      <c r="AO26" s="224">
        <f>IF('Hoja De Calculo'!AP13&gt;='Hoja De Calculo'!AO13,IF(AO18=100,($F$21*AO18*$B$2)-SUM($F$26:AN26),IF(AO18&gt;AN19,((AO18-AN19+1)*$B$2*$F$21),IF(AO18&gt;=AN19,$F$21*$B$2))),0)</f>
        <v>0</v>
      </c>
      <c r="AP26" s="224">
        <f>IF('Hoja De Calculo'!AQ13&gt;='Hoja De Calculo'!AP13,IF(AP18=100,($F$21*AP18*$B$2)-SUM($F$26:AO26),IF(AP18&gt;AO19,((AP18-AO19+1)*$B$2*$F$21),IF(AP18&gt;=AO19,$F$21*$B$2))),0)</f>
        <v>0</v>
      </c>
      <c r="AQ26" s="224">
        <f>IF('Hoja De Calculo'!AR13&gt;='Hoja De Calculo'!AQ13,IF(AQ18=100,($F$21*AQ18*$B$2)-SUM($F$26:AP26),IF(AQ18&gt;AP19,((AQ18-AP19+1)*$B$2*$F$21),IF(AQ18&gt;=AP19,$F$21*$B$2))),0)</f>
        <v>0</v>
      </c>
      <c r="AR26" s="224">
        <f>IF('Hoja De Calculo'!AS13&gt;='Hoja De Calculo'!AR13,IF(AR18=100,($F$21*AR18*$B$2)-SUM($F$26:AQ26),IF(AR18&gt;AQ19,((AR18-AQ19+1)*$B$2*$F$21),IF(AR18&gt;=AQ19,$F$21*$B$2))),0)</f>
        <v>0</v>
      </c>
      <c r="AS26" s="224">
        <f>IF('Hoja De Calculo'!AT13&gt;='Hoja De Calculo'!AS13,IF(AS18=100,($F$21*AS18*$B$2)-SUM($F$26:AR26),IF(AS18&gt;AR19,((AS18-AR19+1)*$B$2*$F$21),IF(AS18&gt;=AR19,$F$21*$B$2))),0)</f>
        <v>0</v>
      </c>
      <c r="AT26" s="224">
        <f>IF('Hoja De Calculo'!AU13&gt;='Hoja De Calculo'!AT13,IF(AT18=100,($F$21*AT18*$B$2)-SUM($F$26:AS26),IF(AT18&gt;AS19,((AT18-AS19+1)*$B$2*$F$21),IF(AT18&gt;=AS19,$F$21*$B$2))),0)</f>
        <v>0</v>
      </c>
      <c r="AU26" s="224">
        <f>IF('Hoja De Calculo'!AV13&gt;='Hoja De Calculo'!AU13,IF(AU18=100,($F$21*AU18*$B$2)-SUM($F$26:AT26),IF(AU18&gt;AT19,((AU18-AT19+1)*$B$2*$F$21),IF(AU18&gt;=AT19,$F$21*$B$2))),0)</f>
        <v>0</v>
      </c>
      <c r="AV26" s="224">
        <f>IF('Hoja De Calculo'!AW13&gt;='Hoja De Calculo'!AV13,IF(AV18=100,($F$21*AV18*$B$2)-SUM($F$26:AU26),IF(AV18&gt;AU19,((AV18-AU19+1)*$B$2*$F$21),IF(AV18&gt;=AU19,$F$21*$B$2))),0)</f>
        <v>0</v>
      </c>
      <c r="AW26" s="224">
        <f>IF('Hoja De Calculo'!AX13&gt;='Hoja De Calculo'!AW13,IF(AW18=100,($F$21*AW18*$B$2)-SUM($F$26:AV26),IF(AW18&gt;AV19,((AW18-AV19+1)*$B$2*$F$21),IF(AW18&gt;=AV19,$F$21*$B$2))),0)</f>
        <v>0</v>
      </c>
      <c r="AX26" s="224">
        <f>IF('Hoja De Calculo'!AY13&gt;='Hoja De Calculo'!AX13,IF(AX18=100,($F$21*AX18*$B$2)-SUM($F$26:AW26),IF(AX18&gt;AW19,((AX18-AW19+1)*$B$2*$F$21),IF(AX18&gt;=AW19,$F$21*$B$2))),0)</f>
        <v>0</v>
      </c>
      <c r="AY26" s="224">
        <f>IF('Hoja De Calculo'!AZ13&gt;='Hoja De Calculo'!AY13,IF(AY18=100,($F$21*AY18*$B$2)-SUM($F$26:AX26),IF(AY18&gt;AX19,((AY18-AX19+1)*$B$2*$F$21),IF(AY18&gt;=AX19,$F$21*$B$2))),0)</f>
        <v>0</v>
      </c>
      <c r="AZ26" s="224">
        <f>IF('Hoja De Calculo'!BA13&gt;='Hoja De Calculo'!AZ13,IF(AZ18=100,($F$21*AZ18*$B$2)-SUM($F$26:AY26),IF(AZ18&gt;AY19,((AZ18-AY19+1)*$B$2*$F$21),IF(AZ18&gt;=AY19,$F$21*$B$2))),0)</f>
        <v>0</v>
      </c>
      <c r="BA26" s="224">
        <f>IF('Hoja De Calculo'!BB13&gt;='Hoja De Calculo'!BA13,IF(BA18=100,($F$21*BA18*$B$2)-SUM($F$26:AZ26),IF(BA18&gt;AZ19,((BA18-AZ19+1)*$B$2*$F$21),IF(BA18&gt;=AZ19,$F$21*$B$2))),0)</f>
        <v>0</v>
      </c>
      <c r="BB26" s="224">
        <f>IF('Hoja De Calculo'!BC13&gt;='Hoja De Calculo'!BB13,IF(BB18=100,($F$21*BB18*$B$2)-SUM($F$26:BA26),IF(BB18&gt;BA19,((BB18-BA19+1)*$B$2*$F$21),IF(BB18&gt;=BA19,$F$21*$B$2))),0)</f>
        <v>0</v>
      </c>
      <c r="BC26" s="224">
        <f>IF('Hoja De Calculo'!BD13&gt;='Hoja De Calculo'!BC13,IF(BC18=100,($F$21*BC18*$B$2)-SUM($F$26:BB26),IF(BC18&gt;BB19,((BC18-BB19+1)*$B$2*$F$21),IF(BC18&gt;=BB19,$F$21*$B$2))),0)</f>
        <v>0</v>
      </c>
      <c r="BD26" s="224">
        <f>IF('Hoja De Calculo'!BE13&gt;='Hoja De Calculo'!BD13,IF(BD18=100,($F$21*BD18*$B$2)-SUM($F$26:BC26),IF(BD18&gt;BC19,((BD18-BC19+1)*$B$2*$F$21),IF(BD18&gt;=BC19,$F$21*$B$2))),0)</f>
        <v>0</v>
      </c>
      <c r="BE26" s="224">
        <f>IF('Hoja De Calculo'!BF13&gt;='Hoja De Calculo'!BE13,IF(BE18=100,($F$21*BE18*$B$2)-SUM($F$26:BD26),IF(BE18&gt;BD19,((BE18-BD19+1)*$B$2*$F$21),IF(BE18&gt;=BD19,$F$21*$B$2))),0)</f>
        <v>0</v>
      </c>
      <c r="BF26" s="224">
        <f>IF('Hoja De Calculo'!BG13&gt;='Hoja De Calculo'!BF13,IF(BF18=100,($F$21*BF18*$B$2)-SUM($F$26:BE26),IF(BF18&gt;BE19,((BF18-BE19+1)*$B$2*$F$21),IF(BF18&gt;=BE19,$F$21*$B$2))),0)</f>
        <v>0</v>
      </c>
      <c r="BG26" s="224">
        <f>IF('Hoja De Calculo'!BH13&gt;='Hoja De Calculo'!BG13,IF(BG18=100,($F$21*BG18*$B$2)-SUM($F$26:BF26),IF(BG18&gt;BF19,((BG18-BF19+1)*$B$2*$F$21),IF(BG18&gt;=BF19,$F$21*$B$2))),0)</f>
        <v>0</v>
      </c>
      <c r="BH26" s="224">
        <f>IF('Hoja De Calculo'!BI13&gt;='Hoja De Calculo'!BH13,IF(BH18=100,($F$21*BH18*$B$2)-SUM($F$26:BG26),IF(BH18&gt;BG19,((BH18-BG19+1)*$B$2*$F$21),IF(BH18&gt;=BG19,$F$21*$B$2))),0)</f>
        <v>0</v>
      </c>
      <c r="BI26" s="224">
        <f>IF('Hoja De Calculo'!BJ13&gt;='Hoja De Calculo'!BI13,IF(BI18=100,($F$21*BI18*$B$2)-SUM($F$26:BH26),IF(BI18&gt;BH19,((BI18-BH19+1)*$B$2*$F$21),IF(BI18&gt;=BH19,$F$21*$B$2))),0)</f>
        <v>0</v>
      </c>
      <c r="BJ26" s="224">
        <f>IF('Hoja De Calculo'!BK13&gt;='Hoja De Calculo'!BJ13,IF(BJ18=100,($F$21*BJ18*$B$2)-SUM($F$26:BI26),IF(BJ18&gt;BI19,((BJ18-BI19+1)*$B$2*$F$21),IF(BJ18&gt;=BI19,$F$21*$B$2))),0)</f>
        <v>0</v>
      </c>
      <c r="BK26" s="224">
        <f>IF('Hoja De Calculo'!BL13&gt;='Hoja De Calculo'!BK13,IF(BK18=100,($F$21*BK18*$B$2)-SUM($F$26:BJ26),IF(BK18&gt;BJ19,((BK18-BJ19+1)*$B$2*$F$21),IF(BK18&gt;=BJ19,$F$21*$B$2))),0)</f>
        <v>0</v>
      </c>
      <c r="BL26" s="224">
        <f>IF('Hoja De Calculo'!BM13&gt;='Hoja De Calculo'!BL13,IF(BL18=100,($F$21*BL18*$B$2)-SUM($F$26:BK26),IF(BL18&gt;BK19,((BL18-BK19+1)*$B$2*$F$21),IF(BL18&gt;=BK19,$F$21*$B$2))),0)</f>
        <v>0</v>
      </c>
      <c r="BM26" s="224">
        <f>IF('Hoja De Calculo'!BN13&gt;='Hoja De Calculo'!BM13,IF(BM18=100,($F$21*BM18*$B$2)-SUM($F$26:BL26),IF(BM18&gt;BL19,((BM18-BL19+1)*$B$2*$F$21),IF(BM18&gt;=BL19,$F$21*$B$2))),0)</f>
        <v>0</v>
      </c>
      <c r="BN26" s="224">
        <f>IF('Hoja De Calculo'!BO13&gt;='Hoja De Calculo'!BN13,IF(BN18=100,($F$21*BN18*$B$2)-SUM($F$26:BM26),IF(BN18&gt;BM19,((BN18-BM19+1)*$B$2*$F$21),IF(BN18&gt;=BM19,$F$21*$B$2))),0)</f>
        <v>0</v>
      </c>
      <c r="BO26" s="224">
        <f>IF('Hoja De Calculo'!BP13&gt;='Hoja De Calculo'!BO13,IF(BO18=100,($F$21*BO18*$B$2)-SUM($F$26:BN26),IF(BO18&gt;BN19,((BO18-BN19+1)*$B$2*$F$21),IF(BO18&gt;=BN19,$F$21*$B$2))),0)</f>
        <v>0</v>
      </c>
      <c r="BP26" s="224">
        <f>IF('Hoja De Calculo'!BQ13&gt;='Hoja De Calculo'!BP13,IF(BP18=100,($F$21*BP18*$B$2)-SUM($F$26:BO26),IF(BP18&gt;BO19,((BP18-BO19+1)*$B$2*$F$21),IF(BP18&gt;=BO19,$F$21*$B$2))),0)</f>
        <v>0</v>
      </c>
      <c r="BQ26" s="224">
        <f>IF('Hoja De Calculo'!BR13&gt;='Hoja De Calculo'!BQ13,IF(BQ18=100,($F$21*BQ18*$B$2)-SUM($F$26:BP26),IF(BQ18&gt;BP19,((BQ18-BP19+1)*$B$2*$F$21),IF(BQ18&gt;=BP19,$F$21*$B$2))),0)</f>
        <v>0</v>
      </c>
      <c r="BR26" s="224">
        <f>IF('Hoja De Calculo'!BS13&gt;='Hoja De Calculo'!BR13,IF(BR18=100,($F$21*BR18*$B$2)-SUM($F$26:BQ26),IF(BR18&gt;BQ19,((BR18-BQ19+1)*$B$2*$F$21),IF(BR18&gt;=BQ19,$F$21*$B$2))),0)</f>
        <v>0</v>
      </c>
      <c r="BS26" s="224">
        <f>IF('Hoja De Calculo'!BT13&gt;='Hoja De Calculo'!BS13,IF(BS18=100,($F$21*BS18*$B$2)-SUM($F$26:BR26),IF(BS18&gt;BR19,((BS18-BR19+1)*$B$2*$F$21),IF(BS18&gt;=BR19,$F$21*$B$2))),0)</f>
        <v>0</v>
      </c>
      <c r="BT26" s="224">
        <f>IF('Hoja De Calculo'!BU13&gt;='Hoja De Calculo'!BT13,IF(BT18=100,($F$21*BT18*$B$2)-SUM($F$26:BS26),IF(BT18&gt;BS19,((BT18-BS19+1)*$B$2*$F$21),IF(BT18&gt;=BS19,$F$21*$B$2))),0)</f>
        <v>0</v>
      </c>
      <c r="BU26" s="224">
        <f>IF('Hoja De Calculo'!BV13&gt;='Hoja De Calculo'!BU13,IF(BU18=100,($F$21*BU18*$B$2)-SUM($F$26:BT26),IF(BU18&gt;BT19,((BU18-BT19+1)*$B$2*$F$21),IF(BU18&gt;=BT19,$F$21*$B$2))),0)</f>
        <v>0</v>
      </c>
      <c r="BV26" s="224">
        <f>IF('Hoja De Calculo'!BW13&gt;='Hoja De Calculo'!BV13,IF(BV18=100,($F$21*BV18*$B$2)-SUM($F$26:BU26),IF(BV18&gt;BU19,((BV18-BU19+1)*$B$2*$F$21),IF(BV18&gt;=BU19,$F$21*$B$2))),0)</f>
        <v>0</v>
      </c>
      <c r="BW26" s="224">
        <f>IF('Hoja De Calculo'!BX13&gt;='Hoja De Calculo'!BW13,IF(BW18=100,($F$21*BW18*$B$2)-SUM($F$26:BV26),IF(BW18&gt;BV19,((BW18-BV19+1)*$B$2*$F$21),IF(BW18&gt;=BV19,$F$21*$B$2))),0)</f>
        <v>0</v>
      </c>
      <c r="BX26" s="224">
        <f>IF('Hoja De Calculo'!BY13&gt;='Hoja De Calculo'!BX13,IF(BX18=100,($F$21*BX18*$B$2)-SUM($F$26:BW26),IF(BX18&gt;BW19,((BX18-BW19+1)*$B$2*$F$21),IF(BX18&gt;=BW19,$F$21*$B$2))),0)</f>
        <v>0</v>
      </c>
      <c r="BY26" s="224">
        <f>IF('Hoja De Calculo'!BZ13&gt;='Hoja De Calculo'!BY13,IF(BY18=100,($F$21*BY18*$B$2)-SUM($F$26:BX26),IF(BY18&gt;BX19,((BY18-BX19+1)*$B$2*$F$21),IF(BY18&gt;=BX19,$F$21*$B$2))),0)</f>
        <v>0</v>
      </c>
      <c r="BZ26" s="224">
        <f>IF('Hoja De Calculo'!CA13&gt;='Hoja De Calculo'!BZ13,IF(BZ18=100,($F$21*BZ18*$B$2)-SUM($F$26:BY26),IF(BZ18&gt;BY19,((BZ18-BY19+1)*$B$2*$F$21),IF(BZ18&gt;=BY19,$F$21*$B$2))),0)</f>
        <v>0</v>
      </c>
      <c r="CA26" s="224">
        <f>IF('Hoja De Calculo'!CB13&gt;='Hoja De Calculo'!CA13,IF(CA18=100,($F$21*CA18*$B$2)-SUM($F$26:BZ26),IF(CA18&gt;BZ19,((CA18-BZ19+1)*$B$2*$F$21),IF(CA18&gt;=BZ19,$F$21*$B$2))),0)</f>
        <v>0</v>
      </c>
      <c r="CB26" s="224">
        <f>IF('Hoja De Calculo'!CC13&gt;='Hoja De Calculo'!CB13,IF(CB18=100,($F$21*CB18*$B$2)-SUM($F$26:CA26),IF(CB18&gt;CA19,((CB18-CA19+1)*$B$2*$F$21),IF(CB18&gt;=CA19,$F$21*$B$2))),0)</f>
        <v>0</v>
      </c>
      <c r="CC26" s="224">
        <f>IF('Hoja De Calculo'!CD13&gt;='Hoja De Calculo'!CC13,IF(CC18=100,($F$21*CC18*$B$2)-SUM($F$26:CB26),IF(CC18&gt;CB19,((CC18-CB19+1)*$B$2*$F$21),IF(CC18&gt;=CB19,$F$21*$B$2))),0)</f>
        <v>0</v>
      </c>
      <c r="CD26" s="224">
        <f>IF('Hoja De Calculo'!CE13&gt;='Hoja De Calculo'!CD13,IF(CD18=100,($F$21*CD18*$B$2)-SUM($F$26:CC26),IF(CD18&gt;CC19,((CD18-CC19+1)*$B$2*$F$21),IF(CD18&gt;=CC19,$F$21*$B$2))),0)</f>
        <v>0</v>
      </c>
      <c r="CE26" s="224">
        <f>IF('Hoja De Calculo'!CF13&gt;='Hoja De Calculo'!CE13,IF(CE18=100,($F$21*CE18*$B$2)-SUM($F$26:CD26),IF(CE18&gt;CD19,((CE18-CD19+1)*$B$2*$F$21),IF(CE18&gt;=CD19,$F$21*$B$2))),0)</f>
        <v>0</v>
      </c>
      <c r="CF26" s="224">
        <f>IF('Hoja De Calculo'!CG13&gt;='Hoja De Calculo'!CF13,IF(CF18=100,($F$21*CF18*$B$2)-SUM($F$26:CE26),IF(CF18&gt;CE19,((CF18-CE19+1)*$B$2*$F$21),IF(CF18&gt;=CE19,$F$21*$B$2))),0)</f>
        <v>0</v>
      </c>
      <c r="CG26" s="224">
        <f>IF('Hoja De Calculo'!CH13&gt;='Hoja De Calculo'!CG13,IF(CG18=100,($F$21*CG18*$B$2)-SUM($F$26:CF26),IF(CG18&gt;CF19,((CG18-CF19+1)*$B$2*$F$21),IF(CG18&gt;=CF19,$F$21*$B$2))),0)</f>
        <v>0</v>
      </c>
      <c r="CH26" s="224">
        <f>IF('Hoja De Calculo'!CI13&gt;='Hoja De Calculo'!CH13,IF(CH18=100,($F$21*CH18*$B$2)-SUM($F$26:CG26),IF(CH18&gt;CG19,((CH18-CG19+1)*$B$2*$F$21),IF(CH18&gt;=CG19,$F$21*$B$2))),0)</f>
        <v>0</v>
      </c>
      <c r="CI26" s="224">
        <f>IF('Hoja De Calculo'!CJ13&gt;='Hoja De Calculo'!CI13,IF(CI18=100,($F$21*CI18*$B$2)-SUM($F$26:CH26),IF(CI18&gt;CH19,((CI18-CH19+1)*$B$2*$F$21),IF(CI18&gt;=CH19,$F$21*$B$2))),0)</f>
        <v>0</v>
      </c>
      <c r="CJ26" s="224">
        <f>IF('Hoja De Calculo'!CK13&gt;='Hoja De Calculo'!CJ13,IF(CJ18=100,($F$21*CJ18*$B$2)-SUM($F$26:CI26),IF(CJ18&gt;CI19,((CJ18-CI19+1)*$B$2*$F$21),IF(CJ18&gt;=CI19,$F$21*$B$2))),0)</f>
        <v>0</v>
      </c>
      <c r="CK26" s="224">
        <f>IF('Hoja De Calculo'!CL13&gt;='Hoja De Calculo'!CK13,IF(CK18=100,($F$21*CK18*$B$2)-SUM($F$26:CJ26),IF(CK18&gt;CJ19,((CK18-CJ19+1)*$B$2*$F$21),IF(CK18&gt;=CJ19,$F$21*$B$2))),0)</f>
        <v>0</v>
      </c>
      <c r="CL26" s="224">
        <f>IF('Hoja De Calculo'!CM13&gt;='Hoja De Calculo'!CL13,IF(CL18=100,($F$21*CL18*$B$2)-SUM($F$26:CK26),IF(CL18&gt;CK19,((CL18-CK19+1)*$B$2*$F$21),IF(CL18&gt;=CK19,$F$21*$B$2))),0)</f>
        <v>0</v>
      </c>
      <c r="CM26" s="224">
        <f>IF('Hoja De Calculo'!CN13&gt;='Hoja De Calculo'!CM13,IF(CM18=100,($F$21*CM18*$B$2)-SUM($F$26:CL26),IF(CM18&gt;CL19,((CM18-CL19+1)*$B$2*$F$21),IF(CM18&gt;=CL19,$F$21*$B$2))),0)</f>
        <v>0</v>
      </c>
      <c r="CN26" s="224">
        <f>IF('Hoja De Calculo'!CO13&gt;='Hoja De Calculo'!CN13,IF(CN18=100,($F$21*CN18*$B$2)-SUM($F$26:CM26),IF(CN18&gt;CM19,((CN18-CM19+1)*$B$2*$F$21),IF(CN18&gt;=CM19,$F$21*$B$2))),0)</f>
        <v>0</v>
      </c>
      <c r="CO26" s="224">
        <f>IF('Hoja De Calculo'!CP13&gt;='Hoja De Calculo'!CO13,IF(CO18=100,($F$21*CO18*$B$2)-SUM($F$26:CN26),IF(CO18&gt;CN19,((CO18-CN19+1)*$B$2*$F$21),IF(CO18&gt;=CN19,$F$21*$B$2))),0)</f>
        <v>0</v>
      </c>
      <c r="CP26" s="224">
        <f>IF('Hoja De Calculo'!CQ13&gt;='Hoja De Calculo'!CP13,IF(CP18=100,($F$21*CP18*$B$2)-SUM($F$26:CO26),IF(CP18&gt;CO19,((CP18-CO19+1)*$B$2*$F$21),IF(CP18&gt;=CO19,$F$21*$B$2))),0)</f>
        <v>0</v>
      </c>
      <c r="CQ26" s="224">
        <f>IF('Hoja De Calculo'!CR13&gt;='Hoja De Calculo'!CQ13,IF(CQ18=100,($F$21*CQ18*$B$2)-SUM($F$26:CP26),IF(CQ18&gt;CP19,((CQ18-CP19+1)*$B$2*$F$21),IF(CQ18&gt;=CP19,$F$21*$B$2))),0)</f>
        <v>0</v>
      </c>
      <c r="CR26" s="224">
        <f>IF('Hoja De Calculo'!CS13&gt;='Hoja De Calculo'!CR13,IF(CR18=100,($F$21*CR18*$B$2)-SUM($F$26:CQ26),IF(CR18&gt;CQ19,((CR18-CQ19+1)*$B$2*$F$21),IF(CR18&gt;=CQ19,$F$21*$B$2))),0)</f>
        <v>0</v>
      </c>
      <c r="CS26" s="224">
        <f>IF('Hoja De Calculo'!CT13&gt;='Hoja De Calculo'!CS13,IF(CS18=100,($F$21*CS18*$B$2)-SUM($F$26:CR26),IF(CS18&gt;CR19,((CS18-CR19+1)*$B$2*$F$21),IF(CS18&gt;=CR19,$F$21*$B$2))),0)</f>
        <v>0</v>
      </c>
      <c r="CT26" s="224">
        <f>IF('Hoja De Calculo'!CU13&gt;='Hoja De Calculo'!CT13,IF(CT18=100,($F$21*CT18*$B$2)-SUM($F$26:CS26),IF(CT18&gt;CS19,((CT18-CS19+1)*$B$2*$F$21),IF(CT18&gt;=CS19,$F$21*$B$2))),0)</f>
        <v>0</v>
      </c>
      <c r="CU26" s="224">
        <f>IF('Hoja De Calculo'!CV13&gt;='Hoja De Calculo'!CU13,IF(CU18=100,($F$21*CU18*$B$2)-SUM($F$26:CT26),IF(CU18&gt;CT19,((CU18-CT19+1)*$B$2*$F$21),IF(CU18&gt;=CT19,$F$21*$B$2))),0)</f>
        <v>0</v>
      </c>
      <c r="CV26" s="224">
        <f>IF('Hoja De Calculo'!CW13&gt;='Hoja De Calculo'!CV13,IF(CV18=100,($F$21*CV18*$B$2)-SUM($F$26:CU26),IF(CV18&gt;CU19,((CV18-CU19+1)*$B$2*$F$21),IF(CV18&gt;=CU19,$F$21*$B$2))),0)</f>
        <v>0</v>
      </c>
      <c r="CW26" s="224">
        <f>IF('Hoja De Calculo'!CX13&gt;='Hoja De Calculo'!CW13,IF(CW18=100,($F$21*CW18*$B$2)-SUM($F$26:CV26),IF(CW18&gt;CV19,((CW18-CV19+1)*$B$2*$F$21),IF(CW18&gt;=CV19,$F$21*$B$2))),0)</f>
        <v>0</v>
      </c>
    </row>
    <row r="27" spans="1:101" x14ac:dyDescent="0.35">
      <c r="A27" t="s">
        <v>132</v>
      </c>
      <c r="B27" s="204"/>
      <c r="C27" s="211"/>
      <c r="D27" s="211"/>
      <c r="E27" s="211"/>
      <c r="F27" s="211"/>
      <c r="G27" s="231">
        <f>(G$21*$B$2*(G$19+(IF(G$19=100,0,1))))</f>
        <v>0</v>
      </c>
      <c r="H27" s="231">
        <f>IF('Hoja De Calculo'!I13&gt;='Hoja De Calculo'!H13,IF(H18=100,($G$21*H18*$B$2)-SUM($G$27:G27),IF(H18&gt;G19,((H18-G19+1)*$B$2*$G$21),IF(H18&gt;=G19,$G$21*$B$2))),0)</f>
        <v>0</v>
      </c>
      <c r="I27" s="231">
        <f>IF('Hoja De Calculo'!J13&gt;='Hoja De Calculo'!I13,IF(I18=100,($G$21*I18*$B$2)-SUM($G$27:H27),IF(I18&gt;H19,((I18-H19+1)*$B$2*$G$21),IF(I18&gt;=H19,$G$21*$B$2))),0)</f>
        <v>0</v>
      </c>
      <c r="J27" s="231">
        <f>IF('Hoja De Calculo'!K13&gt;='Hoja De Calculo'!J13,IF(J18=100,($G$21*J18*$B$2)-SUM($G$27:I27),IF(J18&gt;I19,((J18-I19+1)*$B$2*$G$21),IF(J18&gt;=I19,$G$21*$B$2))),0)</f>
        <v>0</v>
      </c>
      <c r="K27" s="231">
        <f>IF('Hoja De Calculo'!L13&gt;='Hoja De Calculo'!K13,IF(K18=100,($G$21*K18*$B$2)-SUM($G$27:J27),IF(K18&gt;J19,((K18-J19+1)*$B$2*$G$21),IF(K18&gt;=J19,$G$21*$B$2))),0)</f>
        <v>0</v>
      </c>
      <c r="L27" s="231">
        <f>IF('Hoja De Calculo'!M13&gt;='Hoja De Calculo'!L13,IF(L18=100,($G$21*L18*$B$2)-SUM($G$27:K27),IF(L18&gt;K19,((L18-K19+1)*$B$2*$G$21),IF(L18&gt;=K19,$G$21*$B$2))),0)</f>
        <v>0</v>
      </c>
      <c r="M27" s="231">
        <f>IF('Hoja De Calculo'!N13&gt;='Hoja De Calculo'!M13,IF(M18=100,($G$21*M18*$B$2)-SUM($G$27:L27),IF(M18&gt;L19,((M18-L19+1)*$B$2*$G$21),IF(M18&gt;=L19,$G$21*$B$2))),0)</f>
        <v>0</v>
      </c>
      <c r="N27" s="231">
        <f>IF('Hoja De Calculo'!O13&gt;='Hoja De Calculo'!N13,IF(N18=100,($G$21*N18*$B$2)-SUM($G$27:M27),IF(N18&gt;M19,((N18-M19+1)*$B$2*$G$21),IF(N18&gt;=M19,$G$21*$B$2))),0)</f>
        <v>0</v>
      </c>
      <c r="O27" s="231">
        <f>IF('Hoja De Calculo'!P13&gt;='Hoja De Calculo'!O13,IF(O18=100,($G$21*O18*$B$2)-SUM($G$27:N27),IF(O18&gt;N19,((O18-N19+1)*$B$2*$G$21),IF(O18&gt;=N19,$G$21*$B$2))),0)</f>
        <v>0</v>
      </c>
      <c r="P27" s="231">
        <f>IF('Hoja De Calculo'!Q13&gt;='Hoja De Calculo'!P13,IF(P18=100,($G$21*P18*$B$2)-SUM($G$27:O27),IF(P18&gt;O19,((P18-O19+1)*$B$2*$G$21),IF(P18&gt;=O19,$G$21*$B$2))),0)</f>
        <v>0</v>
      </c>
      <c r="Q27" s="231">
        <f>IF('Hoja De Calculo'!R13&gt;='Hoja De Calculo'!Q13,IF(Q18=100,($G$21*Q18*$B$2)-SUM($G$27:P27),IF(Q18&gt;P19,((Q18-P19+1)*$B$2*$G$21),IF(Q18&gt;=P19,$G$21*$B$2))),0)</f>
        <v>0</v>
      </c>
      <c r="R27" s="231">
        <f>IF('Hoja De Calculo'!S13&gt;='Hoja De Calculo'!R13,IF(R18=100,($G$21*R18*$B$2)-SUM($G$27:Q27),IF(R18&gt;Q19,((R18-Q19+1)*$B$2*$G$21),IF(R18&gt;=Q19,$G$21*$B$2))),0)</f>
        <v>0</v>
      </c>
      <c r="S27" s="231">
        <f>IF('Hoja De Calculo'!T13&gt;='Hoja De Calculo'!S13,IF(S18=100,($G$21*S18*$B$2)-SUM($G$27:R27),IF(S18&gt;R19,((S18-R19+1)*$B$2*$G$21),IF(S18&gt;=R19,$G$21*$B$2))),0)</f>
        <v>0</v>
      </c>
      <c r="T27" s="231">
        <f>IF('Hoja De Calculo'!U13&gt;='Hoja De Calculo'!T13,IF(T18=100,($G$21*T18*$B$2)-SUM($G$27:S27),IF(T18&gt;S19,((T18-S19+1)*$B$2*$G$21),IF(T18&gt;=S19,$G$21*$B$2))),0)</f>
        <v>0</v>
      </c>
      <c r="U27" s="231">
        <f>IF('Hoja De Calculo'!V13&gt;='Hoja De Calculo'!U13,IF(U18=100,($G$21*U18*$B$2)-SUM($G$27:T27),IF(U18&gt;T19,((U18-T19+1)*$B$2*$G$21),IF(U18&gt;=T19,$G$21*$B$2))),0)</f>
        <v>0</v>
      </c>
      <c r="V27" s="231">
        <f>IF('Hoja De Calculo'!W13&gt;='Hoja De Calculo'!V13,IF(V18=100,($G$21*V18*$B$2)-SUM($G$27:U27),IF(V18&gt;U19,((V18-U19+1)*$B$2*$G$21),IF(V18&gt;=U19,$G$21*$B$2))),0)</f>
        <v>0</v>
      </c>
      <c r="W27" s="231">
        <f>IF('Hoja De Calculo'!X13&gt;='Hoja De Calculo'!W13,IF(W18=100,($G$21*W18*$B$2)-SUM($G$27:V27),IF(W18&gt;V19,((W18-V19+1)*$B$2*$G$21),IF(W18&gt;=V19,$G$21*$B$2))),0)</f>
        <v>0</v>
      </c>
      <c r="X27" s="231">
        <f>IF('Hoja De Calculo'!Y13&gt;='Hoja De Calculo'!X13,IF(X18=100,($G$21*X18*$B$2)-SUM($G$27:W27),IF(X18&gt;W19,((X18-W19+1)*$B$2*$G$21),IF(X18&gt;=W19,$G$21*$B$2))),0)</f>
        <v>0</v>
      </c>
      <c r="Y27" s="231">
        <f>IF('Hoja De Calculo'!Z13&gt;='Hoja De Calculo'!Y13,IF(Y18=100,($G$21*Y18*$B$2)-SUM($G$27:X27),IF(Y18&gt;X19,((Y18-X19+1)*$B$2*$G$21),IF(Y18&gt;=X19,$G$21*$B$2))),0)</f>
        <v>0</v>
      </c>
      <c r="Z27" s="231">
        <f>IF('Hoja De Calculo'!AA13&gt;='Hoja De Calculo'!Z13,IF(Z18=100,($G$21*Z18*$B$2)-SUM($G$27:Y27),IF(Z18&gt;Y19,((Z18-Y19+1)*$B$2*$G$21),IF(Z18&gt;=Y19,$G$21*$B$2))),0)</f>
        <v>0</v>
      </c>
      <c r="AA27" s="231">
        <f>IF('Hoja De Calculo'!AB13&gt;='Hoja De Calculo'!AA13,IF(AA18=100,($G$21*AA18*$B$2)-SUM($G$27:Z27),IF(AA18&gt;Z19,((AA18-Z19+1)*$B$2*$G$21),IF(AA18&gt;=Z19,$G$21*$B$2))),0)</f>
        <v>0</v>
      </c>
      <c r="AB27" s="231">
        <f>IF('Hoja De Calculo'!AC13&gt;='Hoja De Calculo'!AB13,IF(AB18=100,($G$21*AB18*$B$2)-SUM($G$27:AA27),IF(AB18&gt;AA19,((AB18-AA19+1)*$B$2*$G$21),IF(AB18&gt;=AA19,$G$21*$B$2))),0)</f>
        <v>0</v>
      </c>
      <c r="AC27" s="231">
        <f>IF('Hoja De Calculo'!AD13&gt;='Hoja De Calculo'!AC13,IF(AC18=100,($G$21*AC18*$B$2)-SUM($G$27:AB27),IF(AC18&gt;AB19,((AC18-AB19+1)*$B$2*$G$21),IF(AC18&gt;=AB19,$G$21*$B$2))),0)</f>
        <v>0</v>
      </c>
      <c r="AD27" s="231">
        <f>IF('Hoja De Calculo'!AE13&gt;='Hoja De Calculo'!AD13,IF(AD18=100,($G$21*AD18*$B$2)-SUM($G$27:AC27),IF(AD18&gt;AC19,((AD18-AC19+1)*$B$2*$G$21),IF(AD18&gt;=AC19,$G$21*$B$2))),0)</f>
        <v>0</v>
      </c>
      <c r="AE27" s="231">
        <f>IF('Hoja De Calculo'!AF13&gt;='Hoja De Calculo'!AE13,IF(AE18=100,($G$21*AE18*$B$2)-SUM($G$27:AD27),IF(AE18&gt;AD19,((AE18-AD19+1)*$B$2*$G$21),IF(AE18&gt;=AD19,$G$21*$B$2))),0)</f>
        <v>0</v>
      </c>
      <c r="AF27" s="231">
        <f>IF('Hoja De Calculo'!AG13&gt;='Hoja De Calculo'!AF13,IF(AF18=100,($G$21*AF18*$B$2)-SUM($G$27:AE27),IF(AF18&gt;AE19,((AF18-AE19+1)*$B$2*$G$21),IF(AF18&gt;=AE19,$G$21*$B$2))),0)</f>
        <v>0</v>
      </c>
      <c r="AG27" s="231">
        <f>IF('Hoja De Calculo'!AH13&gt;='Hoja De Calculo'!AG13,IF(AG18=100,($G$21*AG18*$B$2)-SUM($G$27:AF27),IF(AG18&gt;AF19,((AG18-AF19+1)*$B$2*$G$21),IF(AG18&gt;=AF19,$G$21*$B$2))),0)</f>
        <v>0</v>
      </c>
      <c r="AH27" s="231">
        <f>IF('Hoja De Calculo'!AI13&gt;='Hoja De Calculo'!AH13,IF(AH18=100,($G$21*AH18*$B$2)-SUM($G$27:AG27),IF(AH18&gt;AG19,((AH18-AG19+1)*$B$2*$G$21),IF(AH18&gt;=AG19,$G$21*$B$2))),0)</f>
        <v>0</v>
      </c>
      <c r="AI27" s="231">
        <f>IF('Hoja De Calculo'!AJ13&gt;='Hoja De Calculo'!AI13,IF(AI18=100,($G$21*AI18*$B$2)-SUM($G$27:AH27),IF(AI18&gt;AH19,((AI18-AH19+1)*$B$2*$G$21),IF(AI18&gt;=AH19,$G$21*$B$2))),0)</f>
        <v>0</v>
      </c>
      <c r="AJ27" s="231">
        <f>IF('Hoja De Calculo'!AK13&gt;='Hoja De Calculo'!AJ13,IF(AJ18=100,($G$21*AJ18*$B$2)-SUM($G$27:AI27),IF(AJ18&gt;AI19,((AJ18-AI19+1)*$B$2*$G$21),IF(AJ18&gt;=AI19,$G$21*$B$2))),0)</f>
        <v>0</v>
      </c>
      <c r="AK27" s="231">
        <f>IF('Hoja De Calculo'!AL13&gt;='Hoja De Calculo'!AK13,IF(AK18=100,($G$21*AK18*$B$2)-SUM($G$27:AJ27),IF(AK18&gt;AJ19,((AK18-AJ19+1)*$B$2*$G$21),IF(AK18&gt;=AJ19,$G$21*$B$2))),0)</f>
        <v>0</v>
      </c>
      <c r="AL27" s="231">
        <f>IF('Hoja De Calculo'!AM13&gt;='Hoja De Calculo'!AL13,IF(AL18=100,($G$21*AL18*$B$2)-SUM($G$27:AK27),IF(AL18&gt;AK19,((AL18-AK19+1)*$B$2*$G$21),IF(AL18&gt;=AK19,$G$21*$B$2))),0)</f>
        <v>0</v>
      </c>
      <c r="AM27" s="231">
        <f>IF('Hoja De Calculo'!AN13&gt;='Hoja De Calculo'!AM13,IF(AM18=100,($G$21*AM18*$B$2)-SUM($G$27:AL27),IF(AM18&gt;AL19,((AM18-AL19+1)*$B$2*$G$21),IF(AM18&gt;=AL19,$G$21*$B$2))),0)</f>
        <v>0</v>
      </c>
      <c r="AN27" s="231">
        <f>IF('Hoja De Calculo'!AO13&gt;='Hoja De Calculo'!AN13,IF(AN18=100,($G$21*AN18*$B$2)-SUM($G$27:AM27),IF(AN18&gt;AM19,((AN18-AM19+1)*$B$2*$G$21),IF(AN18&gt;=AM19,$G$21*$B$2))),0)</f>
        <v>0</v>
      </c>
      <c r="AO27" s="231">
        <f>IF('Hoja De Calculo'!AP13&gt;='Hoja De Calculo'!AO13,IF(AO18=100,($G$21*AO18*$B$2)-SUM($G$27:AN27),IF(AO18&gt;AN19,((AO18-AN19+1)*$B$2*$G$21),IF(AO18&gt;=AN19,$G$21*$B$2))),0)</f>
        <v>0</v>
      </c>
      <c r="AP27" s="231">
        <f>IF('Hoja De Calculo'!AQ13&gt;='Hoja De Calculo'!AP13,IF(AP18=100,($G$21*AP18*$B$2)-SUM($G$27:AO27),IF(AP18&gt;AO19,((AP18-AO19+1)*$B$2*$G$21),IF(AP18&gt;=AO19,$G$21*$B$2))),0)</f>
        <v>0</v>
      </c>
      <c r="AQ27" s="231">
        <f>IF('Hoja De Calculo'!AR13&gt;='Hoja De Calculo'!AQ13,IF(AQ18=100,($G$21*AQ18*$B$2)-SUM($G$27:AP27),IF(AQ18&gt;AP19,((AQ18-AP19+1)*$B$2*$G$21),IF(AQ18&gt;=AP19,$G$21*$B$2))),0)</f>
        <v>0</v>
      </c>
      <c r="AR27" s="231">
        <f>IF('Hoja De Calculo'!AS13&gt;='Hoja De Calculo'!AR13,IF(AR18=100,($G$21*AR18*$B$2)-SUM($G$27:AQ27),IF(AR18&gt;AQ19,((AR18-AQ19+1)*$B$2*$G$21),IF(AR18&gt;=AQ19,$G$21*$B$2))),0)</f>
        <v>0</v>
      </c>
      <c r="AS27" s="231">
        <f>IF('Hoja De Calculo'!AT13&gt;='Hoja De Calculo'!AS13,IF(AS18=100,($G$21*AS18*$B$2)-SUM($G$27:AR27),IF(AS18&gt;AR19,((AS18-AR19+1)*$B$2*$G$21),IF(AS18&gt;=AR19,$G$21*$B$2))),0)</f>
        <v>0</v>
      </c>
      <c r="AT27" s="231">
        <f>IF('Hoja De Calculo'!AU13&gt;='Hoja De Calculo'!AT13,IF(AT18=100,($G$21*AT18*$B$2)-SUM($G$27:AS27),IF(AT18&gt;AS19,((AT18-AS19+1)*$B$2*$G$21),IF(AT18&gt;=AS19,$G$21*$B$2))),0)</f>
        <v>0</v>
      </c>
      <c r="AU27" s="231">
        <f>IF('Hoja De Calculo'!AV13&gt;='Hoja De Calculo'!AU13,IF(AU18=100,($G$21*AU18*$B$2)-SUM($G$27:AT27),IF(AU18&gt;AT19,((AU18-AT19+1)*$B$2*$G$21),IF(AU18&gt;=AT19,$G$21*$B$2))),0)</f>
        <v>0</v>
      </c>
      <c r="AV27" s="231">
        <f>IF('Hoja De Calculo'!AW13&gt;='Hoja De Calculo'!AV13,IF(AV18=100,($G$21*AV18*$B$2)-SUM($G$27:AU27),IF(AV18&gt;AU19,((AV18-AU19+1)*$B$2*$G$21),IF(AV18&gt;=AU19,$G$21*$B$2))),0)</f>
        <v>0</v>
      </c>
      <c r="AW27" s="231">
        <f>IF('Hoja De Calculo'!AX13&gt;='Hoja De Calculo'!AW13,IF(AW18=100,($G$21*AW18*$B$2)-SUM($G$27:AV27),IF(AW18&gt;AV19,((AW18-AV19+1)*$B$2*$G$21),IF(AW18&gt;=AV19,$G$21*$B$2))),0)</f>
        <v>0</v>
      </c>
      <c r="AX27" s="231">
        <f>IF('Hoja De Calculo'!AY13&gt;='Hoja De Calculo'!AX13,IF(AX18=100,($G$21*AX18*$B$2)-SUM($G$27:AW27),IF(AX18&gt;AW19,((AX18-AW19+1)*$B$2*$G$21),IF(AX18&gt;=AW19,$G$21*$B$2))),0)</f>
        <v>0</v>
      </c>
      <c r="AY27" s="231">
        <f>IF('Hoja De Calculo'!AZ13&gt;='Hoja De Calculo'!AY13,IF(AY18=100,($G$21*AY18*$B$2)-SUM($G$27:AX27),IF(AY18&gt;AX19,((AY18-AX19+1)*$B$2*$G$21),IF(AY18&gt;=AX19,$G$21*$B$2))),0)</f>
        <v>0</v>
      </c>
      <c r="AZ27" s="231">
        <f>IF('Hoja De Calculo'!BA13&gt;='Hoja De Calculo'!AZ13,IF(AZ18=100,($G$21*AZ18*$B$2)-SUM($G$27:AY27),IF(AZ18&gt;AY19,((AZ18-AY19+1)*$B$2*$G$21),IF(AZ18&gt;=AY19,$G$21*$B$2))),0)</f>
        <v>0</v>
      </c>
      <c r="BA27" s="231">
        <f>IF('Hoja De Calculo'!BB13&gt;='Hoja De Calculo'!BA13,IF(BA18=100,($G$21*BA18*$B$2)-SUM($G$27:AZ27),IF(BA18&gt;AZ19,((BA18-AZ19+1)*$B$2*$G$21),IF(BA18&gt;=AZ19,$G$21*$B$2))),0)</f>
        <v>0</v>
      </c>
      <c r="BB27" s="231">
        <f>IF('Hoja De Calculo'!BC13&gt;='Hoja De Calculo'!BB13,IF(BB18=100,($G$21*BB18*$B$2)-SUM($G$27:BA27),IF(BB18&gt;BA19,((BB18-BA19+1)*$B$2*$G$21),IF(BB18&gt;=BA19,$G$21*$B$2))),0)</f>
        <v>0</v>
      </c>
      <c r="BC27" s="231">
        <f>IF('Hoja De Calculo'!BD13&gt;='Hoja De Calculo'!BC13,IF(BC18=100,($G$21*BC18*$B$2)-SUM($G$27:BB27),IF(BC18&gt;BB19,((BC18-BB19+1)*$B$2*$G$21),IF(BC18&gt;=BB19,$G$21*$B$2))),0)</f>
        <v>0</v>
      </c>
      <c r="BD27" s="231">
        <f>IF('Hoja De Calculo'!BE13&gt;='Hoja De Calculo'!BD13,IF(BD18=100,($G$21*BD18*$B$2)-SUM($G$27:BC27),IF(BD18&gt;BC19,((BD18-BC19+1)*$B$2*$G$21),IF(BD18&gt;=BC19,$G$21*$B$2))),0)</f>
        <v>0</v>
      </c>
      <c r="BE27" s="231">
        <f>IF('Hoja De Calculo'!BF13&gt;='Hoja De Calculo'!BE13,IF(BE18=100,($G$21*BE18*$B$2)-SUM($G$27:BD27),IF(BE18&gt;BD19,((BE18-BD19+1)*$B$2*$G$21),IF(BE18&gt;=BD19,$G$21*$B$2))),0)</f>
        <v>0</v>
      </c>
      <c r="BF27" s="231">
        <f>IF('Hoja De Calculo'!BG13&gt;='Hoja De Calculo'!BF13,IF(BF18=100,($G$21*BF18*$B$2)-SUM($G$27:BE27),IF(BF18&gt;BE19,((BF18-BE19+1)*$B$2*$G$21),IF(BF18&gt;=BE19,$G$21*$B$2))),0)</f>
        <v>0</v>
      </c>
      <c r="BG27" s="231">
        <f>IF('Hoja De Calculo'!BH13&gt;='Hoja De Calculo'!BG13,IF(BG18=100,($G$21*BG18*$B$2)-SUM($G$27:BF27),IF(BG18&gt;BF19,((BG18-BF19+1)*$B$2*$G$21),IF(BG18&gt;=BF19,$G$21*$B$2))),0)</f>
        <v>0</v>
      </c>
      <c r="BH27" s="231">
        <f>IF('Hoja De Calculo'!BI13&gt;='Hoja De Calculo'!BH13,IF(BH18=100,($G$21*BH18*$B$2)-SUM($G$27:BG27),IF(BH18&gt;BG19,((BH18-BG19+1)*$B$2*$G$21),IF(BH18&gt;=BG19,$G$21*$B$2))),0)</f>
        <v>0</v>
      </c>
      <c r="BI27" s="231">
        <f>IF('Hoja De Calculo'!BJ13&gt;='Hoja De Calculo'!BI13,IF(BI18=100,($G$21*BI18*$B$2)-SUM($G$27:BH27),IF(BI18&gt;BH19,((BI18-BH19+1)*$B$2*$G$21),IF(BI18&gt;=BH19,$G$21*$B$2))),0)</f>
        <v>0</v>
      </c>
      <c r="BJ27" s="231">
        <f>IF('Hoja De Calculo'!BK13&gt;='Hoja De Calculo'!BJ13,IF(BJ18=100,($G$21*BJ18*$B$2)-SUM($G$27:BI27),IF(BJ18&gt;BI19,((BJ18-BI19+1)*$B$2*$G$21),IF(BJ18&gt;=BI19,$G$21*$B$2))),0)</f>
        <v>0</v>
      </c>
      <c r="BK27" s="231">
        <f>IF('Hoja De Calculo'!BL13&gt;='Hoja De Calculo'!BK13,IF(BK18=100,($G$21*BK18*$B$2)-SUM($G$27:BJ27),IF(BK18&gt;BJ19,((BK18-BJ19+1)*$B$2*$G$21),IF(BK18&gt;=BJ19,$G$21*$B$2))),0)</f>
        <v>0</v>
      </c>
      <c r="BL27" s="231">
        <f>IF('Hoja De Calculo'!BM13&gt;='Hoja De Calculo'!BL13,IF(BL18=100,($G$21*BL18*$B$2)-SUM($G$27:BK27),IF(BL18&gt;BK19,((BL18-BK19+1)*$B$2*$G$21),IF(BL18&gt;=BK19,$G$21*$B$2))),0)</f>
        <v>0</v>
      </c>
      <c r="BM27" s="231">
        <f>IF('Hoja De Calculo'!BN13&gt;='Hoja De Calculo'!BM13,IF(BM18=100,($G$21*BM18*$B$2)-SUM($G$27:BL27),IF(BM18&gt;BL19,((BM18-BL19+1)*$B$2*$G$21),IF(BM18&gt;=BL19,$G$21*$B$2))),0)</f>
        <v>0</v>
      </c>
      <c r="BN27" s="231">
        <f>IF('Hoja De Calculo'!BO13&gt;='Hoja De Calculo'!BN13,IF(BN18=100,($G$21*BN18*$B$2)-SUM($G$27:BM27),IF(BN18&gt;BM19,((BN18-BM19+1)*$B$2*$G$21),IF(BN18&gt;=BM19,$G$21*$B$2))),0)</f>
        <v>0</v>
      </c>
      <c r="BO27" s="231">
        <f>IF('Hoja De Calculo'!BP13&gt;='Hoja De Calculo'!BO13,IF(BO18=100,($G$21*BO18*$B$2)-SUM($G$27:BN27),IF(BO18&gt;BN19,((BO18-BN19+1)*$B$2*$G$21),IF(BO18&gt;=BN19,$G$21*$B$2))),0)</f>
        <v>0</v>
      </c>
      <c r="BP27" s="231">
        <f>IF('Hoja De Calculo'!BQ13&gt;='Hoja De Calculo'!BP13,IF(BP18=100,($G$21*BP18*$B$2)-SUM($G$27:BO27),IF(BP18&gt;BO19,((BP18-BO19+1)*$B$2*$G$21),IF(BP18&gt;=BO19,$G$21*$B$2))),0)</f>
        <v>0</v>
      </c>
      <c r="BQ27" s="231">
        <f>IF('Hoja De Calculo'!BR13&gt;='Hoja De Calculo'!BQ13,IF(BQ18=100,($G$21*BQ18*$B$2)-SUM($G$27:BP27),IF(BQ18&gt;BP19,((BQ18-BP19+1)*$B$2*$G$21),IF(BQ18&gt;=BP19,$G$21*$B$2))),0)</f>
        <v>0</v>
      </c>
      <c r="BR27" s="231">
        <f>IF('Hoja De Calculo'!BS13&gt;='Hoja De Calculo'!BR13,IF(BR18=100,($G$21*BR18*$B$2)-SUM($G$27:BQ27),IF(BR18&gt;BQ19,((BR18-BQ19+1)*$B$2*$G$21),IF(BR18&gt;=BQ19,$G$21*$B$2))),0)</f>
        <v>0</v>
      </c>
      <c r="BS27" s="231">
        <f>IF('Hoja De Calculo'!BT13&gt;='Hoja De Calculo'!BS13,IF(BS18=100,($G$21*BS18*$B$2)-SUM($G$27:BR27),IF(BS18&gt;BR19,((BS18-BR19+1)*$B$2*$G$21),IF(BS18&gt;=BR19,$G$21*$B$2))),0)</f>
        <v>0</v>
      </c>
      <c r="BT27" s="231">
        <f>IF('Hoja De Calculo'!BU13&gt;='Hoja De Calculo'!BT13,IF(BT18=100,($G$21*BT18*$B$2)-SUM($G$27:BS27),IF(BT18&gt;BS19,((BT18-BS19+1)*$B$2*$G$21),IF(BT18&gt;=BS19,$G$21*$B$2))),0)</f>
        <v>0</v>
      </c>
      <c r="BU27" s="231">
        <f>IF('Hoja De Calculo'!BV13&gt;='Hoja De Calculo'!BU13,IF(BU18=100,($G$21*BU18*$B$2)-SUM($G$27:BT27),IF(BU18&gt;BT19,((BU18-BT19+1)*$B$2*$G$21),IF(BU18&gt;=BT19,$G$21*$B$2))),0)</f>
        <v>0</v>
      </c>
      <c r="BV27" s="231">
        <f>IF('Hoja De Calculo'!BW13&gt;='Hoja De Calculo'!BV13,IF(BV18=100,($G$21*BV18*$B$2)-SUM($G$27:BU27),IF(BV18&gt;BU19,((BV18-BU19+1)*$B$2*$G$21),IF(BV18&gt;=BU19,$G$21*$B$2))),0)</f>
        <v>0</v>
      </c>
      <c r="BW27" s="231">
        <f>IF('Hoja De Calculo'!BX13&gt;='Hoja De Calculo'!BW13,IF(BW18=100,($G$21*BW18*$B$2)-SUM($G$27:BV27),IF(BW18&gt;BV19,((BW18-BV19+1)*$B$2*$G$21),IF(BW18&gt;=BV19,$G$21*$B$2))),0)</f>
        <v>0</v>
      </c>
      <c r="BX27" s="231">
        <f>IF('Hoja De Calculo'!BY13&gt;='Hoja De Calculo'!BX13,IF(BX18=100,($G$21*BX18*$B$2)-SUM($G$27:BW27),IF(BX18&gt;BW19,((BX18-BW19+1)*$B$2*$G$21),IF(BX18&gt;=BW19,$G$21*$B$2))),0)</f>
        <v>0</v>
      </c>
      <c r="BY27" s="231">
        <f>IF('Hoja De Calculo'!BZ13&gt;='Hoja De Calculo'!BY13,IF(BY18=100,($G$21*BY18*$B$2)-SUM($G$27:BX27),IF(BY18&gt;BX19,((BY18-BX19+1)*$B$2*$G$21),IF(BY18&gt;=BX19,$G$21*$B$2))),0)</f>
        <v>0</v>
      </c>
      <c r="BZ27" s="231">
        <f>IF('Hoja De Calculo'!CA13&gt;='Hoja De Calculo'!BZ13,IF(BZ18=100,($G$21*BZ18*$B$2)-SUM($G$27:BY27),IF(BZ18&gt;BY19,((BZ18-BY19+1)*$B$2*$G$21),IF(BZ18&gt;=BY19,$G$21*$B$2))),0)</f>
        <v>0</v>
      </c>
      <c r="CA27" s="231">
        <f>IF('Hoja De Calculo'!CB13&gt;='Hoja De Calculo'!CA13,IF(CA18=100,($G$21*CA18*$B$2)-SUM($G$27:BZ27),IF(CA18&gt;BZ19,((CA18-BZ19+1)*$B$2*$G$21),IF(CA18&gt;=BZ19,$G$21*$B$2))),0)</f>
        <v>0</v>
      </c>
      <c r="CB27" s="231">
        <f>IF('Hoja De Calculo'!CC13&gt;='Hoja De Calculo'!CB13,IF(CB18=100,($G$21*CB18*$B$2)-SUM($G$27:CA27),IF(CB18&gt;CA19,((CB18-CA19+1)*$B$2*$G$21),IF(CB18&gt;=CA19,$G$21*$B$2))),0)</f>
        <v>0</v>
      </c>
      <c r="CC27" s="231">
        <f>IF('Hoja De Calculo'!CD13&gt;='Hoja De Calculo'!CC13,IF(CC18=100,($G$21*CC18*$B$2)-SUM($G$27:CB27),IF(CC18&gt;CB19,((CC18-CB19+1)*$B$2*$G$21),IF(CC18&gt;=CB19,$G$21*$B$2))),0)</f>
        <v>0</v>
      </c>
      <c r="CD27" s="231">
        <f>IF('Hoja De Calculo'!CE13&gt;='Hoja De Calculo'!CD13,IF(CD18=100,($G$21*CD18*$B$2)-SUM($G$27:CC27),IF(CD18&gt;CC19,((CD18-CC19+1)*$B$2*$G$21),IF(CD18&gt;=CC19,$G$21*$B$2))),0)</f>
        <v>0</v>
      </c>
      <c r="CE27" s="231">
        <f>IF('Hoja De Calculo'!CF13&gt;='Hoja De Calculo'!CE13,IF(CE18=100,($G$21*CE18*$B$2)-SUM($G$27:CD27),IF(CE18&gt;CD19,((CE18-CD19+1)*$B$2*$G$21),IF(CE18&gt;=CD19,$G$21*$B$2))),0)</f>
        <v>0</v>
      </c>
      <c r="CF27" s="231">
        <f>IF('Hoja De Calculo'!CG13&gt;='Hoja De Calculo'!CF13,IF(CF18=100,($G$21*CF18*$B$2)-SUM($G$27:CE27),IF(CF18&gt;CE19,((CF18-CE19+1)*$B$2*$G$21),IF(CF18&gt;=CE19,$G$21*$B$2))),0)</f>
        <v>0</v>
      </c>
      <c r="CG27" s="231">
        <f>IF('Hoja De Calculo'!CH13&gt;='Hoja De Calculo'!CG13,IF(CG18=100,($G$21*CG18*$B$2)-SUM($G$27:CF27),IF(CG18&gt;CF19,((CG18-CF19+1)*$B$2*$G$21),IF(CG18&gt;=CF19,$G$21*$B$2))),0)</f>
        <v>0</v>
      </c>
      <c r="CH27" s="231">
        <f>IF('Hoja De Calculo'!CI13&gt;='Hoja De Calculo'!CH13,IF(CH18=100,($G$21*CH18*$B$2)-SUM($G$27:CG27),IF(CH18&gt;CG19,((CH18-CG19+1)*$B$2*$G$21),IF(CH18&gt;=CG19,$G$21*$B$2))),0)</f>
        <v>0</v>
      </c>
      <c r="CI27" s="231">
        <f>IF('Hoja De Calculo'!CJ13&gt;='Hoja De Calculo'!CI13,IF(CI18=100,($G$21*CI18*$B$2)-SUM($G$27:CH27),IF(CI18&gt;CH19,((CI18-CH19+1)*$B$2*$G$21),IF(CI18&gt;=CH19,$G$21*$B$2))),0)</f>
        <v>0</v>
      </c>
      <c r="CJ27" s="231">
        <f>IF('Hoja De Calculo'!CK13&gt;='Hoja De Calculo'!CJ13,IF(CJ18=100,($G$21*CJ18*$B$2)-SUM($G$27:CI27),IF(CJ18&gt;CI19,((CJ18-CI19+1)*$B$2*$G$21),IF(CJ18&gt;=CI19,$G$21*$B$2))),0)</f>
        <v>0</v>
      </c>
      <c r="CK27" s="231">
        <f>IF('Hoja De Calculo'!CL13&gt;='Hoja De Calculo'!CK13,IF(CK18=100,($G$21*CK18*$B$2)-SUM($G$27:CJ27),IF(CK18&gt;CJ19,((CK18-CJ19+1)*$B$2*$G$21),IF(CK18&gt;=CJ19,$G$21*$B$2))),0)</f>
        <v>0</v>
      </c>
      <c r="CL27" s="231">
        <f>IF('Hoja De Calculo'!CM13&gt;='Hoja De Calculo'!CL13,IF(CL18=100,($G$21*CL18*$B$2)-SUM($G$27:CK27),IF(CL18&gt;CK19,((CL18-CK19+1)*$B$2*$G$21),IF(CL18&gt;=CK19,$G$21*$B$2))),0)</f>
        <v>0</v>
      </c>
      <c r="CM27" s="231">
        <f>IF('Hoja De Calculo'!CN13&gt;='Hoja De Calculo'!CM13,IF(CM18=100,($G$21*CM18*$B$2)-SUM($G$27:CL27),IF(CM18&gt;CL19,((CM18-CL19+1)*$B$2*$G$21),IF(CM18&gt;=CL19,$G$21*$B$2))),0)</f>
        <v>0</v>
      </c>
      <c r="CN27" s="231">
        <f>IF('Hoja De Calculo'!CO13&gt;='Hoja De Calculo'!CN13,IF(CN18=100,($G$21*CN18*$B$2)-SUM($G$27:CM27),IF(CN18&gt;CM19,((CN18-CM19+1)*$B$2*$G$21),IF(CN18&gt;=CM19,$G$21*$B$2))),0)</f>
        <v>0</v>
      </c>
      <c r="CO27" s="231">
        <f>IF('Hoja De Calculo'!CP13&gt;='Hoja De Calculo'!CO13,IF(CO18=100,($G$21*CO18*$B$2)-SUM($G$27:CN27),IF(CO18&gt;CN19,((CO18-CN19+1)*$B$2*$G$21),IF(CO18&gt;=CN19,$G$21*$B$2))),0)</f>
        <v>0</v>
      </c>
      <c r="CP27" s="231">
        <f>IF('Hoja De Calculo'!CQ13&gt;='Hoja De Calculo'!CP13,IF(CP18=100,($G$21*CP18*$B$2)-SUM($G$27:CO27),IF(CP18&gt;CO19,((CP18-CO19+1)*$B$2*$G$21),IF(CP18&gt;=CO19,$G$21*$B$2))),0)</f>
        <v>0</v>
      </c>
      <c r="CQ27" s="231">
        <f>IF('Hoja De Calculo'!CR13&gt;='Hoja De Calculo'!CQ13,IF(CQ18=100,($G$21*CQ18*$B$2)-SUM($G$27:CP27),IF(CQ18&gt;CP19,((CQ18-CP19+1)*$B$2*$G$21),IF(CQ18&gt;=CP19,$G$21*$B$2))),0)</f>
        <v>0</v>
      </c>
      <c r="CR27" s="231">
        <f>IF('Hoja De Calculo'!CS13&gt;='Hoja De Calculo'!CR13,IF(CR18=100,($G$21*CR18*$B$2)-SUM($G$27:CQ27),IF(CR18&gt;CQ19,((CR18-CQ19+1)*$B$2*$G$21),IF(CR18&gt;=CQ19,$G$21*$B$2))),0)</f>
        <v>0</v>
      </c>
      <c r="CS27" s="231">
        <f>IF('Hoja De Calculo'!CT13&gt;='Hoja De Calculo'!CS13,IF(CS18=100,($G$21*CS18*$B$2)-SUM($G$27:CR27),IF(CS18&gt;CR19,((CS18-CR19+1)*$B$2*$G$21),IF(CS18&gt;=CR19,$G$21*$B$2))),0)</f>
        <v>0</v>
      </c>
      <c r="CT27" s="231">
        <f>IF('Hoja De Calculo'!CU13&gt;='Hoja De Calculo'!CT13,IF(CT18=100,($G$21*CT18*$B$2)-SUM($G$27:CS27),IF(CT18&gt;CS19,((CT18-CS19+1)*$B$2*$G$21),IF(CT18&gt;=CS19,$G$21*$B$2))),0)</f>
        <v>0</v>
      </c>
      <c r="CU27" s="231">
        <f>IF('Hoja De Calculo'!CV13&gt;='Hoja De Calculo'!CU13,IF(CU18=100,($G$21*CU18*$B$2)-SUM($G$27:CT27),IF(CU18&gt;CT19,((CU18-CT19+1)*$B$2*$G$21),IF(CU18&gt;=CT19,$G$21*$B$2))),0)</f>
        <v>0</v>
      </c>
      <c r="CV27" s="231">
        <f>IF('Hoja De Calculo'!CW13&gt;='Hoja De Calculo'!CV13,IF(CV18=100,($G$21*CV18*$B$2)-SUM($G$27:CU27),IF(CV18&gt;CU19,((CV18-CU19+1)*$B$2*$G$21),IF(CV18&gt;=CU19,$G$21*$B$2))),0)</f>
        <v>0</v>
      </c>
      <c r="CW27" s="231">
        <f>IF('Hoja De Calculo'!CX13&gt;='Hoja De Calculo'!CW13,IF(CW18=100,($G$21*CW18*$B$2)-SUM($G$27:CV27),IF(CW18&gt;CV19,((CW18-CV19+1)*$B$2*$G$21),IF(CW18&gt;=CV19,$G$21*$B$2))),0)</f>
        <v>0</v>
      </c>
    </row>
    <row r="28" spans="1:101" x14ac:dyDescent="0.35">
      <c r="A28" t="s">
        <v>133</v>
      </c>
      <c r="C28" s="196"/>
      <c r="D28" s="196"/>
      <c r="E28" s="196"/>
      <c r="F28" s="196"/>
      <c r="G28" s="196"/>
      <c r="H28" s="218">
        <f>(H$21*$B$2*(H$19+(IF(H$19=100,0,1))))</f>
        <v>0</v>
      </c>
      <c r="I28" s="231">
        <f>IF('Hoja De Calculo'!J13&gt;='Hoja De Calculo'!I13,IF(I18=100,($H$21*I18*$B$2)-SUM($H$28:H28),IF(I18&gt;H19,((I18-H19+1)*$B$2*$H$21),IF(I18&gt;=H19,$H$21*$B$2))),0)</f>
        <v>0</v>
      </c>
      <c r="J28" s="231">
        <f>IF('Hoja De Calculo'!K13&gt;='Hoja De Calculo'!J13,IF(J18=100,($H$21*J18*$B$2)-SUM($H$28:I28),IF(J18&gt;I19,((J18-I19+1)*$B$2*$H$21),IF(J18&gt;=I19,$H$21*$B$2))),0)</f>
        <v>0</v>
      </c>
      <c r="K28" s="231">
        <f>IF('Hoja De Calculo'!L13&gt;='Hoja De Calculo'!K13,IF(K18=100,($H$21*K18*$B$2)-SUM($H$28:J28),IF(K18&gt;J19,((K18-J19+1)*$B$2*$H$21),IF(K18&gt;=J19,$H$21*$B$2))),0)</f>
        <v>0</v>
      </c>
      <c r="L28" s="231">
        <f>IF('Hoja De Calculo'!M13&gt;='Hoja De Calculo'!L13,IF(L18=100,($H$21*L18*$B$2)-SUM($H$28:K28),IF(L18&gt;K19,((L18-K19+1)*$B$2*$H$21),IF(L18&gt;=K19,$H$21*$B$2))),0)</f>
        <v>0</v>
      </c>
      <c r="M28" s="231">
        <f>IF('Hoja De Calculo'!N13&gt;='Hoja De Calculo'!M13,IF(M18=100,($H$21*M18*$B$2)-SUM($H$28:L28),IF(M18&gt;L19,((M18-L19+1)*$B$2*$H$21),IF(M18&gt;=L19,$H$21*$B$2))),0)</f>
        <v>0</v>
      </c>
      <c r="N28" s="231">
        <f>IF('Hoja De Calculo'!O13&gt;='Hoja De Calculo'!N13,IF(N18=100,($H$21*N18*$B$2)-SUM($H$28:M28),IF(N18&gt;M19,((N18-M19+1)*$B$2*$H$21),IF(N18&gt;=M19,$H$21*$B$2))),0)</f>
        <v>0</v>
      </c>
      <c r="O28" s="231">
        <f>IF('Hoja De Calculo'!P13&gt;='Hoja De Calculo'!O13,IF(O18=100,($H$21*O18*$B$2)-SUM($H$28:N28),IF(O18&gt;N19,((O18-N19+1)*$B$2*$H$21),IF(O18&gt;=N19,$H$21*$B$2))),0)</f>
        <v>0</v>
      </c>
      <c r="P28" s="231">
        <f>IF('Hoja De Calculo'!Q13&gt;='Hoja De Calculo'!P13,IF(P18=100,($H$21*P18*$B$2)-SUM($H$28:O28),IF(P18&gt;O19,((P18-O19+1)*$B$2*$H$21),IF(P18&gt;=O19,$H$21*$B$2))),0)</f>
        <v>0</v>
      </c>
      <c r="Q28" s="231">
        <f>IF('Hoja De Calculo'!R13&gt;='Hoja De Calculo'!Q13,IF(Q18=100,($H$21*Q18*$B$2)-SUM($H$28:P28),IF(Q18&gt;P19,((Q18-P19+1)*$B$2*$H$21),IF(Q18&gt;=P19,$H$21*$B$2))),0)</f>
        <v>0</v>
      </c>
      <c r="R28" s="231">
        <f>IF('Hoja De Calculo'!S13&gt;='Hoja De Calculo'!R13,IF(R18=100,($H$21*R18*$B$2)-SUM($H$28:Q28),IF(R18&gt;Q19,((R18-Q19+1)*$B$2*$H$21),IF(R18&gt;=Q19,$H$21*$B$2))),0)</f>
        <v>0</v>
      </c>
      <c r="S28" s="231">
        <f>IF('Hoja De Calculo'!T13&gt;='Hoja De Calculo'!S13,IF(S18=100,($H$21*S18*$B$2)-SUM($H$28:R28),IF(S18&gt;R19,((S18-R19+1)*$B$2*$H$21),IF(S18&gt;=R19,$H$21*$B$2))),0)</f>
        <v>0</v>
      </c>
      <c r="T28" s="231">
        <f>IF('Hoja De Calculo'!U13&gt;='Hoja De Calculo'!T13,IF(T18=100,($H$21*T18*$B$2)-SUM($H$28:S28),IF(T18&gt;S19,((T18-S19+1)*$B$2*$H$21),IF(T18&gt;=S19,$H$21*$B$2))),0)</f>
        <v>0</v>
      </c>
      <c r="U28" s="231">
        <f>IF('Hoja De Calculo'!V13&gt;='Hoja De Calculo'!U13,IF(U18=100,($H$21*U18*$B$2)-SUM($H$28:T28),IF(U18&gt;T19,((U18-T19+1)*$B$2*$H$21),IF(U18&gt;=T19,$H$21*$B$2))),0)</f>
        <v>0</v>
      </c>
      <c r="V28" s="231">
        <f>IF('Hoja De Calculo'!W13&gt;='Hoja De Calculo'!V13,IF(V18=100,($H$21*V18*$B$2)-SUM($H$28:U28),IF(V18&gt;U19,((V18-U19+1)*$B$2*$H$21),IF(V18&gt;=U19,$H$21*$B$2))),0)</f>
        <v>0</v>
      </c>
      <c r="W28" s="231">
        <f>IF('Hoja De Calculo'!X13&gt;='Hoja De Calculo'!W13,IF(W18=100,($H$21*W18*$B$2)-SUM($H$28:V28),IF(W18&gt;V19,((W18-V19+1)*$B$2*$H$21),IF(W18&gt;=V19,$H$21*$B$2))),0)</f>
        <v>0</v>
      </c>
      <c r="X28" s="231">
        <f>IF('Hoja De Calculo'!Y13&gt;='Hoja De Calculo'!X13,IF(X18=100,($H$21*X18*$B$2)-SUM($H$28:W28),IF(X18&gt;W19,((X18-W19+1)*$B$2*$H$21),IF(X18&gt;=W19,$H$21*$B$2))),0)</f>
        <v>0</v>
      </c>
      <c r="Y28" s="231">
        <f>IF('Hoja De Calculo'!Z13&gt;='Hoja De Calculo'!Y13,IF(Y18=100,($H$21*Y18*$B$2)-SUM($H$28:X28),IF(Y18&gt;X19,((Y18-X19+1)*$B$2*$H$21),IF(Y18&gt;=X19,$H$21*$B$2))),0)</f>
        <v>0</v>
      </c>
      <c r="Z28" s="231">
        <f>IF('Hoja De Calculo'!AA13&gt;='Hoja De Calculo'!Z13,IF(Z18=100,($H$21*Z18*$B$2)-SUM($H$28:Y28),IF(Z18&gt;Y19,((Z18-Y19+1)*$B$2*$H$21),IF(Z18&gt;=Y19,$H$21*$B$2))),0)</f>
        <v>0</v>
      </c>
      <c r="AA28" s="231">
        <f>IF('Hoja De Calculo'!AB13&gt;='Hoja De Calculo'!AA13,IF(AA18=100,($H$21*AA18*$B$2)-SUM($H$28:Z28),IF(AA18&gt;Z19,((AA18-Z19+1)*$B$2*$H$21),IF(AA18&gt;=Z19,$H$21*$B$2))),0)</f>
        <v>0</v>
      </c>
      <c r="AB28" s="231">
        <f>IF('Hoja De Calculo'!AC13&gt;='Hoja De Calculo'!AB13,IF(AB18=100,($H$21*AB18*$B$2)-SUM($H$28:AA28),IF(AB18&gt;AA19,((AB18-AA19+1)*$B$2*$H$21),IF(AB18&gt;=AA19,$H$21*$B$2))),0)</f>
        <v>0</v>
      </c>
      <c r="AC28" s="231">
        <f>IF('Hoja De Calculo'!AD13&gt;='Hoja De Calculo'!AC13,IF(AC18=100,($H$21*AC18*$B$2)-SUM($H$28:AB28),IF(AC18&gt;AB19,((AC18-AB19+1)*$B$2*$H$21),IF(AC18&gt;=AB19,$H$21*$B$2))),0)</f>
        <v>0</v>
      </c>
      <c r="AD28" s="231">
        <f>IF('Hoja De Calculo'!AE13&gt;='Hoja De Calculo'!AD13,IF(AD18=100,($H$21*AD18*$B$2)-SUM($H$28:AC28),IF(AD18&gt;AC19,((AD18-AC19+1)*$B$2*$H$21),IF(AD18&gt;=AC19,$H$21*$B$2))),0)</f>
        <v>0</v>
      </c>
      <c r="AE28" s="231">
        <f>IF('Hoja De Calculo'!AF13&gt;='Hoja De Calculo'!AE13,IF(AE18=100,($H$21*AE18*$B$2)-SUM($H$28:AD28),IF(AE18&gt;AD19,((AE18-AD19+1)*$B$2*$H$21),IF(AE18&gt;=AD19,$H$21*$B$2))),0)</f>
        <v>0</v>
      </c>
      <c r="AF28" s="231">
        <f>IF('Hoja De Calculo'!AG13&gt;='Hoja De Calculo'!AF13,IF(AF18=100,($H$21*AF18*$B$2)-SUM($H$28:AE28),IF(AF18&gt;AE19,((AF18-AE19+1)*$B$2*$H$21),IF(AF18&gt;=AE19,$H$21*$B$2))),0)</f>
        <v>0</v>
      </c>
      <c r="AG28" s="231">
        <f>IF('Hoja De Calculo'!AH13&gt;='Hoja De Calculo'!AG13,IF(AG18=100,($H$21*AG18*$B$2)-SUM($H$28:AF28),IF(AG18&gt;AF19,((AG18-AF19+1)*$B$2*$H$21),IF(AG18&gt;=AF19,$H$21*$B$2))),0)</f>
        <v>0</v>
      </c>
      <c r="AH28" s="231">
        <f>IF('Hoja De Calculo'!AI13&gt;='Hoja De Calculo'!AH13,IF(AH18=100,($H$21*AH18*$B$2)-SUM($H$28:AG28),IF(AH18&gt;AG19,((AH18-AG19+1)*$B$2*$H$21),IF(AH18&gt;=AG19,$H$21*$B$2))),0)</f>
        <v>0</v>
      </c>
      <c r="AI28" s="231">
        <f>IF('Hoja De Calculo'!AJ13&gt;='Hoja De Calculo'!AI13,IF(AI18=100,($H$21*AI18*$B$2)-SUM($H$28:AH28),IF(AI18&gt;AH19,((AI18-AH19+1)*$B$2*$H$21),IF(AI18&gt;=AH19,$H$21*$B$2))),0)</f>
        <v>0</v>
      </c>
      <c r="AJ28" s="231">
        <f>IF('Hoja De Calculo'!AK13&gt;='Hoja De Calculo'!AJ13,IF(AJ18=100,($H$21*AJ18*$B$2)-SUM($H$28:AI28),IF(AJ18&gt;AI19,((AJ18-AI19+1)*$B$2*$H$21),IF(AJ18&gt;=AI19,$H$21*$B$2))),0)</f>
        <v>0</v>
      </c>
      <c r="AK28" s="231">
        <f>IF('Hoja De Calculo'!AL13&gt;='Hoja De Calculo'!AK13,IF(AK18=100,($H$21*AK18*$B$2)-SUM($H$28:AJ28),IF(AK18&gt;AJ19,((AK18-AJ19+1)*$B$2*$H$21),IF(AK18&gt;=AJ19,$H$21*$B$2))),0)</f>
        <v>0</v>
      </c>
      <c r="AL28" s="231">
        <f>IF('Hoja De Calculo'!AM13&gt;='Hoja De Calculo'!AL13,IF(AL18=100,($H$21*AL18*$B$2)-SUM($H$28:AK28),IF(AL18&gt;AK19,((AL18-AK19+1)*$B$2*$H$21),IF(AL18&gt;=AK19,$H$21*$B$2))),0)</f>
        <v>0</v>
      </c>
      <c r="AM28" s="231">
        <f>IF('Hoja De Calculo'!AN13&gt;='Hoja De Calculo'!AM13,IF(AM18=100,($H$21*AM18*$B$2)-SUM($H$28:AL28),IF(AM18&gt;AL19,((AM18-AL19+1)*$B$2*$H$21),IF(AM18&gt;=AL19,$H$21*$B$2))),0)</f>
        <v>0</v>
      </c>
      <c r="AN28" s="231">
        <f>IF('Hoja De Calculo'!AO13&gt;='Hoja De Calculo'!AN13,IF(AN18=100,($H$21*AN18*$B$2)-SUM($H$28:AM28),IF(AN18&gt;AM19,((AN18-AM19+1)*$B$2*$H$21),IF(AN18&gt;=AM19,$H$21*$B$2))),0)</f>
        <v>0</v>
      </c>
      <c r="AO28" s="231">
        <f>IF('Hoja De Calculo'!AP13&gt;='Hoja De Calculo'!AO13,IF(AO18=100,($H$21*AO18*$B$2)-SUM($H$28:AN28),IF(AO18&gt;AN19,((AO18-AN19+1)*$B$2*$H$21),IF(AO18&gt;=AN19,$H$21*$B$2))),0)</f>
        <v>0</v>
      </c>
      <c r="AP28" s="231">
        <f>IF('Hoja De Calculo'!AQ13&gt;='Hoja De Calculo'!AP13,IF(AP18=100,($H$21*AP18*$B$2)-SUM($H$28:AO28),IF(AP18&gt;AO19,((AP18-AO19+1)*$B$2*$H$21),IF(AP18&gt;=AO19,$H$21*$B$2))),0)</f>
        <v>0</v>
      </c>
      <c r="AQ28" s="231">
        <f>IF('Hoja De Calculo'!AR13&gt;='Hoja De Calculo'!AQ13,IF(AQ18=100,($H$21*AQ18*$B$2)-SUM($H$28:AP28),IF(AQ18&gt;AP19,((AQ18-AP19+1)*$B$2*$H$21),IF(AQ18&gt;=AP19,$H$21*$B$2))),0)</f>
        <v>0</v>
      </c>
      <c r="AR28" s="231">
        <f>IF('Hoja De Calculo'!AS13&gt;='Hoja De Calculo'!AR13,IF(AR18=100,($H$21*AR18*$B$2)-SUM($H$28:AQ28),IF(AR18&gt;AQ19,((AR18-AQ19+1)*$B$2*$H$21),IF(AR18&gt;=AQ19,$H$21*$B$2))),0)</f>
        <v>0</v>
      </c>
      <c r="AS28" s="231">
        <f>IF('Hoja De Calculo'!AT13&gt;='Hoja De Calculo'!AS13,IF(AS18=100,($H$21*AS18*$B$2)-SUM($H$28:AR28),IF(AS18&gt;AR19,((AS18-AR19+1)*$B$2*$H$21),IF(AS18&gt;=AR19,$H$21*$B$2))),0)</f>
        <v>0</v>
      </c>
      <c r="AT28" s="231">
        <f>IF('Hoja De Calculo'!AU13&gt;='Hoja De Calculo'!AT13,IF(AT18=100,($H$21*AT18*$B$2)-SUM($H$28:AS28),IF(AT18&gt;AS19,((AT18-AS19+1)*$B$2*$H$21),IF(AT18&gt;=AS19,$H$21*$B$2))),0)</f>
        <v>0</v>
      </c>
      <c r="AU28" s="231">
        <f>IF('Hoja De Calculo'!AV13&gt;='Hoja De Calculo'!AU13,IF(AU18=100,($H$21*AU18*$B$2)-SUM($H$28:AT28),IF(AU18&gt;AT19,((AU18-AT19+1)*$B$2*$H$21),IF(AU18&gt;=AT19,$H$21*$B$2))),0)</f>
        <v>0</v>
      </c>
      <c r="AV28" s="231">
        <f>IF('Hoja De Calculo'!AW13&gt;='Hoja De Calculo'!AV13,IF(AV18=100,($H$21*AV18*$B$2)-SUM($H$28:AU28),IF(AV18&gt;AU19,((AV18-AU19+1)*$B$2*$H$21),IF(AV18&gt;=AU19,$H$21*$B$2))),0)</f>
        <v>0</v>
      </c>
      <c r="AW28" s="231">
        <f>IF('Hoja De Calculo'!AX13&gt;='Hoja De Calculo'!AW13,IF(AW18=100,($H$21*AW18*$B$2)-SUM($H$28:AV28),IF(AW18&gt;AV19,((AW18-AV19+1)*$B$2*$H$21),IF(AW18&gt;=AV19,$H$21*$B$2))),0)</f>
        <v>0</v>
      </c>
      <c r="AX28" s="231">
        <f>IF('Hoja De Calculo'!AY13&gt;='Hoja De Calculo'!AX13,IF(AX18=100,($H$21*AX18*$B$2)-SUM($H$28:AW28),IF(AX18&gt;AW19,((AX18-AW19+1)*$B$2*$H$21),IF(AX18&gt;=AW19,$H$21*$B$2))),0)</f>
        <v>0</v>
      </c>
      <c r="AY28" s="231">
        <f>IF('Hoja De Calculo'!AZ13&gt;='Hoja De Calculo'!AY13,IF(AY18=100,($H$21*AY18*$B$2)-SUM($H$28:AX28),IF(AY18&gt;AX19,((AY18-AX19+1)*$B$2*$H$21),IF(AY18&gt;=AX19,$H$21*$B$2))),0)</f>
        <v>0</v>
      </c>
      <c r="AZ28" s="231">
        <f>IF('Hoja De Calculo'!BA13&gt;='Hoja De Calculo'!AZ13,IF(AZ18=100,($H$21*AZ18*$B$2)-SUM($H$28:AY28),IF(AZ18&gt;AY19,((AZ18-AY19+1)*$B$2*$H$21),IF(AZ18&gt;=AY19,$H$21*$B$2))),0)</f>
        <v>0</v>
      </c>
      <c r="BA28" s="231">
        <f>IF('Hoja De Calculo'!BB13&gt;='Hoja De Calculo'!BA13,IF(BA18=100,($H$21*BA18*$B$2)-SUM($H$28:AZ28),IF(BA18&gt;AZ19,((BA18-AZ19+1)*$B$2*$H$21),IF(BA18&gt;=AZ19,$H$21*$B$2))),0)</f>
        <v>0</v>
      </c>
      <c r="BB28" s="231">
        <f>IF('Hoja De Calculo'!BC13&gt;='Hoja De Calculo'!BB13,IF(BB18=100,($H$21*BB18*$B$2)-SUM($H$28:BA28),IF(BB18&gt;BA19,((BB18-BA19+1)*$B$2*$H$21),IF(BB18&gt;=BA19,$H$21*$B$2))),0)</f>
        <v>0</v>
      </c>
      <c r="BC28" s="231">
        <f>IF('Hoja De Calculo'!BD13&gt;='Hoja De Calculo'!BC13,IF(BC18=100,($H$21*BC18*$B$2)-SUM($H$28:BB28),IF(BC18&gt;BB19,((BC18-BB19+1)*$B$2*$H$21),IF(BC18&gt;=BB19,$H$21*$B$2))),0)</f>
        <v>0</v>
      </c>
      <c r="BD28" s="231">
        <f>IF('Hoja De Calculo'!BE13&gt;='Hoja De Calculo'!BD13,IF(BD18=100,($H$21*BD18*$B$2)-SUM($H$28:BC28),IF(BD18&gt;BC19,((BD18-BC19+1)*$B$2*$H$21),IF(BD18&gt;=BC19,$H$21*$B$2))),0)</f>
        <v>0</v>
      </c>
      <c r="BE28" s="231">
        <f>IF('Hoja De Calculo'!BF13&gt;='Hoja De Calculo'!BE13,IF(BE18=100,($H$21*BE18*$B$2)-SUM($H$28:BD28),IF(BE18&gt;BD19,((BE18-BD19+1)*$B$2*$H$21),IF(BE18&gt;=BD19,$H$21*$B$2))),0)</f>
        <v>0</v>
      </c>
      <c r="BF28" s="231">
        <f>IF('Hoja De Calculo'!BG13&gt;='Hoja De Calculo'!BF13,IF(BF18=100,($H$21*BF18*$B$2)-SUM($H$28:BE28),IF(BF18&gt;BE19,((BF18-BE19+1)*$B$2*$H$21),IF(BF18&gt;=BE19,$H$21*$B$2))),0)</f>
        <v>0</v>
      </c>
      <c r="BG28" s="231">
        <f>IF('Hoja De Calculo'!BH13&gt;='Hoja De Calculo'!BG13,IF(BG18=100,($H$21*BG18*$B$2)-SUM($H$28:BF28),IF(BG18&gt;BF19,((BG18-BF19+1)*$B$2*$H$21),IF(BG18&gt;=BF19,$H$21*$B$2))),0)</f>
        <v>0</v>
      </c>
      <c r="BH28" s="231">
        <f>IF('Hoja De Calculo'!BI13&gt;='Hoja De Calculo'!BH13,IF(BH18=100,($H$21*BH18*$B$2)-SUM($H$28:BG28),IF(BH18&gt;BG19,((BH18-BG19+1)*$B$2*$H$21),IF(BH18&gt;=BG19,$H$21*$B$2))),0)</f>
        <v>0</v>
      </c>
      <c r="BI28" s="231">
        <f>IF('Hoja De Calculo'!BJ13&gt;='Hoja De Calculo'!BI13,IF(BI18=100,($H$21*BI18*$B$2)-SUM($H$28:BH28),IF(BI18&gt;BH19,((BI18-BH19+1)*$B$2*$H$21),IF(BI18&gt;=BH19,$H$21*$B$2))),0)</f>
        <v>0</v>
      </c>
      <c r="BJ28" s="231">
        <f>IF('Hoja De Calculo'!BK13&gt;='Hoja De Calculo'!BJ13,IF(BJ18=100,($H$21*BJ18*$B$2)-SUM($H$28:BI28),IF(BJ18&gt;BI19,((BJ18-BI19+1)*$B$2*$H$21),IF(BJ18&gt;=BI19,$H$21*$B$2))),0)</f>
        <v>0</v>
      </c>
      <c r="BK28" s="231">
        <f>IF('Hoja De Calculo'!BL13&gt;='Hoja De Calculo'!BK13,IF(BK18=100,($H$21*BK18*$B$2)-SUM($H$28:BJ28),IF(BK18&gt;BJ19,((BK18-BJ19+1)*$B$2*$H$21),IF(BK18&gt;=BJ19,$H$21*$B$2))),0)</f>
        <v>0</v>
      </c>
      <c r="BL28" s="231">
        <f>IF('Hoja De Calculo'!BM13&gt;='Hoja De Calculo'!BL13,IF(BL18=100,($H$21*BL18*$B$2)-SUM($H$28:BK28),IF(BL18&gt;BK19,((BL18-BK19+1)*$B$2*$H$21),IF(BL18&gt;=BK19,$H$21*$B$2))),0)</f>
        <v>0</v>
      </c>
      <c r="BM28" s="231">
        <f>IF('Hoja De Calculo'!BN13&gt;='Hoja De Calculo'!BM13,IF(BM18=100,($H$21*BM18*$B$2)-SUM($H$28:BL28),IF(BM18&gt;BL19,((BM18-BL19+1)*$B$2*$H$21),IF(BM18&gt;=BL19,$H$21*$B$2))),0)</f>
        <v>0</v>
      </c>
      <c r="BN28" s="231">
        <f>IF('Hoja De Calculo'!BO13&gt;='Hoja De Calculo'!BN13,IF(BN18=100,($H$21*BN18*$B$2)-SUM($H$28:BM28),IF(BN18&gt;BM19,((BN18-BM19+1)*$B$2*$H$21),IF(BN18&gt;=BM19,$H$21*$B$2))),0)</f>
        <v>0</v>
      </c>
      <c r="BO28" s="231">
        <f>IF('Hoja De Calculo'!BP13&gt;='Hoja De Calculo'!BO13,IF(BO18=100,($H$21*BO18*$B$2)-SUM($H$28:BN28),IF(BO18&gt;BN19,((BO18-BN19+1)*$B$2*$H$21),IF(BO18&gt;=BN19,$H$21*$B$2))),0)</f>
        <v>0</v>
      </c>
      <c r="BP28" s="231">
        <f>IF('Hoja De Calculo'!BQ13&gt;='Hoja De Calculo'!BP13,IF(BP18=100,($H$21*BP18*$B$2)-SUM($H$28:BO28),IF(BP18&gt;BO19,((BP18-BO19+1)*$B$2*$H$21),IF(BP18&gt;=BO19,$H$21*$B$2))),0)</f>
        <v>0</v>
      </c>
      <c r="BQ28" s="231">
        <f>IF('Hoja De Calculo'!BR13&gt;='Hoja De Calculo'!BQ13,IF(BQ18=100,($H$21*BQ18*$B$2)-SUM($H$28:BP28),IF(BQ18&gt;BP19,((BQ18-BP19+1)*$B$2*$H$21),IF(BQ18&gt;=BP19,$H$21*$B$2))),0)</f>
        <v>0</v>
      </c>
      <c r="BR28" s="231">
        <f>IF('Hoja De Calculo'!BS13&gt;='Hoja De Calculo'!BR13,IF(BR18=100,($H$21*BR18*$B$2)-SUM($H$28:BQ28),IF(BR18&gt;BQ19,((BR18-BQ19+1)*$B$2*$H$21),IF(BR18&gt;=BQ19,$H$21*$B$2))),0)</f>
        <v>0</v>
      </c>
      <c r="BS28" s="231">
        <f>IF('Hoja De Calculo'!BT13&gt;='Hoja De Calculo'!BS13,IF(BS18=100,($H$21*BS18*$B$2)-SUM($H$28:BR28),IF(BS18&gt;BR19,((BS18-BR19+1)*$B$2*$H$21),IF(BS18&gt;=BR19,$H$21*$B$2))),0)</f>
        <v>0</v>
      </c>
      <c r="BT28" s="231">
        <f>IF('Hoja De Calculo'!BU13&gt;='Hoja De Calculo'!BT13,IF(BT18=100,($H$21*BT18*$B$2)-SUM($H$28:BS28),IF(BT18&gt;BS19,((BT18-BS19+1)*$B$2*$H$21),IF(BT18&gt;=BS19,$H$21*$B$2))),0)</f>
        <v>0</v>
      </c>
      <c r="BU28" s="231">
        <f>IF('Hoja De Calculo'!BV13&gt;='Hoja De Calculo'!BU13,IF(BU18=100,($H$21*BU18*$B$2)-SUM($H$28:BT28),IF(BU18&gt;BT19,((BU18-BT19+1)*$B$2*$H$21),IF(BU18&gt;=BT19,$H$21*$B$2))),0)</f>
        <v>0</v>
      </c>
      <c r="BV28" s="231">
        <f>IF('Hoja De Calculo'!BW13&gt;='Hoja De Calculo'!BV13,IF(BV18=100,($H$21*BV18*$B$2)-SUM($H$28:BU28),IF(BV18&gt;BU19,((BV18-BU19+1)*$B$2*$H$21),IF(BV18&gt;=BU19,$H$21*$B$2))),0)</f>
        <v>0</v>
      </c>
      <c r="BW28" s="231">
        <f>IF('Hoja De Calculo'!BX13&gt;='Hoja De Calculo'!BW13,IF(BW18=100,($H$21*BW18*$B$2)-SUM($H$28:BV28),IF(BW18&gt;BV19,((BW18-BV19+1)*$B$2*$H$21),IF(BW18&gt;=BV19,$H$21*$B$2))),0)</f>
        <v>0</v>
      </c>
      <c r="BX28" s="231">
        <f>IF('Hoja De Calculo'!BY13&gt;='Hoja De Calculo'!BX13,IF(BX18=100,($H$21*BX18*$B$2)-SUM($H$28:BW28),IF(BX18&gt;BW19,((BX18-BW19+1)*$B$2*$H$21),IF(BX18&gt;=BW19,$H$21*$B$2))),0)</f>
        <v>0</v>
      </c>
      <c r="BY28" s="231">
        <f>IF('Hoja De Calculo'!BZ13&gt;='Hoja De Calculo'!BY13,IF(BY18=100,($H$21*BY18*$B$2)-SUM($H$28:BX28),IF(BY18&gt;BX19,((BY18-BX19+1)*$B$2*$H$21),IF(BY18&gt;=BX19,$H$21*$B$2))),0)</f>
        <v>0</v>
      </c>
      <c r="BZ28" s="231">
        <f>IF('Hoja De Calculo'!CA13&gt;='Hoja De Calculo'!BZ13,IF(BZ18=100,($H$21*BZ18*$B$2)-SUM($H$28:BY28),IF(BZ18&gt;BY19,((BZ18-BY19+1)*$B$2*$H$21),IF(BZ18&gt;=BY19,$H$21*$B$2))),0)</f>
        <v>0</v>
      </c>
      <c r="CA28" s="231">
        <f>IF('Hoja De Calculo'!CB13&gt;='Hoja De Calculo'!CA13,IF(CA18=100,($H$21*CA18*$B$2)-SUM($H$28:BZ28),IF(CA18&gt;BZ19,((CA18-BZ19+1)*$B$2*$H$21),IF(CA18&gt;=BZ19,$H$21*$B$2))),0)</f>
        <v>0</v>
      </c>
      <c r="CB28" s="231">
        <f>IF('Hoja De Calculo'!CC13&gt;='Hoja De Calculo'!CB13,IF(CB18=100,($H$21*CB18*$B$2)-SUM($H$28:CA28),IF(CB18&gt;CA19,((CB18-CA19+1)*$B$2*$H$21),IF(CB18&gt;=CA19,$H$21*$B$2))),0)</f>
        <v>0</v>
      </c>
      <c r="CC28" s="231">
        <f>IF('Hoja De Calculo'!CD13&gt;='Hoja De Calculo'!CC13,IF(CC18=100,($H$21*CC18*$B$2)-SUM($H$28:CB28),IF(CC18&gt;CB19,((CC18-CB19+1)*$B$2*$H$21),IF(CC18&gt;=CB19,$H$21*$B$2))),0)</f>
        <v>0</v>
      </c>
      <c r="CD28" s="231">
        <f>IF('Hoja De Calculo'!CE13&gt;='Hoja De Calculo'!CD13,IF(CD18=100,($H$21*CD18*$B$2)-SUM($H$28:CC28),IF(CD18&gt;CC19,((CD18-CC19+1)*$B$2*$H$21),IF(CD18&gt;=CC19,$H$21*$B$2))),0)</f>
        <v>0</v>
      </c>
      <c r="CE28" s="231">
        <f>IF('Hoja De Calculo'!CF13&gt;='Hoja De Calculo'!CE13,IF(CE18=100,($H$21*CE18*$B$2)-SUM($H$28:CD28),IF(CE18&gt;CD19,((CE18-CD19+1)*$B$2*$H$21),IF(CE18&gt;=CD19,$H$21*$B$2))),0)</f>
        <v>0</v>
      </c>
      <c r="CF28" s="231">
        <f>IF('Hoja De Calculo'!CG13&gt;='Hoja De Calculo'!CF13,IF(CF18=100,($H$21*CF18*$B$2)-SUM($H$28:CE28),IF(CF18&gt;CE19,((CF18-CE19+1)*$B$2*$H$21),IF(CF18&gt;=CE19,$H$21*$B$2))),0)</f>
        <v>0</v>
      </c>
      <c r="CG28" s="231">
        <f>IF('Hoja De Calculo'!CH13&gt;='Hoja De Calculo'!CG13,IF(CG18=100,($H$21*CG18*$B$2)-SUM($H$28:CF28),IF(CG18&gt;CF19,((CG18-CF19+1)*$B$2*$H$21),IF(CG18&gt;=CF19,$H$21*$B$2))),0)</f>
        <v>0</v>
      </c>
      <c r="CH28" s="231">
        <f>IF('Hoja De Calculo'!CI13&gt;='Hoja De Calculo'!CH13,IF(CH18=100,($H$21*CH18*$B$2)-SUM($H$28:CG28),IF(CH18&gt;CG19,((CH18-CG19+1)*$B$2*$H$21),IF(CH18&gt;=CG19,$H$21*$B$2))),0)</f>
        <v>0</v>
      </c>
      <c r="CI28" s="231">
        <f>IF('Hoja De Calculo'!CJ13&gt;='Hoja De Calculo'!CI13,IF(CI18=100,($H$21*CI18*$B$2)-SUM($H$28:CH28),IF(CI18&gt;CH19,((CI18-CH19+1)*$B$2*$H$21),IF(CI18&gt;=CH19,$H$21*$B$2))),0)</f>
        <v>0</v>
      </c>
      <c r="CJ28" s="231">
        <f>IF('Hoja De Calculo'!CK13&gt;='Hoja De Calculo'!CJ13,IF(CJ18=100,($H$21*CJ18*$B$2)-SUM($H$28:CI28),IF(CJ18&gt;CI19,((CJ18-CI19+1)*$B$2*$H$21),IF(CJ18&gt;=CI19,$H$21*$B$2))),0)</f>
        <v>0</v>
      </c>
      <c r="CK28" s="231">
        <f>IF('Hoja De Calculo'!CL13&gt;='Hoja De Calculo'!CK13,IF(CK18=100,($H$21*CK18*$B$2)-SUM($H$28:CJ28),IF(CK18&gt;CJ19,((CK18-CJ19+1)*$B$2*$H$21),IF(CK18&gt;=CJ19,$H$21*$B$2))),0)</f>
        <v>0</v>
      </c>
      <c r="CL28" s="231">
        <f>IF('Hoja De Calculo'!CM13&gt;='Hoja De Calculo'!CL13,IF(CL18=100,($H$21*CL18*$B$2)-SUM($H$28:CK28),IF(CL18&gt;CK19,((CL18-CK19+1)*$B$2*$H$21),IF(CL18&gt;=CK19,$H$21*$B$2))),0)</f>
        <v>0</v>
      </c>
      <c r="CM28" s="231">
        <f>IF('Hoja De Calculo'!CN13&gt;='Hoja De Calculo'!CM13,IF(CM18=100,($H$21*CM18*$B$2)-SUM($H$28:CL28),IF(CM18&gt;CL19,((CM18-CL19+1)*$B$2*$H$21),IF(CM18&gt;=CL19,$H$21*$B$2))),0)</f>
        <v>0</v>
      </c>
      <c r="CN28" s="231">
        <f>IF('Hoja De Calculo'!CO13&gt;='Hoja De Calculo'!CN13,IF(CN18=100,($H$21*CN18*$B$2)-SUM($H$28:CM28),IF(CN18&gt;CM19,((CN18-CM19+1)*$B$2*$H$21),IF(CN18&gt;=CM19,$H$21*$B$2))),0)</f>
        <v>0</v>
      </c>
      <c r="CO28" s="231">
        <f>IF('Hoja De Calculo'!CP13&gt;='Hoja De Calculo'!CO13,IF(CO18=100,($H$21*CO18*$B$2)-SUM($H$28:CN28),IF(CO18&gt;CN19,((CO18-CN19+1)*$B$2*$H$21),IF(CO18&gt;=CN19,$H$21*$B$2))),0)</f>
        <v>0</v>
      </c>
      <c r="CP28" s="231">
        <f>IF('Hoja De Calculo'!CQ13&gt;='Hoja De Calculo'!CP13,IF(CP18=100,($H$21*CP18*$B$2)-SUM($H$28:CO28),IF(CP18&gt;CO19,((CP18-CO19+1)*$B$2*$H$21),IF(CP18&gt;=CO19,$H$21*$B$2))),0)</f>
        <v>0</v>
      </c>
      <c r="CQ28" s="231">
        <f>IF('Hoja De Calculo'!CR13&gt;='Hoja De Calculo'!CQ13,IF(CQ18=100,($H$21*CQ18*$B$2)-SUM($H$28:CP28),IF(CQ18&gt;CP19,((CQ18-CP19+1)*$B$2*$H$21),IF(CQ18&gt;=CP19,$H$21*$B$2))),0)</f>
        <v>0</v>
      </c>
      <c r="CR28" s="231">
        <f>IF('Hoja De Calculo'!CS13&gt;='Hoja De Calculo'!CR13,IF(CR18=100,($H$21*CR18*$B$2)-SUM($H$28:CQ28),IF(CR18&gt;CQ19,((CR18-CQ19+1)*$B$2*$H$21),IF(CR18&gt;=CQ19,$H$21*$B$2))),0)</f>
        <v>0</v>
      </c>
      <c r="CS28" s="231">
        <f>IF('Hoja De Calculo'!CT13&gt;='Hoja De Calculo'!CS13,IF(CS18=100,($H$21*CS18*$B$2)-SUM($H$28:CR28),IF(CS18&gt;CR19,((CS18-CR19+1)*$B$2*$H$21),IF(CS18&gt;=CR19,$H$21*$B$2))),0)</f>
        <v>0</v>
      </c>
      <c r="CT28" s="231">
        <f>IF('Hoja De Calculo'!CU13&gt;='Hoja De Calculo'!CT13,IF(CT18=100,($H$21*CT18*$B$2)-SUM($H$28:CS28),IF(CT18&gt;CS19,((CT18-CS19+1)*$B$2*$H$21),IF(CT18&gt;=CS19,$H$21*$B$2))),0)</f>
        <v>0</v>
      </c>
      <c r="CU28" s="231">
        <f>IF('Hoja De Calculo'!CV13&gt;='Hoja De Calculo'!CU13,IF(CU18=100,($H$21*CU18*$B$2)-SUM($H$28:CT28),IF(CU18&gt;CT19,((CU18-CT19+1)*$B$2*$H$21),IF(CU18&gt;=CT19,$H$21*$B$2))),0)</f>
        <v>0</v>
      </c>
      <c r="CV28" s="231">
        <f>IF('Hoja De Calculo'!CW13&gt;='Hoja De Calculo'!CV13,IF(CV18=100,($H$21*CV18*$B$2)-SUM($H$28:CU28),IF(CV18&gt;CU19,((CV18-CU19+1)*$B$2*$H$21),IF(CV18&gt;=CU19,$H$21*$B$2))),0)</f>
        <v>0</v>
      </c>
      <c r="CW28" s="231">
        <f>IF('Hoja De Calculo'!CX13&gt;='Hoja De Calculo'!CW13,IF(CW18=100,($H$21*CW18*$B$2)-SUM($H$28:CV28),IF(CW18&gt;CV19,((CW18-CV19+1)*$B$2*$H$21),IF(CW18&gt;=CV19,$H$21*$B$2))),0)</f>
        <v>0</v>
      </c>
    </row>
    <row r="29" spans="1:101" x14ac:dyDescent="0.35">
      <c r="A29" t="s">
        <v>134</v>
      </c>
      <c r="C29" s="196"/>
      <c r="D29" s="196"/>
      <c r="E29" s="196"/>
      <c r="F29" s="196"/>
      <c r="G29" s="196"/>
      <c r="H29" s="204"/>
      <c r="I29" s="218">
        <f>(I$21*$B$2*(I$19+(IF(I$19=100,0,1))))</f>
        <v>0</v>
      </c>
      <c r="J29" s="231">
        <f>IF('Hoja De Calculo'!K13&gt;='Hoja De Calculo'!J13,IF(J18=100,($I$21*J$18*$B$2)-SUM($I29:I29),IF(J$18&gt;I$19,((J$18-I$19+1)*$B$2*$I$21),IF(J$18&gt;=I$19,$I$21*$B$2))),0)</f>
        <v>0</v>
      </c>
      <c r="K29" s="231">
        <f>IF('Hoja De Calculo'!L13&gt;='Hoja De Calculo'!K13,IF(K18=100,($I$21*K$18*$B$2)-SUM($I29:J29),IF(K$18&gt;J$19,((K$18-J$19+1)*$B$2*$I$21),IF(K$18&gt;=J$19,$I$21*$B$2))),0)</f>
        <v>0</v>
      </c>
      <c r="L29" s="231">
        <f>IF('Hoja De Calculo'!M13&gt;='Hoja De Calculo'!L13,IF(L18=100,($I$21*L$18*$B$2)-SUM($I29:K29),IF(L$18&gt;K$19,((L$18-K$19+1)*$B$2*$I$21),IF(L$18&gt;=K$19,$I$21*$B$2))),0)</f>
        <v>0</v>
      </c>
      <c r="M29" s="231">
        <f>IF('Hoja De Calculo'!N13&gt;='Hoja De Calculo'!M13,IF(M18=100,($I$21*M$18*$B$2)-SUM($I29:L29),IF(M$18&gt;L$19,((M$18-L$19+1)*$B$2*$I$21),IF(M$18&gt;=L$19,$I$21*$B$2))),0)</f>
        <v>0</v>
      </c>
      <c r="N29" s="231">
        <f>IF('Hoja De Calculo'!O13&gt;='Hoja De Calculo'!N13,IF(N18=100,($I$21*N$18*$B$2)-SUM($I29:M29),IF(N$18&gt;M$19,((N$18-M$19+1)*$B$2*$I$21),IF(N$18&gt;=M$19,$I$21*$B$2))),0)</f>
        <v>0</v>
      </c>
      <c r="O29" s="231">
        <f>IF('Hoja De Calculo'!P13&gt;='Hoja De Calculo'!O13,IF(O18=100,($I$21*O$18*$B$2)-SUM($I29:N29),IF(O$18&gt;N$19,((O$18-N$19+1)*$B$2*$I$21),IF(O$18&gt;=N$19,$I$21*$B$2))),0)</f>
        <v>0</v>
      </c>
      <c r="P29" s="231">
        <f>IF('Hoja De Calculo'!Q13&gt;='Hoja De Calculo'!P13,IF(P18=100,($I$21*P$18*$B$2)-SUM($I29:O29),IF(P$18&gt;O$19,((P$18-O$19+1)*$B$2*$I$21),IF(P$18&gt;=O$19,$I$21*$B$2))),0)</f>
        <v>0</v>
      </c>
      <c r="Q29" s="231">
        <f>IF('Hoja De Calculo'!R13&gt;='Hoja De Calculo'!Q13,IF(Q18=100,($I$21*Q$18*$B$2)-SUM($I29:P29),IF(Q$18&gt;P$19,((Q$18-P$19+1)*$B$2*$I$21),IF(Q$18&gt;=P$19,$I$21*$B$2))),0)</f>
        <v>0</v>
      </c>
      <c r="R29" s="231">
        <f>IF('Hoja De Calculo'!S13&gt;='Hoja De Calculo'!R13,IF(R18=100,($I$21*R$18*$B$2)-SUM($I29:Q29),IF(R$18&gt;Q$19,((R$18-Q$19+1)*$B$2*$I$21),IF(R$18&gt;=Q$19,$I$21*$B$2))),0)</f>
        <v>0</v>
      </c>
      <c r="S29" s="231">
        <f>IF('Hoja De Calculo'!T13&gt;='Hoja De Calculo'!S13,IF(S18=100,($I$21*S$18*$B$2)-SUM($I29:R29),IF(S$18&gt;R$19,((S$18-R$19+1)*$B$2*$I$21),IF(S$18&gt;=R$19,$I$21*$B$2))),0)</f>
        <v>0</v>
      </c>
      <c r="T29" s="231">
        <f>IF('Hoja De Calculo'!U13&gt;='Hoja De Calculo'!T13,IF(T18=100,($I$21*T$18*$B$2)-SUM($I29:S29),IF(T$18&gt;S$19,((T$18-S$19+1)*$B$2*$I$21),IF(T$18&gt;=S$19,$I$21*$B$2))),0)</f>
        <v>0</v>
      </c>
      <c r="U29" s="231">
        <f>IF('Hoja De Calculo'!V13&gt;='Hoja De Calculo'!U13,IF(U18=100,($I$21*U$18*$B$2)-SUM($I29:T29),IF(U$18&gt;T$19,((U$18-T$19+1)*$B$2*$I$21),IF(U$18&gt;=T$19,$I$21*$B$2))),0)</f>
        <v>0</v>
      </c>
      <c r="V29" s="231">
        <f>IF('Hoja De Calculo'!W13&gt;='Hoja De Calculo'!V13,IF(V18=100,($I$21*V$18*$B$2)-SUM($I29:U29),IF(V$18&gt;U$19,((V$18-U$19+1)*$B$2*$I$21),IF(V$18&gt;=U$19,$I$21*$B$2))),0)</f>
        <v>0</v>
      </c>
      <c r="W29" s="231">
        <f>IF('Hoja De Calculo'!X13&gt;='Hoja De Calculo'!W13,IF(W18=100,($I$21*W$18*$B$2)-SUM($I29:V29),IF(W$18&gt;V$19,((W$18-V$19+1)*$B$2*$I$21),IF(W$18&gt;=V$19,$I$21*$B$2))),0)</f>
        <v>0</v>
      </c>
      <c r="X29" s="231">
        <f>IF('Hoja De Calculo'!Y13&gt;='Hoja De Calculo'!X13,IF(X18=100,($I$21*X$18*$B$2)-SUM($I29:W29),IF(X$18&gt;W$19,((X$18-W$19+1)*$B$2*$I$21),IF(X$18&gt;=W$19,$I$21*$B$2))),0)</f>
        <v>0</v>
      </c>
      <c r="Y29" s="231">
        <f>IF('Hoja De Calculo'!Z13&gt;='Hoja De Calculo'!Y13,IF(Y18=100,($I$21*Y$18*$B$2)-SUM($I29:X29),IF(Y$18&gt;X$19,((Y$18-X$19+1)*$B$2*$I$21),IF(Y$18&gt;=X$19,$I$21*$B$2))),0)</f>
        <v>0</v>
      </c>
      <c r="Z29" s="231">
        <f>IF('Hoja De Calculo'!AA13&gt;='Hoja De Calculo'!Z13,IF(Z18=100,($I$21*Z$18*$B$2)-SUM($I29:Y29),IF(Z$18&gt;Y$19,((Z$18-Y$19+1)*$B$2*$I$21),IF(Z$18&gt;=Y$19,$I$21*$B$2))),0)</f>
        <v>0</v>
      </c>
      <c r="AA29" s="231">
        <f>IF('Hoja De Calculo'!AB13&gt;='Hoja De Calculo'!AA13,IF(AA18=100,($I$21*AA$18*$B$2)-SUM($I29:Z29),IF(AA$18&gt;Z$19,((AA$18-Z$19+1)*$B$2*$I$21),IF(AA$18&gt;=Z$19,$I$21*$B$2))),0)</f>
        <v>0</v>
      </c>
      <c r="AB29" s="231">
        <f>IF('Hoja De Calculo'!AC13&gt;='Hoja De Calculo'!AB13,IF(AB18=100,($I$21*AB$18*$B$2)-SUM($I29:AA29),IF(AB$18&gt;AA$19,((AB$18-AA$19+1)*$B$2*$I$21),IF(AB$18&gt;=AA$19,$I$21*$B$2))),0)</f>
        <v>0</v>
      </c>
      <c r="AC29" s="231">
        <f>IF('Hoja De Calculo'!AD13&gt;='Hoja De Calculo'!AC13,IF(AC18=100,($I$21*AC$18*$B$2)-SUM($I29:AB29),IF(AC$18&gt;AB$19,((AC$18-AB$19+1)*$B$2*$I$21),IF(AC$18&gt;=AB$19,$I$21*$B$2))),0)</f>
        <v>0</v>
      </c>
      <c r="AD29" s="231">
        <f>IF('Hoja De Calculo'!AE13&gt;='Hoja De Calculo'!AD13,IF(AD18=100,($I$21*AD$18*$B$2)-SUM($I29:AC29),IF(AD$18&gt;AC$19,((AD$18-AC$19+1)*$B$2*$I$21),IF(AD$18&gt;=AC$19,$I$21*$B$2))),0)</f>
        <v>0</v>
      </c>
      <c r="AE29" s="231">
        <f>IF('Hoja De Calculo'!AF13&gt;='Hoja De Calculo'!AE13,IF(AE18=100,($I$21*AE$18*$B$2)-SUM($I29:AD29),IF(AE$18&gt;AD$19,((AE$18-AD$19+1)*$B$2*$I$21),IF(AE$18&gt;=AD$19,$I$21*$B$2))),0)</f>
        <v>0</v>
      </c>
      <c r="AF29" s="231">
        <f>IF('Hoja De Calculo'!AG13&gt;='Hoja De Calculo'!AF13,IF(AF18=100,($I$21*AF$18*$B$2)-SUM($I29:AE29),IF(AF$18&gt;AE$19,((AF$18-AE$19+1)*$B$2*$I$21),IF(AF$18&gt;=AE$19,$I$21*$B$2))),0)</f>
        <v>0</v>
      </c>
      <c r="AG29" s="231">
        <f>IF('Hoja De Calculo'!AH13&gt;='Hoja De Calculo'!AG13,IF(AG18=100,($I$21*AG$18*$B$2)-SUM($I29:AF29),IF(AG$18&gt;AF$19,((AG$18-AF$19+1)*$B$2*$I$21),IF(AG$18&gt;=AF$19,$I$21*$B$2))),0)</f>
        <v>0</v>
      </c>
      <c r="AH29" s="231">
        <f>IF('Hoja De Calculo'!AI13&gt;='Hoja De Calculo'!AH13,IF(AH18=100,($I$21*AH$18*$B$2)-SUM($I29:AG29),IF(AH$18&gt;AG$19,((AH$18-AG$19+1)*$B$2*$I$21),IF(AH$18&gt;=AG$19,$I$21*$B$2))),0)</f>
        <v>0</v>
      </c>
      <c r="AI29" s="231">
        <f>IF('Hoja De Calculo'!AJ13&gt;='Hoja De Calculo'!AI13,IF(AI18=100,($I$21*AI$18*$B$2)-SUM($I29:AH29),IF(AI$18&gt;AH$19,((AI$18-AH$19+1)*$B$2*$I$21),IF(AI$18&gt;=AH$19,$I$21*$B$2))),0)</f>
        <v>0</v>
      </c>
      <c r="AJ29" s="231">
        <f>IF('Hoja De Calculo'!AK13&gt;='Hoja De Calculo'!AJ13,IF(AJ18=100,($I$21*AJ$18*$B$2)-SUM($I29:AI29),IF(AJ$18&gt;AI$19,((AJ$18-AI$19+1)*$B$2*$I$21),IF(AJ$18&gt;=AI$19,$I$21*$B$2))),0)</f>
        <v>0</v>
      </c>
      <c r="AK29" s="231">
        <f>IF('Hoja De Calculo'!AL13&gt;='Hoja De Calculo'!AK13,IF(AK18=100,($I$21*AK$18*$B$2)-SUM($I29:AJ29),IF(AK$18&gt;AJ$19,((AK$18-AJ$19+1)*$B$2*$I$21),IF(AK$18&gt;=AJ$19,$I$21*$B$2))),0)</f>
        <v>0</v>
      </c>
      <c r="AL29" s="231">
        <f>IF('Hoja De Calculo'!AM13&gt;='Hoja De Calculo'!AL13,IF(AL18=100,($I$21*AL$18*$B$2)-SUM($I29:AK29),IF(AL$18&gt;AK$19,((AL$18-AK$19+1)*$B$2*$I$21),IF(AL$18&gt;=AK$19,$I$21*$B$2))),0)</f>
        <v>0</v>
      </c>
      <c r="AM29" s="231">
        <f>IF('Hoja De Calculo'!AN13&gt;='Hoja De Calculo'!AM13,IF(AM18=100,($I$21*AM$18*$B$2)-SUM($I29:AL29),IF(AM$18&gt;AL$19,((AM$18-AL$19+1)*$B$2*$I$21),IF(AM$18&gt;=AL$19,$I$21*$B$2))),0)</f>
        <v>0</v>
      </c>
      <c r="AN29" s="231">
        <f>IF('Hoja De Calculo'!AO13&gt;='Hoja De Calculo'!AN13,IF(AN18=100,($I$21*AN$18*$B$2)-SUM($I29:AM29),IF(AN$18&gt;AM$19,((AN$18-AM$19+1)*$B$2*$I$21),IF(AN$18&gt;=AM$19,$I$21*$B$2))),0)</f>
        <v>0</v>
      </c>
      <c r="AO29" s="231">
        <f>IF('Hoja De Calculo'!AP13&gt;='Hoja De Calculo'!AO13,IF(AO18=100,($I$21*AO$18*$B$2)-SUM($I29:AN29),IF(AO$18&gt;AN$19,((AO$18-AN$19+1)*$B$2*$I$21),IF(AO$18&gt;=AN$19,$I$21*$B$2))),0)</f>
        <v>0</v>
      </c>
      <c r="AP29" s="231">
        <f>IF('Hoja De Calculo'!AQ13&gt;='Hoja De Calculo'!AP13,IF(AP18=100,($I$21*AP$18*$B$2)-SUM($I29:AO29),IF(AP$18&gt;AO$19,((AP$18-AO$19+1)*$B$2*$I$21),IF(AP$18&gt;=AO$19,$I$21*$B$2))),0)</f>
        <v>0</v>
      </c>
      <c r="AQ29" s="231">
        <f>IF('Hoja De Calculo'!AR13&gt;='Hoja De Calculo'!AQ13,IF(AQ18=100,($I$21*AQ$18*$B$2)-SUM($I29:AP29),IF(AQ$18&gt;AP$19,((AQ$18-AP$19+1)*$B$2*$I$21),IF(AQ$18&gt;=AP$19,$I$21*$B$2))),0)</f>
        <v>0</v>
      </c>
      <c r="AR29" s="231">
        <f>IF('Hoja De Calculo'!AS13&gt;='Hoja De Calculo'!AR13,IF(AR18=100,($I$21*AR$18*$B$2)-SUM($I29:AQ29),IF(AR$18&gt;AQ$19,((AR$18-AQ$19+1)*$B$2*$I$21),IF(AR$18&gt;=AQ$19,$I$21*$B$2))),0)</f>
        <v>0</v>
      </c>
      <c r="AS29" s="231">
        <f>IF('Hoja De Calculo'!AT13&gt;='Hoja De Calculo'!AS13,IF(AS18=100,($I$21*AS$18*$B$2)-SUM($I29:AR29),IF(AS$18&gt;AR$19,((AS$18-AR$19+1)*$B$2*$I$21),IF(AS$18&gt;=AR$19,$I$21*$B$2))),0)</f>
        <v>0</v>
      </c>
      <c r="AT29" s="231">
        <f>IF('Hoja De Calculo'!AU13&gt;='Hoja De Calculo'!AT13,IF(AT18=100,($I$21*AT$18*$B$2)-SUM($I29:AS29),IF(AT$18&gt;AS$19,((AT$18-AS$19+1)*$B$2*$I$21),IF(AT$18&gt;=AS$19,$I$21*$B$2))),0)</f>
        <v>0</v>
      </c>
      <c r="AU29" s="231">
        <f>IF('Hoja De Calculo'!AV13&gt;='Hoja De Calculo'!AU13,IF(AU18=100,($I$21*AU$18*$B$2)-SUM($I29:AT29),IF(AU$18&gt;AT$19,((AU$18-AT$19+1)*$B$2*$I$21),IF(AU$18&gt;=AT$19,$I$21*$B$2))),0)</f>
        <v>0</v>
      </c>
      <c r="AV29" s="231">
        <f>IF('Hoja De Calculo'!AW13&gt;='Hoja De Calculo'!AV13,IF(AV18=100,($I$21*AV$18*$B$2)-SUM($I29:AU29),IF(AV$18&gt;AU$19,((AV$18-AU$19+1)*$B$2*$I$21),IF(AV$18&gt;=AU$19,$I$21*$B$2))),0)</f>
        <v>0</v>
      </c>
      <c r="AW29" s="231">
        <f>IF('Hoja De Calculo'!AX13&gt;='Hoja De Calculo'!AW13,IF(AW18=100,($I$21*AW$18*$B$2)-SUM($I29:AV29),IF(AW$18&gt;AV$19,((AW$18-AV$19+1)*$B$2*$I$21),IF(AW$18&gt;=AV$19,$I$21*$B$2))),0)</f>
        <v>0</v>
      </c>
      <c r="AX29" s="231">
        <f>IF('Hoja De Calculo'!AY13&gt;='Hoja De Calculo'!AX13,IF(AX18=100,($I$21*AX$18*$B$2)-SUM($I29:AW29),IF(AX$18&gt;AW$19,((AX$18-AW$19+1)*$B$2*$I$21),IF(AX$18&gt;=AW$19,$I$21*$B$2))),0)</f>
        <v>0</v>
      </c>
      <c r="AY29" s="231">
        <f>IF('Hoja De Calculo'!AZ13&gt;='Hoja De Calculo'!AY13,IF(AY18=100,($I$21*AY$18*$B$2)-SUM($I29:AX29),IF(AY$18&gt;AX$19,((AY$18-AX$19+1)*$B$2*$I$21),IF(AY$18&gt;=AX$19,$I$21*$B$2))),0)</f>
        <v>0</v>
      </c>
      <c r="AZ29" s="231">
        <f>IF('Hoja De Calculo'!BA13&gt;='Hoja De Calculo'!AZ13,IF(AZ18=100,($I$21*AZ$18*$B$2)-SUM($I29:AY29),IF(AZ$18&gt;AY$19,((AZ$18-AY$19+1)*$B$2*$I$21),IF(AZ$18&gt;=AY$19,$I$21*$B$2))),0)</f>
        <v>0</v>
      </c>
      <c r="BA29" s="231">
        <f>IF('Hoja De Calculo'!BB13&gt;='Hoja De Calculo'!BA13,IF(BA18=100,($I$21*BA$18*$B$2)-SUM($I29:AZ29),IF(BA$18&gt;AZ$19,((BA$18-AZ$19+1)*$B$2*$I$21),IF(BA$18&gt;=AZ$19,$I$21*$B$2))),0)</f>
        <v>0</v>
      </c>
      <c r="BB29" s="231">
        <f>IF('Hoja De Calculo'!BC13&gt;='Hoja De Calculo'!BB13,IF(BB18=100,($I$21*BB$18*$B$2)-SUM($I29:BA29),IF(BB$18&gt;BA$19,((BB$18-BA$19+1)*$B$2*$I$21),IF(BB$18&gt;=BA$19,$I$21*$B$2))),0)</f>
        <v>0</v>
      </c>
      <c r="BC29" s="231">
        <f>IF('Hoja De Calculo'!BD13&gt;='Hoja De Calculo'!BC13,IF(BC18=100,($I$21*BC$18*$B$2)-SUM($I29:BB29),IF(BC$18&gt;BB$19,((BC$18-BB$19+1)*$B$2*$I$21),IF(BC$18&gt;=BB$19,$I$21*$B$2))),0)</f>
        <v>0</v>
      </c>
      <c r="BD29" s="231">
        <f>IF('Hoja De Calculo'!BE13&gt;='Hoja De Calculo'!BD13,IF(BD18=100,($I$21*BD$18*$B$2)-SUM($I29:BC29),IF(BD$18&gt;BC$19,((BD$18-BC$19+1)*$B$2*$I$21),IF(BD$18&gt;=BC$19,$I$21*$B$2))),0)</f>
        <v>0</v>
      </c>
      <c r="BE29" s="231">
        <f>IF('Hoja De Calculo'!BF13&gt;='Hoja De Calculo'!BE13,IF(BE18=100,($I$21*BE$18*$B$2)-SUM($I29:BD29),IF(BE$18&gt;BD$19,((BE$18-BD$19+1)*$B$2*$I$21),IF(BE$18&gt;=BD$19,$I$21*$B$2))),0)</f>
        <v>0</v>
      </c>
      <c r="BF29" s="231">
        <f>IF('Hoja De Calculo'!BG13&gt;='Hoja De Calculo'!BF13,IF(BF18=100,($I$21*BF$18*$B$2)-SUM($I29:BE29),IF(BF$18&gt;BE$19,((BF$18-BE$19+1)*$B$2*$I$21),IF(BF$18&gt;=BE$19,$I$21*$B$2))),0)</f>
        <v>0</v>
      </c>
      <c r="BG29" s="231">
        <f>IF('Hoja De Calculo'!BH13&gt;='Hoja De Calculo'!BG13,IF(BG18=100,($I$21*BG$18*$B$2)-SUM($I29:BF29),IF(BG$18&gt;BF$19,((BG$18-BF$19+1)*$B$2*$I$21),IF(BG$18&gt;=BF$19,$I$21*$B$2))),0)</f>
        <v>0</v>
      </c>
      <c r="BH29" s="231">
        <f>IF('Hoja De Calculo'!BI13&gt;='Hoja De Calculo'!BH13,IF(BH18=100,($I$21*BH$18*$B$2)-SUM($I29:BG29),IF(BH$18&gt;BG$19,((BH$18-BG$19+1)*$B$2*$I$21),IF(BH$18&gt;=BG$19,$I$21*$B$2))),0)</f>
        <v>0</v>
      </c>
      <c r="BI29" s="231">
        <f>IF('Hoja De Calculo'!BJ13&gt;='Hoja De Calculo'!BI13,IF(BI18=100,($I$21*BI$18*$B$2)-SUM($I29:BH29),IF(BI$18&gt;BH$19,((BI$18-BH$19+1)*$B$2*$I$21),IF(BI$18&gt;=BH$19,$I$21*$B$2))),0)</f>
        <v>0</v>
      </c>
      <c r="BJ29" s="231">
        <f>IF('Hoja De Calculo'!BK13&gt;='Hoja De Calculo'!BJ13,IF(BJ18=100,($I$21*BJ$18*$B$2)-SUM($I29:BI29),IF(BJ$18&gt;BI$19,((BJ$18-BI$19+1)*$B$2*$I$21),IF(BJ$18&gt;=BI$19,$I$21*$B$2))),0)</f>
        <v>0</v>
      </c>
      <c r="BK29" s="231">
        <f>IF('Hoja De Calculo'!BL13&gt;='Hoja De Calculo'!BK13,IF(BK18=100,($I$21*BK$18*$B$2)-SUM($I29:BJ29),IF(BK$18&gt;BJ$19,((BK$18-BJ$19+1)*$B$2*$I$21),IF(BK$18&gt;=BJ$19,$I$21*$B$2))),0)</f>
        <v>0</v>
      </c>
      <c r="BL29" s="231">
        <f>IF('Hoja De Calculo'!BM13&gt;='Hoja De Calculo'!BL13,IF(BL18=100,($I$21*BL$18*$B$2)-SUM($I29:BK29),IF(BL$18&gt;BK$19,((BL$18-BK$19+1)*$B$2*$I$21),IF(BL$18&gt;=BK$19,$I$21*$B$2))),0)</f>
        <v>0</v>
      </c>
      <c r="BM29" s="231">
        <f>IF('Hoja De Calculo'!BN13&gt;='Hoja De Calculo'!BM13,IF(BM18=100,($I$21*BM$18*$B$2)-SUM($I29:BL29),IF(BM$18&gt;BL$19,((BM$18-BL$19+1)*$B$2*$I$21),IF(BM$18&gt;=BL$19,$I$21*$B$2))),0)</f>
        <v>0</v>
      </c>
      <c r="BN29" s="231">
        <f>IF('Hoja De Calculo'!BO13&gt;='Hoja De Calculo'!BN13,IF(BN18=100,($I$21*BN$18*$B$2)-SUM($I29:BM29),IF(BN$18&gt;BM$19,((BN$18-BM$19+1)*$B$2*$I$21),IF(BN$18&gt;=BM$19,$I$21*$B$2))),0)</f>
        <v>0</v>
      </c>
      <c r="BO29" s="231">
        <f>IF('Hoja De Calculo'!BP13&gt;='Hoja De Calculo'!BO13,IF(BO18=100,($I$21*BO$18*$B$2)-SUM($I29:BN29),IF(BO$18&gt;BN$19,((BO$18-BN$19+1)*$B$2*$I$21),IF(BO$18&gt;=BN$19,$I$21*$B$2))),0)</f>
        <v>0</v>
      </c>
      <c r="BP29" s="231">
        <f>IF('Hoja De Calculo'!BQ13&gt;='Hoja De Calculo'!BP13,IF(BP18=100,($I$21*BP$18*$B$2)-SUM($I29:BO29),IF(BP$18&gt;BO$19,((BP$18-BO$19+1)*$B$2*$I$21),IF(BP$18&gt;=BO$19,$I$21*$B$2))),0)</f>
        <v>0</v>
      </c>
      <c r="BQ29" s="231">
        <f>IF('Hoja De Calculo'!BR13&gt;='Hoja De Calculo'!BQ13,IF(BQ18=100,($I$21*BQ$18*$B$2)-SUM($I29:BP29),IF(BQ$18&gt;BP$19,((BQ$18-BP$19+1)*$B$2*$I$21),IF(BQ$18&gt;=BP$19,$I$21*$B$2))),0)</f>
        <v>0</v>
      </c>
      <c r="BR29" s="231">
        <f>IF('Hoja De Calculo'!BS13&gt;='Hoja De Calculo'!BR13,IF(BR18=100,($I$21*BR$18*$B$2)-SUM($I29:BQ29),IF(BR$18&gt;BQ$19,((BR$18-BQ$19+1)*$B$2*$I$21),IF(BR$18&gt;=BQ$19,$I$21*$B$2))),0)</f>
        <v>0</v>
      </c>
      <c r="BS29" s="231">
        <f>IF('Hoja De Calculo'!BT13&gt;='Hoja De Calculo'!BS13,IF(BS18=100,($I$21*BS$18*$B$2)-SUM($I29:BR29),IF(BS$18&gt;BR$19,((BS$18-BR$19+1)*$B$2*$I$21),IF(BS$18&gt;=BR$19,$I$21*$B$2))),0)</f>
        <v>0</v>
      </c>
      <c r="BT29" s="231">
        <f>IF('Hoja De Calculo'!BU13&gt;='Hoja De Calculo'!BT13,IF(BT18=100,($I$21*BT$18*$B$2)-SUM($I29:BS29),IF(BT$18&gt;BS$19,((BT$18-BS$19+1)*$B$2*$I$21),IF(BT$18&gt;=BS$19,$I$21*$B$2))),0)</f>
        <v>0</v>
      </c>
      <c r="BU29" s="231">
        <f>IF('Hoja De Calculo'!BV13&gt;='Hoja De Calculo'!BU13,IF(BU18=100,($I$21*BU$18*$B$2)-SUM($I29:BT29),IF(BU$18&gt;BT$19,((BU$18-BT$19+1)*$B$2*$I$21),IF(BU$18&gt;=BT$19,$I$21*$B$2))),0)</f>
        <v>0</v>
      </c>
      <c r="BV29" s="231">
        <f>IF('Hoja De Calculo'!BW13&gt;='Hoja De Calculo'!BV13,IF(BV18=100,($I$21*BV$18*$B$2)-SUM($I29:BU29),IF(BV$18&gt;BU$19,((BV$18-BU$19+1)*$B$2*$I$21),IF(BV$18&gt;=BU$19,$I$21*$B$2))),0)</f>
        <v>0</v>
      </c>
      <c r="BW29" s="231">
        <f>IF('Hoja De Calculo'!BX13&gt;='Hoja De Calculo'!BW13,IF(BW18=100,($I$21*BW$18*$B$2)-SUM($I29:BV29),IF(BW$18&gt;BV$19,((BW$18-BV$19+1)*$B$2*$I$21),IF(BW$18&gt;=BV$19,$I$21*$B$2))),0)</f>
        <v>0</v>
      </c>
      <c r="BX29" s="231">
        <f>IF('Hoja De Calculo'!BY13&gt;='Hoja De Calculo'!BX13,IF(BX18=100,($I$21*BX$18*$B$2)-SUM($I29:BW29),IF(BX$18&gt;BW$19,((BX$18-BW$19+1)*$B$2*$I$21),IF(BX$18&gt;=BW$19,$I$21*$B$2))),0)</f>
        <v>0</v>
      </c>
      <c r="BY29" s="231">
        <f>IF('Hoja De Calculo'!BZ13&gt;='Hoja De Calculo'!BY13,IF(BY18=100,($I$21*BY$18*$B$2)-SUM($I29:BX29),IF(BY$18&gt;BX$19,((BY$18-BX$19+1)*$B$2*$I$21),IF(BY$18&gt;=BX$19,$I$21*$B$2))),0)</f>
        <v>0</v>
      </c>
      <c r="BZ29" s="231">
        <f>IF('Hoja De Calculo'!CA13&gt;='Hoja De Calculo'!BZ13,IF(BZ18=100,($I$21*BZ$18*$B$2)-SUM($I29:BY29),IF(BZ$18&gt;BY$19,((BZ$18-BY$19+1)*$B$2*$I$21),IF(BZ$18&gt;=BY$19,$I$21*$B$2))),0)</f>
        <v>0</v>
      </c>
      <c r="CA29" s="231">
        <f>IF('Hoja De Calculo'!CB13&gt;='Hoja De Calculo'!CA13,IF(CA18=100,($I$21*CA$18*$B$2)-SUM($I29:BZ29),IF(CA$18&gt;BZ$19,((CA$18-BZ$19+1)*$B$2*$I$21),IF(CA$18&gt;=BZ$19,$I$21*$B$2))),0)</f>
        <v>0</v>
      </c>
      <c r="CB29" s="231">
        <f>IF('Hoja De Calculo'!CC13&gt;='Hoja De Calculo'!CB13,IF(CB18=100,($I$21*CB$18*$B$2)-SUM($I29:CA29),IF(CB$18&gt;CA$19,((CB$18-CA$19+1)*$B$2*$I$21),IF(CB$18&gt;=CA$19,$I$21*$B$2))),0)</f>
        <v>0</v>
      </c>
      <c r="CC29" s="231">
        <f>IF('Hoja De Calculo'!CD13&gt;='Hoja De Calculo'!CC13,IF(CC18=100,($I$21*CC$18*$B$2)-SUM($I29:CB29),IF(CC$18&gt;CB$19,((CC$18-CB$19+1)*$B$2*$I$21),IF(CC$18&gt;=CB$19,$I$21*$B$2))),0)</f>
        <v>0</v>
      </c>
      <c r="CD29" s="231">
        <f>IF('Hoja De Calculo'!CE13&gt;='Hoja De Calculo'!CD13,IF(CD18=100,($I$21*CD$18*$B$2)-SUM($I29:CC29),IF(CD$18&gt;CC$19,((CD$18-CC$19+1)*$B$2*$I$21),IF(CD$18&gt;=CC$19,$I$21*$B$2))),0)</f>
        <v>0</v>
      </c>
      <c r="CE29" s="231">
        <f>IF('Hoja De Calculo'!CF13&gt;='Hoja De Calculo'!CE13,IF(CE18=100,($I$21*CE$18*$B$2)-SUM($I29:CD29),IF(CE$18&gt;CD$19,((CE$18-CD$19+1)*$B$2*$I$21),IF(CE$18&gt;=CD$19,$I$21*$B$2))),0)</f>
        <v>0</v>
      </c>
      <c r="CF29" s="231">
        <f>IF('Hoja De Calculo'!CG13&gt;='Hoja De Calculo'!CF13,IF(CF18=100,($I$21*CF$18*$B$2)-SUM($I29:CE29),IF(CF$18&gt;CE$19,((CF$18-CE$19+1)*$B$2*$I$21),IF(CF$18&gt;=CE$19,$I$21*$B$2))),0)</f>
        <v>0</v>
      </c>
      <c r="CG29" s="231">
        <f>IF('Hoja De Calculo'!CH13&gt;='Hoja De Calculo'!CG13,IF(CG18=100,($I$21*CG$18*$B$2)-SUM($I29:CF29),IF(CG$18&gt;CF$19,((CG$18-CF$19+1)*$B$2*$I$21),IF(CG$18&gt;=CF$19,$I$21*$B$2))),0)</f>
        <v>0</v>
      </c>
      <c r="CH29" s="231">
        <f>IF('Hoja De Calculo'!CI13&gt;='Hoja De Calculo'!CH13,IF(CH18=100,($I$21*CH$18*$B$2)-SUM($I29:CG29),IF(CH$18&gt;CG$19,((CH$18-CG$19+1)*$B$2*$I$21),IF(CH$18&gt;=CG$19,$I$21*$B$2))),0)</f>
        <v>0</v>
      </c>
      <c r="CI29" s="231">
        <f>IF('Hoja De Calculo'!CJ13&gt;='Hoja De Calculo'!CI13,IF(CI18=100,($I$21*CI$18*$B$2)-SUM($I29:CH29),IF(CI$18&gt;CH$19,((CI$18-CH$19+1)*$B$2*$I$21),IF(CI$18&gt;=CH$19,$I$21*$B$2))),0)</f>
        <v>0</v>
      </c>
      <c r="CJ29" s="231">
        <f>IF('Hoja De Calculo'!CK13&gt;='Hoja De Calculo'!CJ13,IF(CJ18=100,($I$21*CJ$18*$B$2)-SUM($I29:CI29),IF(CJ$18&gt;CI$19,((CJ$18-CI$19+1)*$B$2*$I$21),IF(CJ$18&gt;=CI$19,$I$21*$B$2))),0)</f>
        <v>0</v>
      </c>
      <c r="CK29" s="231">
        <f>IF('Hoja De Calculo'!CL13&gt;='Hoja De Calculo'!CK13,IF(CK18=100,($I$21*CK$18*$B$2)-SUM($I29:CJ29),IF(CK$18&gt;CJ$19,((CK$18-CJ$19+1)*$B$2*$I$21),IF(CK$18&gt;=CJ$19,$I$21*$B$2))),0)</f>
        <v>0</v>
      </c>
      <c r="CL29" s="231">
        <f>IF('Hoja De Calculo'!CM13&gt;='Hoja De Calculo'!CL13,IF(CL18=100,($I$21*CL$18*$B$2)-SUM($I29:CK29),IF(CL$18&gt;CK$19,((CL$18-CK$19+1)*$B$2*$I$21),IF(CL$18&gt;=CK$19,$I$21*$B$2))),0)</f>
        <v>0</v>
      </c>
      <c r="CM29" s="231">
        <f>IF('Hoja De Calculo'!CN13&gt;='Hoja De Calculo'!CM13,IF(CM18=100,($I$21*CM$18*$B$2)-SUM($I29:CL29),IF(CM$18&gt;CL$19,((CM$18-CL$19+1)*$B$2*$I$21),IF(CM$18&gt;=CL$19,$I$21*$B$2))),0)</f>
        <v>0</v>
      </c>
      <c r="CN29" s="231">
        <f>IF('Hoja De Calculo'!CO13&gt;='Hoja De Calculo'!CN13,IF(CN18=100,($I$21*CN$18*$B$2)-SUM($I29:CM29),IF(CN$18&gt;CM$19,((CN$18-CM$19+1)*$B$2*$I$21),IF(CN$18&gt;=CM$19,$I$21*$B$2))),0)</f>
        <v>0</v>
      </c>
      <c r="CO29" s="231">
        <f>IF('Hoja De Calculo'!CP13&gt;='Hoja De Calculo'!CO13,IF(CO18=100,($I$21*CO$18*$B$2)-SUM($I29:CN29),IF(CO$18&gt;CN$19,((CO$18-CN$19+1)*$B$2*$I$21),IF(CO$18&gt;=CN$19,$I$21*$B$2))),0)</f>
        <v>0</v>
      </c>
      <c r="CP29" s="231">
        <f>IF('Hoja De Calculo'!CQ13&gt;='Hoja De Calculo'!CP13,IF(CP18=100,($I$21*CP$18*$B$2)-SUM($I29:CO29),IF(CP$18&gt;CO$19,((CP$18-CO$19+1)*$B$2*$I$21),IF(CP$18&gt;=CO$19,$I$21*$B$2))),0)</f>
        <v>0</v>
      </c>
      <c r="CQ29" s="231">
        <f>IF('Hoja De Calculo'!CR13&gt;='Hoja De Calculo'!CQ13,IF(CQ18=100,($I$21*CQ$18*$B$2)-SUM($I29:CP29),IF(CQ$18&gt;CP$19,((CQ$18-CP$19+1)*$B$2*$I$21),IF(CQ$18&gt;=CP$19,$I$21*$B$2))),0)</f>
        <v>0</v>
      </c>
      <c r="CR29" s="231">
        <f>IF('Hoja De Calculo'!CS13&gt;='Hoja De Calculo'!CR13,IF(CR18=100,($I$21*CR$18*$B$2)-SUM($I29:CQ29),IF(CR$18&gt;CQ$19,((CR$18-CQ$19+1)*$B$2*$I$21),IF(CR$18&gt;=CQ$19,$I$21*$B$2))),0)</f>
        <v>0</v>
      </c>
      <c r="CS29" s="231">
        <f>IF('Hoja De Calculo'!CT13&gt;='Hoja De Calculo'!CS13,IF(CS18=100,($I$21*CS$18*$B$2)-SUM($I29:CR29),IF(CS$18&gt;CR$19,((CS$18-CR$19+1)*$B$2*$I$21),IF(CS$18&gt;=CR$19,$I$21*$B$2))),0)</f>
        <v>0</v>
      </c>
      <c r="CT29" s="231">
        <f>IF('Hoja De Calculo'!CU13&gt;='Hoja De Calculo'!CT13,IF(CT18=100,($I$21*CT$18*$B$2)-SUM($I29:CS29),IF(CT$18&gt;CS$19,((CT$18-CS$19+1)*$B$2*$I$21),IF(CT$18&gt;=CS$19,$I$21*$B$2))),0)</f>
        <v>0</v>
      </c>
      <c r="CU29" s="231">
        <f>IF('Hoja De Calculo'!CV13&gt;='Hoja De Calculo'!CU13,IF(CU18=100,($I$21*CU$18*$B$2)-SUM($I29:CT29),IF(CU$18&gt;CT$19,((CU$18-CT$19+1)*$B$2*$I$21),IF(CU$18&gt;=CT$19,$I$21*$B$2))),0)</f>
        <v>0</v>
      </c>
      <c r="CV29" s="231">
        <f>IF('Hoja De Calculo'!CW13&gt;='Hoja De Calculo'!CV13,IF(CV18=100,($I$21*CV$18*$B$2)-SUM($I29:CU29),IF(CV$18&gt;CU$19,((CV$18-CU$19+1)*$B$2*$I$21),IF(CV$18&gt;=CU$19,$I$21*$B$2))),0)</f>
        <v>0</v>
      </c>
      <c r="CW29" s="231">
        <f>IF('Hoja De Calculo'!CX13&gt;='Hoja De Calculo'!CW13,IF(CW18=100,($I$21*CW$18*$B$2)-SUM($I29:CV29),IF(CW$18&gt;CV$19,((CW$18-CV$19+1)*$B$2*$I$21),IF(CW$18&gt;=CV$19,$I$21*$B$2))),0)</f>
        <v>0</v>
      </c>
    </row>
    <row r="30" spans="1:101" x14ac:dyDescent="0.35">
      <c r="A30" t="s">
        <v>135</v>
      </c>
      <c r="C30" s="196"/>
      <c r="D30" s="196"/>
      <c r="E30" s="196"/>
      <c r="F30" s="196"/>
      <c r="G30" s="196"/>
      <c r="H30" s="204"/>
      <c r="I30" s="211"/>
      <c r="J30" s="218">
        <f>(J$21*$B$2*(J$19+(IF(J$19=100,0,1))))</f>
        <v>0</v>
      </c>
      <c r="K30" s="231">
        <f>IF('Hoja De Calculo'!L13&gt;='Hoja De Calculo'!K13,IF(K$18=100,($J$21*K$18*$B$2)-SUM($I30:J30),IF(K$18&gt;J$19,((K$18-J$19+1)*$B$2*$J$21),IF(K$18&gt;=J$19,$J$21*$B$2))),0)</f>
        <v>0</v>
      </c>
      <c r="L30" s="231">
        <f>IF('Hoja De Calculo'!M13&gt;='Hoja De Calculo'!L13,IF(L$18=100,($J$21*L$18*$B$2)-SUM($I30:K30),IF(L$18&gt;K$19,((L$18-K$19+1)*$B$2*$J$21),IF(L$18&gt;=K$19,$J$21*$B$2))),0)</f>
        <v>0</v>
      </c>
      <c r="M30" s="231">
        <f>IF('Hoja De Calculo'!N13&gt;='Hoja De Calculo'!M13,IF(M$18=100,($J$21*M$18*$B$2)-SUM($I30:L30),IF(M$18&gt;L$19,((M$18-L$19+1)*$B$2*$J$21),IF(M$18&gt;=L$19,$J$21*$B$2))),0)</f>
        <v>0</v>
      </c>
      <c r="N30" s="231">
        <f>IF('Hoja De Calculo'!O13&gt;='Hoja De Calculo'!N13,IF(N$18=100,($J$21*N$18*$B$2)-SUM($I30:M30),IF(N$18&gt;M$19,((N$18-M$19+1)*$B$2*$J$21),IF(N$18&gt;=M$19,$J$21*$B$2))),0)</f>
        <v>0</v>
      </c>
      <c r="O30" s="231">
        <f>IF('Hoja De Calculo'!P13&gt;='Hoja De Calculo'!O13,IF(O$18=100,($J$21*O$18*$B$2)-SUM($I30:N30),IF(O$18&gt;N$19,((O$18-N$19+1)*$B$2*$J$21),IF(O$18&gt;=N$19,$J$21*$B$2))),0)</f>
        <v>0</v>
      </c>
      <c r="P30" s="231">
        <f>IF('Hoja De Calculo'!Q13&gt;='Hoja De Calculo'!P13,IF(P$18=100,($J$21*P$18*$B$2)-SUM($I30:O30),IF(P$18&gt;O$19,((P$18-O$19+1)*$B$2*$J$21),IF(P$18&gt;=O$19,$J$21*$B$2))),0)</f>
        <v>0</v>
      </c>
      <c r="Q30" s="231">
        <f>IF('Hoja De Calculo'!R13&gt;='Hoja De Calculo'!Q13,IF(Q$18=100,($J$21*Q$18*$B$2)-SUM($I30:P30),IF(Q$18&gt;P$19,((Q$18-P$19+1)*$B$2*$J$21),IF(Q$18&gt;=P$19,$J$21*$B$2))),0)</f>
        <v>0</v>
      </c>
      <c r="R30" s="231">
        <f>IF('Hoja De Calculo'!S13&gt;='Hoja De Calculo'!R13,IF(R$18=100,($J$21*R$18*$B$2)-SUM($I30:Q30),IF(R$18&gt;Q$19,((R$18-Q$19+1)*$B$2*$J$21),IF(R$18&gt;=Q$19,$J$21*$B$2))),0)</f>
        <v>0</v>
      </c>
      <c r="S30" s="231">
        <f>IF('Hoja De Calculo'!T13&gt;='Hoja De Calculo'!S13,IF(S$18=100,($J$21*S$18*$B$2)-SUM($I30:R30),IF(S$18&gt;R$19,((S$18-R$19+1)*$B$2*$J$21),IF(S$18&gt;=R$19,$J$21*$B$2))),0)</f>
        <v>0</v>
      </c>
      <c r="T30" s="231">
        <f>IF('Hoja De Calculo'!U13&gt;='Hoja De Calculo'!T13,IF(T$18=100,($J$21*T$18*$B$2)-SUM($I30:S30),IF(T$18&gt;S$19,((T$18-S$19+1)*$B$2*$J$21),IF(T$18&gt;=S$19,$J$21*$B$2))),0)</f>
        <v>0</v>
      </c>
      <c r="U30" s="231">
        <f>IF('Hoja De Calculo'!V13&gt;='Hoja De Calculo'!U13,IF(U$18=100,($J$21*U$18*$B$2)-SUM($I30:T30),IF(U$18&gt;T$19,((U$18-T$19+1)*$B$2*$J$21),IF(U$18&gt;=T$19,$J$21*$B$2))),0)</f>
        <v>0</v>
      </c>
      <c r="V30" s="231">
        <f>IF('Hoja De Calculo'!W13&gt;='Hoja De Calculo'!V13,IF(V$18=100,($J$21*V$18*$B$2)-SUM($I30:U30),IF(V$18&gt;U$19,((V$18-U$19+1)*$B$2*$J$21),IF(V$18&gt;=U$19,$J$21*$B$2))),0)</f>
        <v>0</v>
      </c>
      <c r="W30" s="231">
        <f>IF('Hoja De Calculo'!X13&gt;='Hoja De Calculo'!W13,IF(W$18=100,($J$21*W$18*$B$2)-SUM($I30:V30),IF(W$18&gt;V$19,((W$18-V$19+1)*$B$2*$J$21),IF(W$18&gt;=V$19,$J$21*$B$2))),0)</f>
        <v>0</v>
      </c>
      <c r="X30" s="231">
        <f>IF('Hoja De Calculo'!Y13&gt;='Hoja De Calculo'!X13,IF(X$18=100,($J$21*X$18*$B$2)-SUM($I30:W30),IF(X$18&gt;W$19,((X$18-W$19+1)*$B$2*$J$21),IF(X$18&gt;=W$19,$J$21*$B$2))),0)</f>
        <v>0</v>
      </c>
      <c r="Y30" s="231">
        <f>IF('Hoja De Calculo'!Z13&gt;='Hoja De Calculo'!Y13,IF(Y$18=100,($J$21*Y$18*$B$2)-SUM($I30:X30),IF(Y$18&gt;X$19,((Y$18-X$19+1)*$B$2*$J$21),IF(Y$18&gt;=X$19,$J$21*$B$2))),0)</f>
        <v>0</v>
      </c>
      <c r="Z30" s="231">
        <f>IF('Hoja De Calculo'!AA13&gt;='Hoja De Calculo'!Z13,IF(Z$18=100,($J$21*Z$18*$B$2)-SUM($I30:Y30),IF(Z$18&gt;Y$19,((Z$18-Y$19+1)*$B$2*$J$21),IF(Z$18&gt;=Y$19,$J$21*$B$2))),0)</f>
        <v>0</v>
      </c>
      <c r="AA30" s="231">
        <f>IF('Hoja De Calculo'!AB13&gt;='Hoja De Calculo'!AA13,IF(AA$18=100,($J$21*AA$18*$B$2)-SUM($I30:Z30),IF(AA$18&gt;Z$19,((AA$18-Z$19+1)*$B$2*$J$21),IF(AA$18&gt;=Z$19,$J$21*$B$2))),0)</f>
        <v>0</v>
      </c>
      <c r="AB30" s="231">
        <f>IF('Hoja De Calculo'!AC13&gt;='Hoja De Calculo'!AB13,IF(AB$18=100,($J$21*AB$18*$B$2)-SUM($I30:AA30),IF(AB$18&gt;AA$19,((AB$18-AA$19+1)*$B$2*$J$21),IF(AB$18&gt;=AA$19,$J$21*$B$2))),0)</f>
        <v>0</v>
      </c>
      <c r="AC30" s="231">
        <f>IF('Hoja De Calculo'!AD13&gt;='Hoja De Calculo'!AC13,IF(AC$18=100,($J$21*AC$18*$B$2)-SUM($I30:AB30),IF(AC$18&gt;AB$19,((AC$18-AB$19+1)*$B$2*$J$21),IF(AC$18&gt;=AB$19,$J$21*$B$2))),0)</f>
        <v>0</v>
      </c>
      <c r="AD30" s="231">
        <f>IF('Hoja De Calculo'!AE13&gt;='Hoja De Calculo'!AD13,IF(AD$18=100,($J$21*AD$18*$B$2)-SUM($I30:AC30),IF(AD$18&gt;AC$19,((AD$18-AC$19+1)*$B$2*$J$21),IF(AD$18&gt;=AC$19,$J$21*$B$2))),0)</f>
        <v>0</v>
      </c>
      <c r="AE30" s="231">
        <f>IF('Hoja De Calculo'!AF13&gt;='Hoja De Calculo'!AE13,IF(AE$18=100,($J$21*AE$18*$B$2)-SUM($I30:AD30),IF(AE$18&gt;AD$19,((AE$18-AD$19+1)*$B$2*$J$21),IF(AE$18&gt;=AD$19,$J$21*$B$2))),0)</f>
        <v>0</v>
      </c>
      <c r="AF30" s="231">
        <f>IF('Hoja De Calculo'!AG13&gt;='Hoja De Calculo'!AF13,IF(AF$18=100,($J$21*AF$18*$B$2)-SUM($I30:AE30),IF(AF$18&gt;AE$19,((AF$18-AE$19+1)*$B$2*$J$21),IF(AF$18&gt;=AE$19,$J$21*$B$2))),0)</f>
        <v>0</v>
      </c>
      <c r="AG30" s="231">
        <f>IF('Hoja De Calculo'!AH13&gt;='Hoja De Calculo'!AG13,IF(AG$18=100,($J$21*AG$18*$B$2)-SUM($I30:AF30),IF(AG$18&gt;AF$19,((AG$18-AF$19+1)*$B$2*$J$21),IF(AG$18&gt;=AF$19,$J$21*$B$2))),0)</f>
        <v>0</v>
      </c>
      <c r="AH30" s="231">
        <f>IF('Hoja De Calculo'!AI13&gt;='Hoja De Calculo'!AH13,IF(AH$18=100,($J$21*AH$18*$B$2)-SUM($I30:AG30),IF(AH$18&gt;AG$19,((AH$18-AG$19+1)*$B$2*$J$21),IF(AH$18&gt;=AG$19,$J$21*$B$2))),0)</f>
        <v>0</v>
      </c>
      <c r="AI30" s="231">
        <f>IF('Hoja De Calculo'!AJ13&gt;='Hoja De Calculo'!AI13,IF(AI$18=100,($J$21*AI$18*$B$2)-SUM($I30:AH30),IF(AI$18&gt;AH$19,((AI$18-AH$19+1)*$B$2*$J$21),IF(AI$18&gt;=AH$19,$J$21*$B$2))),0)</f>
        <v>0</v>
      </c>
      <c r="AJ30" s="231">
        <f>IF('Hoja De Calculo'!AK13&gt;='Hoja De Calculo'!AJ13,IF(AJ$18=100,($J$21*AJ$18*$B$2)-SUM($I30:AI30),IF(AJ$18&gt;AI$19,((AJ$18-AI$19+1)*$B$2*$J$21),IF(AJ$18&gt;=AI$19,$J$21*$B$2))),0)</f>
        <v>0</v>
      </c>
      <c r="AK30" s="231">
        <f>IF('Hoja De Calculo'!AL13&gt;='Hoja De Calculo'!AK13,IF(AK$18=100,($J$21*AK$18*$B$2)-SUM($I30:AJ30),IF(AK$18&gt;AJ$19,((AK$18-AJ$19+1)*$B$2*$J$21),IF(AK$18&gt;=AJ$19,$J$21*$B$2))),0)</f>
        <v>0</v>
      </c>
      <c r="AL30" s="231">
        <f>IF('Hoja De Calculo'!AM13&gt;='Hoja De Calculo'!AL13,IF(AL$18=100,($J$21*AL$18*$B$2)-SUM($I30:AK30),IF(AL$18&gt;AK$19,((AL$18-AK$19+1)*$B$2*$J$21),IF(AL$18&gt;=AK$19,$J$21*$B$2))),0)</f>
        <v>0</v>
      </c>
      <c r="AM30" s="231">
        <f>IF('Hoja De Calculo'!AN13&gt;='Hoja De Calculo'!AM13,IF(AM$18=100,($J$21*AM$18*$B$2)-SUM($I30:AL30),IF(AM$18&gt;AL$19,((AM$18-AL$19+1)*$B$2*$J$21),IF(AM$18&gt;=AL$19,$J$21*$B$2))),0)</f>
        <v>0</v>
      </c>
      <c r="AN30" s="231">
        <f>IF('Hoja De Calculo'!AO13&gt;='Hoja De Calculo'!AN13,IF(AN$18=100,($J$21*AN$18*$B$2)-SUM($I30:AM30),IF(AN$18&gt;AM$19,((AN$18-AM$19+1)*$B$2*$J$21),IF(AN$18&gt;=AM$19,$J$21*$B$2))),0)</f>
        <v>0</v>
      </c>
      <c r="AO30" s="231">
        <f>IF('Hoja De Calculo'!AP13&gt;='Hoja De Calculo'!AO13,IF(AO$18=100,($J$21*AO$18*$B$2)-SUM($I30:AN30),IF(AO$18&gt;AN$19,((AO$18-AN$19+1)*$B$2*$J$21),IF(AO$18&gt;=AN$19,$J$21*$B$2))),0)</f>
        <v>0</v>
      </c>
      <c r="AP30" s="231">
        <f>IF('Hoja De Calculo'!AQ13&gt;='Hoja De Calculo'!AP13,IF(AP$18=100,($J$21*AP$18*$B$2)-SUM($I30:AO30),IF(AP$18&gt;AO$19,((AP$18-AO$19+1)*$B$2*$J$21),IF(AP$18&gt;=AO$19,$J$21*$B$2))),0)</f>
        <v>0</v>
      </c>
      <c r="AQ30" s="231">
        <f>IF('Hoja De Calculo'!AR13&gt;='Hoja De Calculo'!AQ13,IF(AQ$18=100,($J$21*AQ$18*$B$2)-SUM($I30:AP30),IF(AQ$18&gt;AP$19,((AQ$18-AP$19+1)*$B$2*$J$21),IF(AQ$18&gt;=AP$19,$J$21*$B$2))),0)</f>
        <v>0</v>
      </c>
      <c r="AR30" s="231">
        <f>IF('Hoja De Calculo'!AS13&gt;='Hoja De Calculo'!AR13,IF(AR$18=100,($J$21*AR$18*$B$2)-SUM($I30:AQ30),IF(AR$18&gt;AQ$19,((AR$18-AQ$19+1)*$B$2*$J$21),IF(AR$18&gt;=AQ$19,$J$21*$B$2))),0)</f>
        <v>0</v>
      </c>
      <c r="AS30" s="231">
        <f>IF('Hoja De Calculo'!AT13&gt;='Hoja De Calculo'!AS13,IF(AS$18=100,($J$21*AS$18*$B$2)-SUM($I30:AR30),IF(AS$18&gt;AR$19,((AS$18-AR$19+1)*$B$2*$J$21),IF(AS$18&gt;=AR$19,$J$21*$B$2))),0)</f>
        <v>0</v>
      </c>
      <c r="AT30" s="231">
        <f>IF('Hoja De Calculo'!AU13&gt;='Hoja De Calculo'!AT13,IF(AT$18=100,($J$21*AT$18*$B$2)-SUM($I30:AS30),IF(AT$18&gt;AS$19,((AT$18-AS$19+1)*$B$2*$J$21),IF(AT$18&gt;=AS$19,$J$21*$B$2))),0)</f>
        <v>0</v>
      </c>
      <c r="AU30" s="231">
        <f>IF('Hoja De Calculo'!AV13&gt;='Hoja De Calculo'!AU13,IF(AU$18=100,($J$21*AU$18*$B$2)-SUM($I30:AT30),IF(AU$18&gt;AT$19,((AU$18-AT$19+1)*$B$2*$J$21),IF(AU$18&gt;=AT$19,$J$21*$B$2))),0)</f>
        <v>0</v>
      </c>
      <c r="AV30" s="231">
        <f>IF('Hoja De Calculo'!AW13&gt;='Hoja De Calculo'!AV13,IF(AV$18=100,($J$21*AV$18*$B$2)-SUM($I30:AU30),IF(AV$18&gt;AU$19,((AV$18-AU$19+1)*$B$2*$J$21),IF(AV$18&gt;=AU$19,$J$21*$B$2))),0)</f>
        <v>0</v>
      </c>
      <c r="AW30" s="231">
        <f>IF('Hoja De Calculo'!AX13&gt;='Hoja De Calculo'!AW13,IF(AW$18=100,($J$21*AW$18*$B$2)-SUM($I30:AV30),IF(AW$18&gt;AV$19,((AW$18-AV$19+1)*$B$2*$J$21),IF(AW$18&gt;=AV$19,$J$21*$B$2))),0)</f>
        <v>0</v>
      </c>
      <c r="AX30" s="231">
        <f>IF('Hoja De Calculo'!AY13&gt;='Hoja De Calculo'!AX13,IF(AX$18=100,($J$21*AX$18*$B$2)-SUM($I30:AW30),IF(AX$18&gt;AW$19,((AX$18-AW$19+1)*$B$2*$J$21),IF(AX$18&gt;=AW$19,$J$21*$B$2))),0)</f>
        <v>0</v>
      </c>
      <c r="AY30" s="231">
        <f>IF('Hoja De Calculo'!AZ13&gt;='Hoja De Calculo'!AY13,IF(AY$18=100,($J$21*AY$18*$B$2)-SUM($I30:AX30),IF(AY$18&gt;AX$19,((AY$18-AX$19+1)*$B$2*$J$21),IF(AY$18&gt;=AX$19,$J$21*$B$2))),0)</f>
        <v>0</v>
      </c>
      <c r="AZ30" s="231">
        <f>IF('Hoja De Calculo'!BA13&gt;='Hoja De Calculo'!AZ13,IF(AZ$18=100,($J$21*AZ$18*$B$2)-SUM($I30:AY30),IF(AZ$18&gt;AY$19,((AZ$18-AY$19+1)*$B$2*$J$21),IF(AZ$18&gt;=AY$19,$J$21*$B$2))),0)</f>
        <v>0</v>
      </c>
      <c r="BA30" s="231">
        <f>IF('Hoja De Calculo'!BB13&gt;='Hoja De Calculo'!BA13,IF(BA$18=100,($J$21*BA$18*$B$2)-SUM($I30:AZ30),IF(BA$18&gt;AZ$19,((BA$18-AZ$19+1)*$B$2*$J$21),IF(BA$18&gt;=AZ$19,$J$21*$B$2))),0)</f>
        <v>0</v>
      </c>
      <c r="BB30" s="231">
        <f>IF('Hoja De Calculo'!BC13&gt;='Hoja De Calculo'!BB13,IF(BB$18=100,($J$21*BB$18*$B$2)-SUM($I30:BA30),IF(BB$18&gt;BA$19,((BB$18-BA$19+1)*$B$2*$J$21),IF(BB$18&gt;=BA$19,$J$21*$B$2))),0)</f>
        <v>0</v>
      </c>
      <c r="BC30" s="231">
        <f>IF('Hoja De Calculo'!BD13&gt;='Hoja De Calculo'!BC13,IF(BC$18=100,($J$21*BC$18*$B$2)-SUM($I30:BB30),IF(BC$18&gt;BB$19,((BC$18-BB$19+1)*$B$2*$J$21),IF(BC$18&gt;=BB$19,$J$21*$B$2))),0)</f>
        <v>0</v>
      </c>
      <c r="BD30" s="231">
        <f>IF('Hoja De Calculo'!BE13&gt;='Hoja De Calculo'!BD13,IF(BD$18=100,($J$21*BD$18*$B$2)-SUM($I30:BC30),IF(BD$18&gt;BC$19,((BD$18-BC$19+1)*$B$2*$J$21),IF(BD$18&gt;=BC$19,$J$21*$B$2))),0)</f>
        <v>0</v>
      </c>
      <c r="BE30" s="231">
        <f>IF('Hoja De Calculo'!BF13&gt;='Hoja De Calculo'!BE13,IF(BE$18=100,($J$21*BE$18*$B$2)-SUM($I30:BD30),IF(BE$18&gt;BD$19,((BE$18-BD$19+1)*$B$2*$J$21),IF(BE$18&gt;=BD$19,$J$21*$B$2))),0)</f>
        <v>0</v>
      </c>
      <c r="BF30" s="231">
        <f>IF('Hoja De Calculo'!BG13&gt;='Hoja De Calculo'!BF13,IF(BF$18=100,($J$21*BF$18*$B$2)-SUM($I30:BE30),IF(BF$18&gt;BE$19,((BF$18-BE$19+1)*$B$2*$J$21),IF(BF$18&gt;=BE$19,$J$21*$B$2))),0)</f>
        <v>0</v>
      </c>
      <c r="BG30" s="231">
        <f>IF('Hoja De Calculo'!BH13&gt;='Hoja De Calculo'!BG13,IF(BG$18=100,($J$21*BG$18*$B$2)-SUM($I30:BF30),IF(BG$18&gt;BF$19,((BG$18-BF$19+1)*$B$2*$J$21),IF(BG$18&gt;=BF$19,$J$21*$B$2))),0)</f>
        <v>0</v>
      </c>
      <c r="BH30" s="231">
        <f>IF('Hoja De Calculo'!BI13&gt;='Hoja De Calculo'!BH13,IF(BH$18=100,($J$21*BH$18*$B$2)-SUM($I30:BG30),IF(BH$18&gt;BG$19,((BH$18-BG$19+1)*$B$2*$J$21),IF(BH$18&gt;=BG$19,$J$21*$B$2))),0)</f>
        <v>0</v>
      </c>
      <c r="BI30" s="231">
        <f>IF('Hoja De Calculo'!BJ13&gt;='Hoja De Calculo'!BI13,IF(BI$18=100,($J$21*BI$18*$B$2)-SUM($I30:BH30),IF(BI$18&gt;BH$19,((BI$18-BH$19+1)*$B$2*$J$21),IF(BI$18&gt;=BH$19,$J$21*$B$2))),0)</f>
        <v>0</v>
      </c>
      <c r="BJ30" s="231">
        <f>IF('Hoja De Calculo'!BK13&gt;='Hoja De Calculo'!BJ13,IF(BJ$18=100,($J$21*BJ$18*$B$2)-SUM($I30:BI30),IF(BJ$18&gt;BI$19,((BJ$18-BI$19+1)*$B$2*$J$21),IF(BJ$18&gt;=BI$19,$J$21*$B$2))),0)</f>
        <v>0</v>
      </c>
      <c r="BK30" s="231">
        <f>IF('Hoja De Calculo'!BL13&gt;='Hoja De Calculo'!BK13,IF(BK$18=100,($J$21*BK$18*$B$2)-SUM($I30:BJ30),IF(BK$18&gt;BJ$19,((BK$18-BJ$19+1)*$B$2*$J$21),IF(BK$18&gt;=BJ$19,$J$21*$B$2))),0)</f>
        <v>0</v>
      </c>
      <c r="BL30" s="231">
        <f>IF('Hoja De Calculo'!BM13&gt;='Hoja De Calculo'!BL13,IF(BL$18=100,($J$21*BL$18*$B$2)-SUM($I30:BK30),IF(BL$18&gt;BK$19,((BL$18-BK$19+1)*$B$2*$J$21),IF(BL$18&gt;=BK$19,$J$21*$B$2))),0)</f>
        <v>0</v>
      </c>
      <c r="BM30" s="231">
        <f>IF('Hoja De Calculo'!BN13&gt;='Hoja De Calculo'!BM13,IF(BM$18=100,($J$21*BM$18*$B$2)-SUM($I30:BL30),IF(BM$18&gt;BL$19,((BM$18-BL$19+1)*$B$2*$J$21),IF(BM$18&gt;=BL$19,$J$21*$B$2))),0)</f>
        <v>0</v>
      </c>
      <c r="BN30" s="231">
        <f>IF('Hoja De Calculo'!BO13&gt;='Hoja De Calculo'!BN13,IF(BN$18=100,($J$21*BN$18*$B$2)-SUM($I30:BM30),IF(BN$18&gt;BM$19,((BN$18-BM$19+1)*$B$2*$J$21),IF(BN$18&gt;=BM$19,$J$21*$B$2))),0)</f>
        <v>0</v>
      </c>
      <c r="BO30" s="231">
        <f>IF('Hoja De Calculo'!BP13&gt;='Hoja De Calculo'!BO13,IF(BO$18=100,($J$21*BO$18*$B$2)-SUM($I30:BN30),IF(BO$18&gt;BN$19,((BO$18-BN$19+1)*$B$2*$J$21),IF(BO$18&gt;=BN$19,$J$21*$B$2))),0)</f>
        <v>0</v>
      </c>
      <c r="BP30" s="231">
        <f>IF('Hoja De Calculo'!BQ13&gt;='Hoja De Calculo'!BP13,IF(BP$18=100,($J$21*BP$18*$B$2)-SUM($I30:BO30),IF(BP$18&gt;BO$19,((BP$18-BO$19+1)*$B$2*$J$21),IF(BP$18&gt;=BO$19,$J$21*$B$2))),0)</f>
        <v>0</v>
      </c>
      <c r="BQ30" s="231">
        <f>IF('Hoja De Calculo'!BR13&gt;='Hoja De Calculo'!BQ13,IF(BQ$18=100,($J$21*BQ$18*$B$2)-SUM($I30:BP30),IF(BQ$18&gt;BP$19,((BQ$18-BP$19+1)*$B$2*$J$21),IF(BQ$18&gt;=BP$19,$J$21*$B$2))),0)</f>
        <v>0</v>
      </c>
      <c r="BR30" s="231">
        <f>IF('Hoja De Calculo'!BS13&gt;='Hoja De Calculo'!BR13,IF(BR$18=100,($J$21*BR$18*$B$2)-SUM($I30:BQ30),IF(BR$18&gt;BQ$19,((BR$18-BQ$19+1)*$B$2*$J$21),IF(BR$18&gt;=BQ$19,$J$21*$B$2))),0)</f>
        <v>0</v>
      </c>
      <c r="BS30" s="231">
        <f>IF('Hoja De Calculo'!BT13&gt;='Hoja De Calculo'!BS13,IF(BS$18=100,($J$21*BS$18*$B$2)-SUM($I30:BR30),IF(BS$18&gt;BR$19,((BS$18-BR$19+1)*$B$2*$J$21),IF(BS$18&gt;=BR$19,$J$21*$B$2))),0)</f>
        <v>0</v>
      </c>
      <c r="BT30" s="231">
        <f>IF('Hoja De Calculo'!BU13&gt;='Hoja De Calculo'!BT13,IF(BT$18=100,($J$21*BT$18*$B$2)-SUM($I30:BS30),IF(BT$18&gt;BS$19,((BT$18-BS$19+1)*$B$2*$J$21),IF(BT$18&gt;=BS$19,$J$21*$B$2))),0)</f>
        <v>0</v>
      </c>
      <c r="BU30" s="231">
        <f>IF('Hoja De Calculo'!BV13&gt;='Hoja De Calculo'!BU13,IF(BU$18=100,($J$21*BU$18*$B$2)-SUM($I30:BT30),IF(BU$18&gt;BT$19,((BU$18-BT$19+1)*$B$2*$J$21),IF(BU$18&gt;=BT$19,$J$21*$B$2))),0)</f>
        <v>0</v>
      </c>
      <c r="BV30" s="231">
        <f>IF('Hoja De Calculo'!BW13&gt;='Hoja De Calculo'!BV13,IF(BV$18=100,($J$21*BV$18*$B$2)-SUM($I30:BU30),IF(BV$18&gt;BU$19,((BV$18-BU$19+1)*$B$2*$J$21),IF(BV$18&gt;=BU$19,$J$21*$B$2))),0)</f>
        <v>0</v>
      </c>
      <c r="BW30" s="231">
        <f>IF('Hoja De Calculo'!BX13&gt;='Hoja De Calculo'!BW13,IF(BW$18=100,($J$21*BW$18*$B$2)-SUM($I30:BV30),IF(BW$18&gt;BV$19,((BW$18-BV$19+1)*$B$2*$J$21),IF(BW$18&gt;=BV$19,$J$21*$B$2))),0)</f>
        <v>0</v>
      </c>
      <c r="BX30" s="231">
        <f>IF('Hoja De Calculo'!BY13&gt;='Hoja De Calculo'!BX13,IF(BX$18=100,($J$21*BX$18*$B$2)-SUM($I30:BW30),IF(BX$18&gt;BW$19,((BX$18-BW$19+1)*$B$2*$J$21),IF(BX$18&gt;=BW$19,$J$21*$B$2))),0)</f>
        <v>0</v>
      </c>
      <c r="BY30" s="231">
        <f>IF('Hoja De Calculo'!BZ13&gt;='Hoja De Calculo'!BY13,IF(BY$18=100,($J$21*BY$18*$B$2)-SUM($I30:BX30),IF(BY$18&gt;BX$19,((BY$18-BX$19+1)*$B$2*$J$21),IF(BY$18&gt;=BX$19,$J$21*$B$2))),0)</f>
        <v>0</v>
      </c>
      <c r="BZ30" s="231">
        <f>IF('Hoja De Calculo'!CA13&gt;='Hoja De Calculo'!BZ13,IF(BZ$18=100,($J$21*BZ$18*$B$2)-SUM($I30:BY30),IF(BZ$18&gt;BY$19,((BZ$18-BY$19+1)*$B$2*$J$21),IF(BZ$18&gt;=BY$19,$J$21*$B$2))),0)</f>
        <v>0</v>
      </c>
      <c r="CA30" s="231">
        <f>IF('Hoja De Calculo'!CB13&gt;='Hoja De Calculo'!CA13,IF(CA$18=100,($J$21*CA$18*$B$2)-SUM($I30:BZ30),IF(CA$18&gt;BZ$19,((CA$18-BZ$19+1)*$B$2*$J$21),IF(CA$18&gt;=BZ$19,$J$21*$B$2))),0)</f>
        <v>0</v>
      </c>
      <c r="CB30" s="231">
        <f>IF('Hoja De Calculo'!CC13&gt;='Hoja De Calculo'!CB13,IF(CB$18=100,($J$21*CB$18*$B$2)-SUM($I30:CA30),IF(CB$18&gt;CA$19,((CB$18-CA$19+1)*$B$2*$J$21),IF(CB$18&gt;=CA$19,$J$21*$B$2))),0)</f>
        <v>0</v>
      </c>
      <c r="CC30" s="231">
        <f>IF('Hoja De Calculo'!CD13&gt;='Hoja De Calculo'!CC13,IF(CC$18=100,($J$21*CC$18*$B$2)-SUM($I30:CB30),IF(CC$18&gt;CB$19,((CC$18-CB$19+1)*$B$2*$J$21),IF(CC$18&gt;=CB$19,$J$21*$B$2))),0)</f>
        <v>0</v>
      </c>
      <c r="CD30" s="231">
        <f>IF('Hoja De Calculo'!CE13&gt;='Hoja De Calculo'!CD13,IF(CD$18=100,($J$21*CD$18*$B$2)-SUM($I30:CC30),IF(CD$18&gt;CC$19,((CD$18-CC$19+1)*$B$2*$J$21),IF(CD$18&gt;=CC$19,$J$21*$B$2))),0)</f>
        <v>0</v>
      </c>
      <c r="CE30" s="231">
        <f>IF('Hoja De Calculo'!CF13&gt;='Hoja De Calculo'!CE13,IF(CE$18=100,($J$21*CE$18*$B$2)-SUM($I30:CD30),IF(CE$18&gt;CD$19,((CE$18-CD$19+1)*$B$2*$J$21),IF(CE$18&gt;=CD$19,$J$21*$B$2))),0)</f>
        <v>0</v>
      </c>
      <c r="CF30" s="231">
        <f>IF('Hoja De Calculo'!CG13&gt;='Hoja De Calculo'!CF13,IF(CF$18=100,($J$21*CF$18*$B$2)-SUM($I30:CE30),IF(CF$18&gt;CE$19,((CF$18-CE$19+1)*$B$2*$J$21),IF(CF$18&gt;=CE$19,$J$21*$B$2))),0)</f>
        <v>0</v>
      </c>
      <c r="CG30" s="231">
        <f>IF('Hoja De Calculo'!CH13&gt;='Hoja De Calculo'!CG13,IF(CG$18=100,($J$21*CG$18*$B$2)-SUM($I30:CF30),IF(CG$18&gt;CF$19,((CG$18-CF$19+1)*$B$2*$J$21),IF(CG$18&gt;=CF$19,$J$21*$B$2))),0)</f>
        <v>0</v>
      </c>
      <c r="CH30" s="231">
        <f>IF('Hoja De Calculo'!CI13&gt;='Hoja De Calculo'!CH13,IF(CH$18=100,($J$21*CH$18*$B$2)-SUM($I30:CG30),IF(CH$18&gt;CG$19,((CH$18-CG$19+1)*$B$2*$J$21),IF(CH$18&gt;=CG$19,$J$21*$B$2))),0)</f>
        <v>0</v>
      </c>
      <c r="CI30" s="231">
        <f>IF('Hoja De Calculo'!CJ13&gt;='Hoja De Calculo'!CI13,IF(CI$18=100,($J$21*CI$18*$B$2)-SUM($I30:CH30),IF(CI$18&gt;CH$19,((CI$18-CH$19+1)*$B$2*$J$21),IF(CI$18&gt;=CH$19,$J$21*$B$2))),0)</f>
        <v>0</v>
      </c>
      <c r="CJ30" s="231">
        <f>IF('Hoja De Calculo'!CK13&gt;='Hoja De Calculo'!CJ13,IF(CJ$18=100,($J$21*CJ$18*$B$2)-SUM($I30:CI30),IF(CJ$18&gt;CI$19,((CJ$18-CI$19+1)*$B$2*$J$21),IF(CJ$18&gt;=CI$19,$J$21*$B$2))),0)</f>
        <v>0</v>
      </c>
      <c r="CK30" s="231">
        <f>IF('Hoja De Calculo'!CL13&gt;='Hoja De Calculo'!CK13,IF(CK$18=100,($J$21*CK$18*$B$2)-SUM($I30:CJ30),IF(CK$18&gt;CJ$19,((CK$18-CJ$19+1)*$B$2*$J$21),IF(CK$18&gt;=CJ$19,$J$21*$B$2))),0)</f>
        <v>0</v>
      </c>
      <c r="CL30" s="231">
        <f>IF('Hoja De Calculo'!CM13&gt;='Hoja De Calculo'!CL13,IF(CL$18=100,($J$21*CL$18*$B$2)-SUM($I30:CK30),IF(CL$18&gt;CK$19,((CL$18-CK$19+1)*$B$2*$J$21),IF(CL$18&gt;=CK$19,$J$21*$B$2))),0)</f>
        <v>0</v>
      </c>
      <c r="CM30" s="231">
        <f>IF('Hoja De Calculo'!CN13&gt;='Hoja De Calculo'!CM13,IF(CM$18=100,($J$21*CM$18*$B$2)-SUM($I30:CL30),IF(CM$18&gt;CL$19,((CM$18-CL$19+1)*$B$2*$J$21),IF(CM$18&gt;=CL$19,$J$21*$B$2))),0)</f>
        <v>0</v>
      </c>
      <c r="CN30" s="231">
        <f>IF('Hoja De Calculo'!CO13&gt;='Hoja De Calculo'!CN13,IF(CN$18=100,($J$21*CN$18*$B$2)-SUM($I30:CM30),IF(CN$18&gt;CM$19,((CN$18-CM$19+1)*$B$2*$J$21),IF(CN$18&gt;=CM$19,$J$21*$B$2))),0)</f>
        <v>0</v>
      </c>
      <c r="CO30" s="231">
        <f>IF('Hoja De Calculo'!CP13&gt;='Hoja De Calculo'!CO13,IF(CO$18=100,($J$21*CO$18*$B$2)-SUM($I30:CN30),IF(CO$18&gt;CN$19,((CO$18-CN$19+1)*$B$2*$J$21),IF(CO$18&gt;=CN$19,$J$21*$B$2))),0)</f>
        <v>0</v>
      </c>
      <c r="CP30" s="231">
        <f>IF('Hoja De Calculo'!CQ13&gt;='Hoja De Calculo'!CP13,IF(CP$18=100,($J$21*CP$18*$B$2)-SUM($I30:CO30),IF(CP$18&gt;CO$19,((CP$18-CO$19+1)*$B$2*$J$21),IF(CP$18&gt;=CO$19,$J$21*$B$2))),0)</f>
        <v>0</v>
      </c>
      <c r="CQ30" s="231">
        <f>IF('Hoja De Calculo'!CR13&gt;='Hoja De Calculo'!CQ13,IF(CQ$18=100,($J$21*CQ$18*$B$2)-SUM($I30:CP30),IF(CQ$18&gt;CP$19,((CQ$18-CP$19+1)*$B$2*$J$21),IF(CQ$18&gt;=CP$19,$J$21*$B$2))),0)</f>
        <v>0</v>
      </c>
      <c r="CR30" s="231">
        <f>IF('Hoja De Calculo'!CS13&gt;='Hoja De Calculo'!CR13,IF(CR$18=100,($J$21*CR$18*$B$2)-SUM($I30:CQ30),IF(CR$18&gt;CQ$19,((CR$18-CQ$19+1)*$B$2*$J$21),IF(CR$18&gt;=CQ$19,$J$21*$B$2))),0)</f>
        <v>0</v>
      </c>
      <c r="CS30" s="231">
        <f>IF('Hoja De Calculo'!CT13&gt;='Hoja De Calculo'!CS13,IF(CS$18=100,($J$21*CS$18*$B$2)-SUM($I30:CR30),IF(CS$18&gt;CR$19,((CS$18-CR$19+1)*$B$2*$J$21),IF(CS$18&gt;=CR$19,$J$21*$B$2))),0)</f>
        <v>0</v>
      </c>
      <c r="CT30" s="231">
        <f>IF('Hoja De Calculo'!CU13&gt;='Hoja De Calculo'!CT13,IF(CT$18=100,($J$21*CT$18*$B$2)-SUM($I30:CS30),IF(CT$18&gt;CS$19,((CT$18-CS$19+1)*$B$2*$J$21),IF(CT$18&gt;=CS$19,$J$21*$B$2))),0)</f>
        <v>0</v>
      </c>
      <c r="CU30" s="231">
        <f>IF('Hoja De Calculo'!CV13&gt;='Hoja De Calculo'!CU13,IF(CU$18=100,($J$21*CU$18*$B$2)-SUM($I30:CT30),IF(CU$18&gt;CT$19,((CU$18-CT$19+1)*$B$2*$J$21),IF(CU$18&gt;=CT$19,$J$21*$B$2))),0)</f>
        <v>0</v>
      </c>
      <c r="CV30" s="231">
        <f>IF('Hoja De Calculo'!CW13&gt;='Hoja De Calculo'!CV13,IF(CV$18=100,($J$21*CV$18*$B$2)-SUM($I30:CU30),IF(CV$18&gt;CU$19,((CV$18-CU$19+1)*$B$2*$J$21),IF(CV$18&gt;=CU$19,$J$21*$B$2))),0)</f>
        <v>0</v>
      </c>
      <c r="CW30" s="231">
        <f>IF('Hoja De Calculo'!CX13&gt;='Hoja De Calculo'!CW13,IF(CW$18=100,($J$21*CW$18*$B$2)-SUM($I30:CV30),IF(CW$18&gt;CV$19,((CW$18-CV$19+1)*$B$2*$J$21),IF(CW$18&gt;=CV$19,$J$21*$B$2))),0)</f>
        <v>0</v>
      </c>
    </row>
    <row r="31" spans="1:101" x14ac:dyDescent="0.35">
      <c r="A31" t="s">
        <v>136</v>
      </c>
      <c r="C31" s="196"/>
      <c r="D31" s="196"/>
      <c r="E31" s="196"/>
      <c r="F31" s="196"/>
      <c r="G31" s="196"/>
      <c r="H31" s="204"/>
      <c r="I31" s="211"/>
      <c r="J31" s="211"/>
      <c r="K31" s="218">
        <f>(K$21*$B$2*(K$19+(IF(K$19=100,0,1))))</f>
        <v>0</v>
      </c>
      <c r="L31" s="231">
        <f>IF('Hoja De Calculo'!M13&gt;='Hoja De Calculo'!L13,IF(L$18=100,($K$21*L$18*$B$2)-SUM($I31:K31),IF(L$18&gt;K$19,((L$18-K$19+1)*$B$2*$K$21),IF(L$18&gt;=K$19,$K$21*$B$2))),0)</f>
        <v>0</v>
      </c>
      <c r="M31" s="231">
        <f>IF('Hoja De Calculo'!N13&gt;='Hoja De Calculo'!M13,IF(M$18=100,($K$21*M$18*$B$2)-SUM($I31:L31),IF(M$18&gt;L$19,((M$18-L$19+1)*$B$2*$K$21),IF(M$18&gt;=L$19,$K$21*$B$2))),0)</f>
        <v>0</v>
      </c>
      <c r="N31" s="231">
        <f>IF('Hoja De Calculo'!O13&gt;='Hoja De Calculo'!N13,IF(N$18=100,($K$21*N$18*$B$2)-SUM($I31:M31),IF(N$18&gt;M$19,((N$18-M$19+1)*$B$2*$K$21),IF(N$18&gt;=M$19,$K$21*$B$2))),0)</f>
        <v>0</v>
      </c>
      <c r="O31" s="231">
        <f>IF('Hoja De Calculo'!P13&gt;='Hoja De Calculo'!O13,IF(O$18=100,($K$21*O$18*$B$2)-SUM($I31:N31),IF(O$18&gt;N$19,((O$18-N$19+1)*$B$2*$K$21),IF(O$18&gt;=N$19,$K$21*$B$2))),0)</f>
        <v>0</v>
      </c>
      <c r="P31" s="231">
        <f>IF('Hoja De Calculo'!Q13&gt;='Hoja De Calculo'!P13,IF(P$18=100,($K$21*P$18*$B$2)-SUM($I31:O31),IF(P$18&gt;O$19,((P$18-O$19+1)*$B$2*$K$21),IF(P$18&gt;=O$19,$K$21*$B$2))),0)</f>
        <v>0</v>
      </c>
      <c r="Q31" s="231">
        <f>IF('Hoja De Calculo'!R13&gt;='Hoja De Calculo'!Q13,IF(Q$18=100,($K$21*Q$18*$B$2)-SUM($I31:P31),IF(Q$18&gt;P$19,((Q$18-P$19+1)*$B$2*$K$21),IF(Q$18&gt;=P$19,$K$21*$B$2))),0)</f>
        <v>0</v>
      </c>
      <c r="R31" s="231">
        <f>IF('Hoja De Calculo'!S13&gt;='Hoja De Calculo'!R13,IF(R$18=100,($K$21*R$18*$B$2)-SUM($I31:Q31),IF(R$18&gt;Q$19,((R$18-Q$19+1)*$B$2*$K$21),IF(R$18&gt;=Q$19,$K$21*$B$2))),0)</f>
        <v>0</v>
      </c>
      <c r="S31" s="231">
        <f>IF('Hoja De Calculo'!T13&gt;='Hoja De Calculo'!S13,IF(S$18=100,($K$21*S$18*$B$2)-SUM($I31:R31),IF(S$18&gt;R$19,((S$18-R$19+1)*$B$2*$K$21),IF(S$18&gt;=R$19,$K$21*$B$2))),0)</f>
        <v>0</v>
      </c>
      <c r="T31" s="231">
        <f>IF('Hoja De Calculo'!U13&gt;='Hoja De Calculo'!T13,IF(T$18=100,($K$21*T$18*$B$2)-SUM($I31:S31),IF(T$18&gt;S$19,((T$18-S$19+1)*$B$2*$K$21),IF(T$18&gt;=S$19,$K$21*$B$2))),0)</f>
        <v>0</v>
      </c>
      <c r="U31" s="231">
        <f>IF('Hoja De Calculo'!V13&gt;='Hoja De Calculo'!U13,IF(U$18=100,($K$21*U$18*$B$2)-SUM($I31:T31),IF(U$18&gt;T$19,((U$18-T$19+1)*$B$2*$K$21),IF(U$18&gt;=T$19,$K$21*$B$2))),0)</f>
        <v>0</v>
      </c>
      <c r="V31" s="231">
        <f>IF('Hoja De Calculo'!W13&gt;='Hoja De Calculo'!V13,IF(V$18=100,($K$21*V$18*$B$2)-SUM($I31:U31),IF(V$18&gt;U$19,((V$18-U$19+1)*$B$2*$K$21),IF(V$18&gt;=U$19,$K$21*$B$2))),0)</f>
        <v>0</v>
      </c>
      <c r="W31" s="231">
        <f>IF('Hoja De Calculo'!X13&gt;='Hoja De Calculo'!W13,IF(W$18=100,($K$21*W$18*$B$2)-SUM($I31:V31),IF(W$18&gt;V$19,((W$18-V$19+1)*$B$2*$K$21),IF(W$18&gt;=V$19,$K$21*$B$2))),0)</f>
        <v>0</v>
      </c>
      <c r="X31" s="231">
        <f>IF('Hoja De Calculo'!Y13&gt;='Hoja De Calculo'!X13,IF(X$18=100,($K$21*X$18*$B$2)-SUM($I31:W31),IF(X$18&gt;W$19,((X$18-W$19+1)*$B$2*$K$21),IF(X$18&gt;=W$19,$K$21*$B$2))),0)</f>
        <v>0</v>
      </c>
      <c r="Y31" s="231">
        <f>IF('Hoja De Calculo'!Z13&gt;='Hoja De Calculo'!Y13,IF(Y$18=100,($K$21*Y$18*$B$2)-SUM($I31:X31),IF(Y$18&gt;X$19,((Y$18-X$19+1)*$B$2*$K$21),IF(Y$18&gt;=X$19,$K$21*$B$2))),0)</f>
        <v>0</v>
      </c>
      <c r="Z31" s="231">
        <f>IF('Hoja De Calculo'!AA13&gt;='Hoja De Calculo'!Z13,IF(Z$18=100,($K$21*Z$18*$B$2)-SUM($I31:Y31),IF(Z$18&gt;Y$19,((Z$18-Y$19+1)*$B$2*$K$21),IF(Z$18&gt;=Y$19,$K$21*$B$2))),0)</f>
        <v>0</v>
      </c>
      <c r="AA31" s="231">
        <f>IF('Hoja De Calculo'!AB13&gt;='Hoja De Calculo'!AA13,IF(AA$18=100,($K$21*AA$18*$B$2)-SUM($I31:Z31),IF(AA$18&gt;Z$19,((AA$18-Z$19+1)*$B$2*$K$21),IF(AA$18&gt;=Z$19,$K$21*$B$2))),0)</f>
        <v>0</v>
      </c>
      <c r="AB31" s="231">
        <f>IF('Hoja De Calculo'!AC13&gt;='Hoja De Calculo'!AB13,IF(AB$18=100,($K$21*AB$18*$B$2)-SUM($I31:AA31),IF(AB$18&gt;AA$19,((AB$18-AA$19+1)*$B$2*$K$21),IF(AB$18&gt;=AA$19,$K$21*$B$2))),0)</f>
        <v>0</v>
      </c>
      <c r="AC31" s="231">
        <f>IF('Hoja De Calculo'!AD13&gt;='Hoja De Calculo'!AC13,IF(AC$18=100,($K$21*AC$18*$B$2)-SUM($I31:AB31),IF(AC$18&gt;AB$19,((AC$18-AB$19+1)*$B$2*$K$21),IF(AC$18&gt;=AB$19,$K$21*$B$2))),0)</f>
        <v>0</v>
      </c>
      <c r="AD31" s="231">
        <f>IF('Hoja De Calculo'!AE13&gt;='Hoja De Calculo'!AD13,IF(AD$18=100,($K$21*AD$18*$B$2)-SUM($I31:AC31),IF(AD$18&gt;AC$19,((AD$18-AC$19+1)*$B$2*$K$21),IF(AD$18&gt;=AC$19,$K$21*$B$2))),0)</f>
        <v>0</v>
      </c>
      <c r="AE31" s="231">
        <f>IF('Hoja De Calculo'!AF13&gt;='Hoja De Calculo'!AE13,IF(AE$18=100,($K$21*AE$18*$B$2)-SUM($I31:AD31),IF(AE$18&gt;AD$19,((AE$18-AD$19+1)*$B$2*$K$21),IF(AE$18&gt;=AD$19,$K$21*$B$2))),0)</f>
        <v>0</v>
      </c>
      <c r="AF31" s="231">
        <f>IF('Hoja De Calculo'!AG13&gt;='Hoja De Calculo'!AF13,IF(AF$18=100,($K$21*AF$18*$B$2)-SUM($I31:AE31),IF(AF$18&gt;AE$19,((AF$18-AE$19+1)*$B$2*$K$21),IF(AF$18&gt;=AE$19,$K$21*$B$2))),0)</f>
        <v>0</v>
      </c>
      <c r="AG31" s="231">
        <f>IF('Hoja De Calculo'!AH13&gt;='Hoja De Calculo'!AG13,IF(AG$18=100,($K$21*AG$18*$B$2)-SUM($I31:AF31),IF(AG$18&gt;AF$19,((AG$18-AF$19+1)*$B$2*$K$21),IF(AG$18&gt;=AF$19,$K$21*$B$2))),0)</f>
        <v>0</v>
      </c>
      <c r="AH31" s="231">
        <f>IF('Hoja De Calculo'!AI13&gt;='Hoja De Calculo'!AH13,IF(AH$18=100,($K$21*AH$18*$B$2)-SUM($I31:AG31),IF(AH$18&gt;AG$19,((AH$18-AG$19+1)*$B$2*$K$21),IF(AH$18&gt;=AG$19,$K$21*$B$2))),0)</f>
        <v>0</v>
      </c>
      <c r="AI31" s="231">
        <f>IF('Hoja De Calculo'!AJ13&gt;='Hoja De Calculo'!AI13,IF(AI$18=100,($K$21*AI$18*$B$2)-SUM($I31:AH31),IF(AI$18&gt;AH$19,((AI$18-AH$19+1)*$B$2*$K$21),IF(AI$18&gt;=AH$19,$K$21*$B$2))),0)</f>
        <v>0</v>
      </c>
      <c r="AJ31" s="231">
        <f>IF('Hoja De Calculo'!AK13&gt;='Hoja De Calculo'!AJ13,IF(AJ$18=100,($K$21*AJ$18*$B$2)-SUM($I31:AI31),IF(AJ$18&gt;AI$19,((AJ$18-AI$19+1)*$B$2*$K$21),IF(AJ$18&gt;=AI$19,$K$21*$B$2))),0)</f>
        <v>0</v>
      </c>
      <c r="AK31" s="231">
        <f>IF('Hoja De Calculo'!AL13&gt;='Hoja De Calculo'!AK13,IF(AK$18=100,($K$21*AK$18*$B$2)-SUM($I31:AJ31),IF(AK$18&gt;AJ$19,((AK$18-AJ$19+1)*$B$2*$K$21),IF(AK$18&gt;=AJ$19,$K$21*$B$2))),0)</f>
        <v>0</v>
      </c>
      <c r="AL31" s="231">
        <f>IF('Hoja De Calculo'!AM13&gt;='Hoja De Calculo'!AL13,IF(AL$18=100,($K$21*AL$18*$B$2)-SUM($I31:AK31),IF(AL$18&gt;AK$19,((AL$18-AK$19+1)*$B$2*$K$21),IF(AL$18&gt;=AK$19,$K$21*$B$2))),0)</f>
        <v>0</v>
      </c>
      <c r="AM31" s="231">
        <f>IF('Hoja De Calculo'!AN13&gt;='Hoja De Calculo'!AM13,IF(AM$18=100,($K$21*AM$18*$B$2)-SUM($I31:AL31),IF(AM$18&gt;AL$19,((AM$18-AL$19+1)*$B$2*$K$21),IF(AM$18&gt;=AL$19,$K$21*$B$2))),0)</f>
        <v>0</v>
      </c>
      <c r="AN31" s="231">
        <f>IF('Hoja De Calculo'!AO13&gt;='Hoja De Calculo'!AN13,IF(AN$18=100,($K$21*AN$18*$B$2)-SUM($I31:AM31),IF(AN$18&gt;AM$19,((AN$18-AM$19+1)*$B$2*$K$21),IF(AN$18&gt;=AM$19,$K$21*$B$2))),0)</f>
        <v>0</v>
      </c>
      <c r="AO31" s="231">
        <f>IF('Hoja De Calculo'!AP13&gt;='Hoja De Calculo'!AO13,IF(AO$18=100,($K$21*AO$18*$B$2)-SUM($I31:AN31),IF(AO$18&gt;AN$19,((AO$18-AN$19+1)*$B$2*$K$21),IF(AO$18&gt;=AN$19,$K$21*$B$2))),0)</f>
        <v>0</v>
      </c>
      <c r="AP31" s="231">
        <f>IF('Hoja De Calculo'!AQ13&gt;='Hoja De Calculo'!AP13,IF(AP$18=100,($K$21*AP$18*$B$2)-SUM($I31:AO31),IF(AP$18&gt;AO$19,((AP$18-AO$19+1)*$B$2*$K$21),IF(AP$18&gt;=AO$19,$K$21*$B$2))),0)</f>
        <v>0</v>
      </c>
      <c r="AQ31" s="231">
        <f>IF('Hoja De Calculo'!AR13&gt;='Hoja De Calculo'!AQ13,IF(AQ$18=100,($K$21*AQ$18*$B$2)-SUM($I31:AP31),IF(AQ$18&gt;AP$19,((AQ$18-AP$19+1)*$B$2*$K$21),IF(AQ$18&gt;=AP$19,$K$21*$B$2))),0)</f>
        <v>0</v>
      </c>
      <c r="AR31" s="231">
        <f>IF('Hoja De Calculo'!AS13&gt;='Hoja De Calculo'!AR13,IF(AR$18=100,($K$21*AR$18*$B$2)-SUM($I31:AQ31),IF(AR$18&gt;AQ$19,((AR$18-AQ$19+1)*$B$2*$K$21),IF(AR$18&gt;=AQ$19,$K$21*$B$2))),0)</f>
        <v>0</v>
      </c>
      <c r="AS31" s="231">
        <f>IF('Hoja De Calculo'!AT13&gt;='Hoja De Calculo'!AS13,IF(AS$18=100,($K$21*AS$18*$B$2)-SUM($I31:AR31),IF(AS$18&gt;AR$19,((AS$18-AR$19+1)*$B$2*$K$21),IF(AS$18&gt;=AR$19,$K$21*$B$2))),0)</f>
        <v>0</v>
      </c>
      <c r="AT31" s="231">
        <f>IF('Hoja De Calculo'!AU13&gt;='Hoja De Calculo'!AT13,IF(AT$18=100,($K$21*AT$18*$B$2)-SUM($I31:AS31),IF(AT$18&gt;AS$19,((AT$18-AS$19+1)*$B$2*$K$21),IF(AT$18&gt;=AS$19,$K$21*$B$2))),0)</f>
        <v>0</v>
      </c>
      <c r="AU31" s="231">
        <f>IF('Hoja De Calculo'!AV13&gt;='Hoja De Calculo'!AU13,IF(AU$18=100,($K$21*AU$18*$B$2)-SUM($I31:AT31),IF(AU$18&gt;AT$19,((AU$18-AT$19+1)*$B$2*$K$21),IF(AU$18&gt;=AT$19,$K$21*$B$2))),0)</f>
        <v>0</v>
      </c>
      <c r="AV31" s="231">
        <f>IF('Hoja De Calculo'!AW13&gt;='Hoja De Calculo'!AV13,IF(AV$18=100,($K$21*AV$18*$B$2)-SUM($I31:AU31),IF(AV$18&gt;AU$19,((AV$18-AU$19+1)*$B$2*$K$21),IF(AV$18&gt;=AU$19,$K$21*$B$2))),0)</f>
        <v>0</v>
      </c>
      <c r="AW31" s="231">
        <f>IF('Hoja De Calculo'!AX13&gt;='Hoja De Calculo'!AW13,IF(AW$18=100,($K$21*AW$18*$B$2)-SUM($I31:AV31),IF(AW$18&gt;AV$19,((AW$18-AV$19+1)*$B$2*$K$21),IF(AW$18&gt;=AV$19,$K$21*$B$2))),0)</f>
        <v>0</v>
      </c>
      <c r="AX31" s="231">
        <f>IF('Hoja De Calculo'!AY13&gt;='Hoja De Calculo'!AX13,IF(AX$18=100,($K$21*AX$18*$B$2)-SUM($I31:AW31),IF(AX$18&gt;AW$19,((AX$18-AW$19+1)*$B$2*$K$21),IF(AX$18&gt;=AW$19,$K$21*$B$2))),0)</f>
        <v>0</v>
      </c>
      <c r="AY31" s="231">
        <f>IF('Hoja De Calculo'!AZ13&gt;='Hoja De Calculo'!AY13,IF(AY$18=100,($K$21*AY$18*$B$2)-SUM($I31:AX31),IF(AY$18&gt;AX$19,((AY$18-AX$19+1)*$B$2*$K$21),IF(AY$18&gt;=AX$19,$K$21*$B$2))),0)</f>
        <v>0</v>
      </c>
      <c r="AZ31" s="231">
        <f>IF('Hoja De Calculo'!BA13&gt;='Hoja De Calculo'!AZ13,IF(AZ$18=100,($K$21*AZ$18*$B$2)-SUM($I31:AY31),IF(AZ$18&gt;AY$19,((AZ$18-AY$19+1)*$B$2*$K$21),IF(AZ$18&gt;=AY$19,$K$21*$B$2))),0)</f>
        <v>0</v>
      </c>
      <c r="BA31" s="231">
        <f>IF('Hoja De Calculo'!BB13&gt;='Hoja De Calculo'!BA13,IF(BA$18=100,($K$21*BA$18*$B$2)-SUM($I31:AZ31),IF(BA$18&gt;AZ$19,((BA$18-AZ$19+1)*$B$2*$K$21),IF(BA$18&gt;=AZ$19,$K$21*$B$2))),0)</f>
        <v>0</v>
      </c>
      <c r="BB31" s="231">
        <f>IF('Hoja De Calculo'!BC13&gt;='Hoja De Calculo'!BB13,IF(BB$18=100,($K$21*BB$18*$B$2)-SUM($I31:BA31),IF(BB$18&gt;BA$19,((BB$18-BA$19+1)*$B$2*$K$21),IF(BB$18&gt;=BA$19,$K$21*$B$2))),0)</f>
        <v>0</v>
      </c>
      <c r="BC31" s="231">
        <f>IF('Hoja De Calculo'!BD13&gt;='Hoja De Calculo'!BC13,IF(BC$18=100,($K$21*BC$18*$B$2)-SUM($I31:BB31),IF(BC$18&gt;BB$19,((BC$18-BB$19+1)*$B$2*$K$21),IF(BC$18&gt;=BB$19,$K$21*$B$2))),0)</f>
        <v>0</v>
      </c>
      <c r="BD31" s="231">
        <f>IF('Hoja De Calculo'!BE13&gt;='Hoja De Calculo'!BD13,IF(BD$18=100,($K$21*BD$18*$B$2)-SUM($I31:BC31),IF(BD$18&gt;BC$19,((BD$18-BC$19+1)*$B$2*$K$21),IF(BD$18&gt;=BC$19,$K$21*$B$2))),0)</f>
        <v>0</v>
      </c>
      <c r="BE31" s="231">
        <f>IF('Hoja De Calculo'!BF13&gt;='Hoja De Calculo'!BE13,IF(BE$18=100,($K$21*BE$18*$B$2)-SUM($I31:BD31),IF(BE$18&gt;BD$19,((BE$18-BD$19+1)*$B$2*$K$21),IF(BE$18&gt;=BD$19,$K$21*$B$2))),0)</f>
        <v>0</v>
      </c>
      <c r="BF31" s="231">
        <f>IF('Hoja De Calculo'!BG13&gt;='Hoja De Calculo'!BF13,IF(BF$18=100,($K$21*BF$18*$B$2)-SUM($I31:BE31),IF(BF$18&gt;BE$19,((BF$18-BE$19+1)*$B$2*$K$21),IF(BF$18&gt;=BE$19,$K$21*$B$2))),0)</f>
        <v>0</v>
      </c>
      <c r="BG31" s="231">
        <f>IF('Hoja De Calculo'!BH13&gt;='Hoja De Calculo'!BG13,IF(BG$18=100,($K$21*BG$18*$B$2)-SUM($I31:BF31),IF(BG$18&gt;BF$19,((BG$18-BF$19+1)*$B$2*$K$21),IF(BG$18&gt;=BF$19,$K$21*$B$2))),0)</f>
        <v>0</v>
      </c>
      <c r="BH31" s="231">
        <f>IF('Hoja De Calculo'!BI13&gt;='Hoja De Calculo'!BH13,IF(BH$18=100,($K$21*BH$18*$B$2)-SUM($I31:BG31),IF(BH$18&gt;BG$19,((BH$18-BG$19+1)*$B$2*$K$21),IF(BH$18&gt;=BG$19,$K$21*$B$2))),0)</f>
        <v>0</v>
      </c>
      <c r="BI31" s="231">
        <f>IF('Hoja De Calculo'!BJ13&gt;='Hoja De Calculo'!BI13,IF(BI$18=100,($K$21*BI$18*$B$2)-SUM($I31:BH31),IF(BI$18&gt;BH$19,((BI$18-BH$19+1)*$B$2*$K$21),IF(BI$18&gt;=BH$19,$K$21*$B$2))),0)</f>
        <v>0</v>
      </c>
      <c r="BJ31" s="231">
        <f>IF('Hoja De Calculo'!BK13&gt;='Hoja De Calculo'!BJ13,IF(BJ$18=100,($K$21*BJ$18*$B$2)-SUM($I31:BI31),IF(BJ$18&gt;BI$19,((BJ$18-BI$19+1)*$B$2*$K$21),IF(BJ$18&gt;=BI$19,$K$21*$B$2))),0)</f>
        <v>0</v>
      </c>
      <c r="BK31" s="231">
        <f>IF('Hoja De Calculo'!BL13&gt;='Hoja De Calculo'!BK13,IF(BK$18=100,($K$21*BK$18*$B$2)-SUM($I31:BJ31),IF(BK$18&gt;BJ$19,((BK$18-BJ$19+1)*$B$2*$K$21),IF(BK$18&gt;=BJ$19,$K$21*$B$2))),0)</f>
        <v>0</v>
      </c>
      <c r="BL31" s="231">
        <f>IF('Hoja De Calculo'!BM13&gt;='Hoja De Calculo'!BL13,IF(BL$18=100,($K$21*BL$18*$B$2)-SUM($I31:BK31),IF(BL$18&gt;BK$19,((BL$18-BK$19+1)*$B$2*$K$21),IF(BL$18&gt;=BK$19,$K$21*$B$2))),0)</f>
        <v>0</v>
      </c>
      <c r="BM31" s="231">
        <f>IF('Hoja De Calculo'!BN13&gt;='Hoja De Calculo'!BM13,IF(BM$18=100,($K$21*BM$18*$B$2)-SUM($I31:BL31),IF(BM$18&gt;BL$19,((BM$18-BL$19+1)*$B$2*$K$21),IF(BM$18&gt;=BL$19,$K$21*$B$2))),0)</f>
        <v>0</v>
      </c>
      <c r="BN31" s="231">
        <f>IF('Hoja De Calculo'!BO13&gt;='Hoja De Calculo'!BN13,IF(BN$18=100,($K$21*BN$18*$B$2)-SUM($I31:BM31),IF(BN$18&gt;BM$19,((BN$18-BM$19+1)*$B$2*$K$21),IF(BN$18&gt;=BM$19,$K$21*$B$2))),0)</f>
        <v>0</v>
      </c>
      <c r="BO31" s="231">
        <f>IF('Hoja De Calculo'!BP13&gt;='Hoja De Calculo'!BO13,IF(BO$18=100,($K$21*BO$18*$B$2)-SUM($I31:BN31),IF(BO$18&gt;BN$19,((BO$18-BN$19+1)*$B$2*$K$21),IF(BO$18&gt;=BN$19,$K$21*$B$2))),0)</f>
        <v>0</v>
      </c>
      <c r="BP31" s="231">
        <f>IF('Hoja De Calculo'!BQ13&gt;='Hoja De Calculo'!BP13,IF(BP$18=100,($K$21*BP$18*$B$2)-SUM($I31:BO31),IF(BP$18&gt;BO$19,((BP$18-BO$19+1)*$B$2*$K$21),IF(BP$18&gt;=BO$19,$K$21*$B$2))),0)</f>
        <v>0</v>
      </c>
      <c r="BQ31" s="231">
        <f>IF('Hoja De Calculo'!BR13&gt;='Hoja De Calculo'!BQ13,IF(BQ$18=100,($K$21*BQ$18*$B$2)-SUM($I31:BP31),IF(BQ$18&gt;BP$19,((BQ$18-BP$19+1)*$B$2*$K$21),IF(BQ$18&gt;=BP$19,$K$21*$B$2))),0)</f>
        <v>0</v>
      </c>
      <c r="BR31" s="231">
        <f>IF('Hoja De Calculo'!BS13&gt;='Hoja De Calculo'!BR13,IF(BR$18=100,($K$21*BR$18*$B$2)-SUM($I31:BQ31),IF(BR$18&gt;BQ$19,((BR$18-BQ$19+1)*$B$2*$K$21),IF(BR$18&gt;=BQ$19,$K$21*$B$2))),0)</f>
        <v>0</v>
      </c>
      <c r="BS31" s="231">
        <f>IF('Hoja De Calculo'!BT13&gt;='Hoja De Calculo'!BS13,IF(BS$18=100,($K$21*BS$18*$B$2)-SUM($I31:BR31),IF(BS$18&gt;BR$19,((BS$18-BR$19+1)*$B$2*$K$21),IF(BS$18&gt;=BR$19,$K$21*$B$2))),0)</f>
        <v>0</v>
      </c>
      <c r="BT31" s="231">
        <f>IF('Hoja De Calculo'!BU13&gt;='Hoja De Calculo'!BT13,IF(BT$18=100,($K$21*BT$18*$B$2)-SUM($I31:BS31),IF(BT$18&gt;BS$19,((BT$18-BS$19+1)*$B$2*$K$21),IF(BT$18&gt;=BS$19,$K$21*$B$2))),0)</f>
        <v>0</v>
      </c>
      <c r="BU31" s="231">
        <f>IF('Hoja De Calculo'!BV13&gt;='Hoja De Calculo'!BU13,IF(BU$18=100,($K$21*BU$18*$B$2)-SUM($I31:BT31),IF(BU$18&gt;BT$19,((BU$18-BT$19+1)*$B$2*$K$21),IF(BU$18&gt;=BT$19,$K$21*$B$2))),0)</f>
        <v>0</v>
      </c>
      <c r="BV31" s="231">
        <f>IF('Hoja De Calculo'!BW13&gt;='Hoja De Calculo'!BV13,IF(BV$18=100,($K$21*BV$18*$B$2)-SUM($I31:BU31),IF(BV$18&gt;BU$19,((BV$18-BU$19+1)*$B$2*$K$21),IF(BV$18&gt;=BU$19,$K$21*$B$2))),0)</f>
        <v>0</v>
      </c>
      <c r="BW31" s="231">
        <f>IF('Hoja De Calculo'!BX13&gt;='Hoja De Calculo'!BW13,IF(BW$18=100,($K$21*BW$18*$B$2)-SUM($I31:BV31),IF(BW$18&gt;BV$19,((BW$18-BV$19+1)*$B$2*$K$21),IF(BW$18&gt;=BV$19,$K$21*$B$2))),0)</f>
        <v>0</v>
      </c>
      <c r="BX31" s="231">
        <f>IF('Hoja De Calculo'!BY13&gt;='Hoja De Calculo'!BX13,IF(BX$18=100,($K$21*BX$18*$B$2)-SUM($I31:BW31),IF(BX$18&gt;BW$19,((BX$18-BW$19+1)*$B$2*$K$21),IF(BX$18&gt;=BW$19,$K$21*$B$2))),0)</f>
        <v>0</v>
      </c>
      <c r="BY31" s="231">
        <f>IF('Hoja De Calculo'!BZ13&gt;='Hoja De Calculo'!BY13,IF(BY$18=100,($K$21*BY$18*$B$2)-SUM($I31:BX31),IF(BY$18&gt;BX$19,((BY$18-BX$19+1)*$B$2*$K$21),IF(BY$18&gt;=BX$19,$K$21*$B$2))),0)</f>
        <v>0</v>
      </c>
      <c r="BZ31" s="231">
        <f>IF('Hoja De Calculo'!CA13&gt;='Hoja De Calculo'!BZ13,IF(BZ$18=100,($K$21*BZ$18*$B$2)-SUM($I31:BY31),IF(BZ$18&gt;BY$19,((BZ$18-BY$19+1)*$B$2*$K$21),IF(BZ$18&gt;=BY$19,$K$21*$B$2))),0)</f>
        <v>0</v>
      </c>
      <c r="CA31" s="231">
        <f>IF('Hoja De Calculo'!CB13&gt;='Hoja De Calculo'!CA13,IF(CA$18=100,($K$21*CA$18*$B$2)-SUM($I31:BZ31),IF(CA$18&gt;BZ$19,((CA$18-BZ$19+1)*$B$2*$K$21),IF(CA$18&gt;=BZ$19,$K$21*$B$2))),0)</f>
        <v>0</v>
      </c>
      <c r="CB31" s="231">
        <f>IF('Hoja De Calculo'!CC13&gt;='Hoja De Calculo'!CB13,IF(CB$18=100,($K$21*CB$18*$B$2)-SUM($I31:CA31),IF(CB$18&gt;CA$19,((CB$18-CA$19+1)*$B$2*$K$21),IF(CB$18&gt;=CA$19,$K$21*$B$2))),0)</f>
        <v>0</v>
      </c>
      <c r="CC31" s="231">
        <f>IF('Hoja De Calculo'!CD13&gt;='Hoja De Calculo'!CC13,IF(CC$18=100,($K$21*CC$18*$B$2)-SUM($I31:CB31),IF(CC$18&gt;CB$19,((CC$18-CB$19+1)*$B$2*$K$21),IF(CC$18&gt;=CB$19,$K$21*$B$2))),0)</f>
        <v>0</v>
      </c>
      <c r="CD31" s="231">
        <f>IF('Hoja De Calculo'!CE13&gt;='Hoja De Calculo'!CD13,IF(CD$18=100,($K$21*CD$18*$B$2)-SUM($I31:CC31),IF(CD$18&gt;CC$19,((CD$18-CC$19+1)*$B$2*$K$21),IF(CD$18&gt;=CC$19,$K$21*$B$2))),0)</f>
        <v>0</v>
      </c>
      <c r="CE31" s="231">
        <f>IF('Hoja De Calculo'!CF13&gt;='Hoja De Calculo'!CE13,IF(CE$18=100,($K$21*CE$18*$B$2)-SUM($I31:CD31),IF(CE$18&gt;CD$19,((CE$18-CD$19+1)*$B$2*$K$21),IF(CE$18&gt;=CD$19,$K$21*$B$2))),0)</f>
        <v>0</v>
      </c>
      <c r="CF31" s="231">
        <f>IF('Hoja De Calculo'!CG13&gt;='Hoja De Calculo'!CF13,IF(CF$18=100,($K$21*CF$18*$B$2)-SUM($I31:CE31),IF(CF$18&gt;CE$19,((CF$18-CE$19+1)*$B$2*$K$21),IF(CF$18&gt;=CE$19,$K$21*$B$2))),0)</f>
        <v>0</v>
      </c>
      <c r="CG31" s="231">
        <f>IF('Hoja De Calculo'!CH13&gt;='Hoja De Calculo'!CG13,IF(CG$18=100,($K$21*CG$18*$B$2)-SUM($I31:CF31),IF(CG$18&gt;CF$19,((CG$18-CF$19+1)*$B$2*$K$21),IF(CG$18&gt;=CF$19,$K$21*$B$2))),0)</f>
        <v>0</v>
      </c>
      <c r="CH31" s="231">
        <f>IF('Hoja De Calculo'!CI13&gt;='Hoja De Calculo'!CH13,IF(CH$18=100,($K$21*CH$18*$B$2)-SUM($I31:CG31),IF(CH$18&gt;CG$19,((CH$18-CG$19+1)*$B$2*$K$21),IF(CH$18&gt;=CG$19,$K$21*$B$2))),0)</f>
        <v>0</v>
      </c>
      <c r="CI31" s="231">
        <f>IF('Hoja De Calculo'!CJ13&gt;='Hoja De Calculo'!CI13,IF(CI$18=100,($K$21*CI$18*$B$2)-SUM($I31:CH31),IF(CI$18&gt;CH$19,((CI$18-CH$19+1)*$B$2*$K$21),IF(CI$18&gt;=CH$19,$K$21*$B$2))),0)</f>
        <v>0</v>
      </c>
      <c r="CJ31" s="231">
        <f>IF('Hoja De Calculo'!CK13&gt;='Hoja De Calculo'!CJ13,IF(CJ$18=100,($K$21*CJ$18*$B$2)-SUM($I31:CI31),IF(CJ$18&gt;CI$19,((CJ$18-CI$19+1)*$B$2*$K$21),IF(CJ$18&gt;=CI$19,$K$21*$B$2))),0)</f>
        <v>0</v>
      </c>
      <c r="CK31" s="231">
        <f>IF('Hoja De Calculo'!CL13&gt;='Hoja De Calculo'!CK13,IF(CK$18=100,($K$21*CK$18*$B$2)-SUM($I31:CJ31),IF(CK$18&gt;CJ$19,((CK$18-CJ$19+1)*$B$2*$K$21),IF(CK$18&gt;=CJ$19,$K$21*$B$2))),0)</f>
        <v>0</v>
      </c>
      <c r="CL31" s="231">
        <f>IF('Hoja De Calculo'!CM13&gt;='Hoja De Calculo'!CL13,IF(CL$18=100,($K$21*CL$18*$B$2)-SUM($I31:CK31),IF(CL$18&gt;CK$19,((CL$18-CK$19+1)*$B$2*$K$21),IF(CL$18&gt;=CK$19,$K$21*$B$2))),0)</f>
        <v>0</v>
      </c>
      <c r="CM31" s="231">
        <f>IF('Hoja De Calculo'!CN13&gt;='Hoja De Calculo'!CM13,IF(CM$18=100,($K$21*CM$18*$B$2)-SUM($I31:CL31),IF(CM$18&gt;CL$19,((CM$18-CL$19+1)*$B$2*$K$21),IF(CM$18&gt;=CL$19,$K$21*$B$2))),0)</f>
        <v>0</v>
      </c>
      <c r="CN31" s="231">
        <f>IF('Hoja De Calculo'!CO13&gt;='Hoja De Calculo'!CN13,IF(CN$18=100,($K$21*CN$18*$B$2)-SUM($I31:CM31),IF(CN$18&gt;CM$19,((CN$18-CM$19+1)*$B$2*$K$21),IF(CN$18&gt;=CM$19,$K$21*$B$2))),0)</f>
        <v>0</v>
      </c>
      <c r="CO31" s="231">
        <f>IF('Hoja De Calculo'!CP13&gt;='Hoja De Calculo'!CO13,IF(CO$18=100,($K$21*CO$18*$B$2)-SUM($I31:CN31),IF(CO$18&gt;CN$19,((CO$18-CN$19+1)*$B$2*$K$21),IF(CO$18&gt;=CN$19,$K$21*$B$2))),0)</f>
        <v>0</v>
      </c>
      <c r="CP31" s="231">
        <f>IF('Hoja De Calculo'!CQ13&gt;='Hoja De Calculo'!CP13,IF(CP$18=100,($K$21*CP$18*$B$2)-SUM($I31:CO31),IF(CP$18&gt;CO$19,((CP$18-CO$19+1)*$B$2*$K$21),IF(CP$18&gt;=CO$19,$K$21*$B$2))),0)</f>
        <v>0</v>
      </c>
      <c r="CQ31" s="231">
        <f>IF('Hoja De Calculo'!CR13&gt;='Hoja De Calculo'!CQ13,IF(CQ$18=100,($K$21*CQ$18*$B$2)-SUM($I31:CP31),IF(CQ$18&gt;CP$19,((CQ$18-CP$19+1)*$B$2*$K$21),IF(CQ$18&gt;=CP$19,$K$21*$B$2))),0)</f>
        <v>0</v>
      </c>
      <c r="CR31" s="231">
        <f>IF('Hoja De Calculo'!CS13&gt;='Hoja De Calculo'!CR13,IF(CR$18=100,($K$21*CR$18*$B$2)-SUM($I31:CQ31),IF(CR$18&gt;CQ$19,((CR$18-CQ$19+1)*$B$2*$K$21),IF(CR$18&gt;=CQ$19,$K$21*$B$2))),0)</f>
        <v>0</v>
      </c>
      <c r="CS31" s="231">
        <f>IF('Hoja De Calculo'!CT13&gt;='Hoja De Calculo'!CS13,IF(CS$18=100,($K$21*CS$18*$B$2)-SUM($I31:CR31),IF(CS$18&gt;CR$19,((CS$18-CR$19+1)*$B$2*$K$21),IF(CS$18&gt;=CR$19,$K$21*$B$2))),0)</f>
        <v>0</v>
      </c>
      <c r="CT31" s="231">
        <f>IF('Hoja De Calculo'!CU13&gt;='Hoja De Calculo'!CT13,IF(CT$18=100,($K$21*CT$18*$B$2)-SUM($I31:CS31),IF(CT$18&gt;CS$19,((CT$18-CS$19+1)*$B$2*$K$21),IF(CT$18&gt;=CS$19,$K$21*$B$2))),0)</f>
        <v>0</v>
      </c>
      <c r="CU31" s="231">
        <f>IF('Hoja De Calculo'!CV13&gt;='Hoja De Calculo'!CU13,IF(CU$18=100,($K$21*CU$18*$B$2)-SUM($I31:CT31),IF(CU$18&gt;CT$19,((CU$18-CT$19+1)*$B$2*$K$21),IF(CU$18&gt;=CT$19,$K$21*$B$2))),0)</f>
        <v>0</v>
      </c>
      <c r="CV31" s="231">
        <f>IF('Hoja De Calculo'!CW13&gt;='Hoja De Calculo'!CV13,IF(CV$18=100,($K$21*CV$18*$B$2)-SUM($I31:CU31),IF(CV$18&gt;CU$19,((CV$18-CU$19+1)*$B$2*$K$21),IF(CV$18&gt;=CU$19,$K$21*$B$2))),0)</f>
        <v>0</v>
      </c>
      <c r="CW31" s="231">
        <f>IF('Hoja De Calculo'!CX13&gt;='Hoja De Calculo'!CW13,IF(CW$18=100,($K$21*CW$18*$B$2)-SUM($I31:CV31),IF(CW$18&gt;CV$19,((CW$18-CV$19+1)*$B$2*$K$21),IF(CW$18&gt;=CV$19,$K$21*$B$2))),0)</f>
        <v>0</v>
      </c>
    </row>
    <row r="32" spans="1:101" x14ac:dyDescent="0.35">
      <c r="A32" t="s">
        <v>137</v>
      </c>
      <c r="C32" s="196"/>
      <c r="D32" s="196"/>
      <c r="E32" s="196"/>
      <c r="F32" s="196"/>
      <c r="G32" s="196"/>
      <c r="H32" s="204"/>
      <c r="I32" s="211"/>
      <c r="J32" s="211"/>
      <c r="K32" s="211"/>
      <c r="L32" s="218">
        <f>(L$21*$B$2*(L$19+(IF(L$19=100,0,1))))</f>
        <v>0</v>
      </c>
      <c r="M32" s="231">
        <f>IF('Hoja De Calculo'!N13&gt;='Hoja De Calculo'!M13,IF(M$18=100,($L$21*M$18*$B$2)-SUM($I32:L32),IF(M$18&gt;L$19,((M$18-L$19+1)*$B$2*$L$21),IF(M$18&gt;=L$19,$L$21*$B$2))),0)</f>
        <v>0</v>
      </c>
      <c r="N32" s="231">
        <f>IF('Hoja De Calculo'!O13&gt;='Hoja De Calculo'!N13,IF(N$18=100,($L$21*N$18*$B$2)-SUM($I32:M32),IF(N$18&gt;M$19,((N$18-M$19+1)*$B$2*$L$21),IF(N$18&gt;=M$19,$L$21*$B$2))),0)</f>
        <v>0</v>
      </c>
      <c r="O32" s="231">
        <f>IF('Hoja De Calculo'!P13&gt;='Hoja De Calculo'!O13,IF(O$18=100,($L$21*O$18*$B$2)-SUM($I32:N32),IF(O$18&gt;N$19,((O$18-N$19+1)*$B$2*$L$21),IF(O$18&gt;=N$19,$L$21*$B$2))),0)</f>
        <v>0</v>
      </c>
      <c r="P32" s="231">
        <f>IF('Hoja De Calculo'!Q13&gt;='Hoja De Calculo'!P13,IF(P$18=100,($L$21*P$18*$B$2)-SUM($I32:O32),IF(P$18&gt;O$19,((P$18-O$19+1)*$B$2*$L$21),IF(P$18&gt;=O$19,$L$21*$B$2))),0)</f>
        <v>0</v>
      </c>
      <c r="Q32" s="231">
        <f>IF('Hoja De Calculo'!R13&gt;='Hoja De Calculo'!Q13,IF(Q$18=100,($L$21*Q$18*$B$2)-SUM($I32:P32),IF(Q$18&gt;P$19,((Q$18-P$19+1)*$B$2*$L$21),IF(Q$18&gt;=P$19,$L$21*$B$2))),0)</f>
        <v>0</v>
      </c>
      <c r="R32" s="231">
        <f>IF('Hoja De Calculo'!S13&gt;='Hoja De Calculo'!R13,IF(R$18=100,($L$21*R$18*$B$2)-SUM($I32:Q32),IF(R$18&gt;Q$19,((R$18-Q$19+1)*$B$2*$L$21),IF(R$18&gt;=Q$19,$L$21*$B$2))),0)</f>
        <v>0</v>
      </c>
      <c r="S32" s="231">
        <f>IF('Hoja De Calculo'!T13&gt;='Hoja De Calculo'!S13,IF(S$18=100,($L$21*S$18*$B$2)-SUM($I32:R32),IF(S$18&gt;R$19,((S$18-R$19+1)*$B$2*$L$21),IF(S$18&gt;=R$19,$L$21*$B$2))),0)</f>
        <v>0</v>
      </c>
      <c r="T32" s="231">
        <f>IF('Hoja De Calculo'!U13&gt;='Hoja De Calculo'!T13,IF(T$18=100,($L$21*T$18*$B$2)-SUM($I32:S32),IF(T$18&gt;S$19,((T$18-S$19+1)*$B$2*$L$21),IF(T$18&gt;=S$19,$L$21*$B$2))),0)</f>
        <v>0</v>
      </c>
      <c r="U32" s="231">
        <f>IF('Hoja De Calculo'!V13&gt;='Hoja De Calculo'!U13,IF(U$18=100,($L$21*U$18*$B$2)-SUM($I32:T32),IF(U$18&gt;T$19,((U$18-T$19+1)*$B$2*$L$21),IF(U$18&gt;=T$19,$L$21*$B$2))),0)</f>
        <v>0</v>
      </c>
      <c r="V32" s="231">
        <f>IF('Hoja De Calculo'!W13&gt;='Hoja De Calculo'!V13,IF(V$18=100,($L$21*V$18*$B$2)-SUM($I32:U32),IF(V$18&gt;U$19,((V$18-U$19+1)*$B$2*$L$21),IF(V$18&gt;=U$19,$L$21*$B$2))),0)</f>
        <v>0</v>
      </c>
      <c r="W32" s="231">
        <f>IF('Hoja De Calculo'!X13&gt;='Hoja De Calculo'!W13,IF(W$18=100,($L$21*W$18*$B$2)-SUM($I32:V32),IF(W$18&gt;V$19,((W$18-V$19+1)*$B$2*$L$21),IF(W$18&gt;=V$19,$L$21*$B$2))),0)</f>
        <v>0</v>
      </c>
      <c r="X32" s="231">
        <f>IF('Hoja De Calculo'!Y13&gt;='Hoja De Calculo'!X13,IF(X$18=100,($L$21*X$18*$B$2)-SUM($I32:W32),IF(X$18&gt;W$19,((X$18-W$19+1)*$B$2*$L$21),IF(X$18&gt;=W$19,$L$21*$B$2))),0)</f>
        <v>0</v>
      </c>
      <c r="Y32" s="231">
        <f>IF('Hoja De Calculo'!Z13&gt;='Hoja De Calculo'!Y13,IF(Y$18=100,($L$21*Y$18*$B$2)-SUM($I32:X32),IF(Y$18&gt;X$19,((Y$18-X$19+1)*$B$2*$L$21),IF(Y$18&gt;=X$19,$L$21*$B$2))),0)</f>
        <v>0</v>
      </c>
      <c r="Z32" s="231">
        <f>IF('Hoja De Calculo'!AA13&gt;='Hoja De Calculo'!Z13,IF(Z$18=100,($L$21*Z$18*$B$2)-SUM($I32:Y32),IF(Z$18&gt;Y$19,((Z$18-Y$19+1)*$B$2*$L$21),IF(Z$18&gt;=Y$19,$L$21*$B$2))),0)</f>
        <v>0</v>
      </c>
      <c r="AA32" s="231">
        <f>IF('Hoja De Calculo'!AB13&gt;='Hoja De Calculo'!AA13,IF(AA$18=100,($L$21*AA$18*$B$2)-SUM($I32:Z32),IF(AA$18&gt;Z$19,((AA$18-Z$19+1)*$B$2*$L$21),IF(AA$18&gt;=Z$19,$L$21*$B$2))),0)</f>
        <v>0</v>
      </c>
      <c r="AB32" s="231">
        <f>IF('Hoja De Calculo'!AC13&gt;='Hoja De Calculo'!AB13,IF(AB$18=100,($L$21*AB$18*$B$2)-SUM($I32:AA32),IF(AB$18&gt;AA$19,((AB$18-AA$19+1)*$B$2*$L$21),IF(AB$18&gt;=AA$19,$L$21*$B$2))),0)</f>
        <v>0</v>
      </c>
      <c r="AC32" s="231">
        <f>IF('Hoja De Calculo'!AD13&gt;='Hoja De Calculo'!AC13,IF(AC$18=100,($L$21*AC$18*$B$2)-SUM($I32:AB32),IF(AC$18&gt;AB$19,((AC$18-AB$19+1)*$B$2*$L$21),IF(AC$18&gt;=AB$19,$L$21*$B$2))),0)</f>
        <v>0</v>
      </c>
      <c r="AD32" s="231">
        <f>IF('Hoja De Calculo'!AE13&gt;='Hoja De Calculo'!AD13,IF(AD$18=100,($L$21*AD$18*$B$2)-SUM($I32:AC32),IF(AD$18&gt;AC$19,((AD$18-AC$19+1)*$B$2*$L$21),IF(AD$18&gt;=AC$19,$L$21*$B$2))),0)</f>
        <v>0</v>
      </c>
      <c r="AE32" s="231">
        <f>IF('Hoja De Calculo'!AF13&gt;='Hoja De Calculo'!AE13,IF(AE$18=100,($L$21*AE$18*$B$2)-SUM($I32:AD32),IF(AE$18&gt;AD$19,((AE$18-AD$19+1)*$B$2*$L$21),IF(AE$18&gt;=AD$19,$L$21*$B$2))),0)</f>
        <v>0</v>
      </c>
      <c r="AF32" s="231">
        <f>IF('Hoja De Calculo'!AG13&gt;='Hoja De Calculo'!AF13,IF(AF$18=100,($L$21*AF$18*$B$2)-SUM($I32:AE32),IF(AF$18&gt;AE$19,((AF$18-AE$19+1)*$B$2*$L$21),IF(AF$18&gt;=AE$19,$L$21*$B$2))),0)</f>
        <v>0</v>
      </c>
      <c r="AG32" s="231">
        <f>IF('Hoja De Calculo'!AH13&gt;='Hoja De Calculo'!AG13,IF(AG$18=100,($L$21*AG$18*$B$2)-SUM($I32:AF32),IF(AG$18&gt;AF$19,((AG$18-AF$19+1)*$B$2*$L$21),IF(AG$18&gt;=AF$19,$L$21*$B$2))),0)</f>
        <v>0</v>
      </c>
      <c r="AH32" s="231">
        <f>IF('Hoja De Calculo'!AI13&gt;='Hoja De Calculo'!AH13,IF(AH$18=100,($L$21*AH$18*$B$2)-SUM($I32:AG32),IF(AH$18&gt;AG$19,((AH$18-AG$19+1)*$B$2*$L$21),IF(AH$18&gt;=AG$19,$L$21*$B$2))),0)</f>
        <v>0</v>
      </c>
      <c r="AI32" s="231">
        <f>IF('Hoja De Calculo'!AJ13&gt;='Hoja De Calculo'!AI13,IF(AI$18=100,($L$21*AI$18*$B$2)-SUM($I32:AH32),IF(AI$18&gt;AH$19,((AI$18-AH$19+1)*$B$2*$L$21),IF(AI$18&gt;=AH$19,$L$21*$B$2))),0)</f>
        <v>0</v>
      </c>
      <c r="AJ32" s="231">
        <f>IF('Hoja De Calculo'!AK13&gt;='Hoja De Calculo'!AJ13,IF(AJ$18=100,($L$21*AJ$18*$B$2)-SUM($I32:AI32),IF(AJ$18&gt;AI$19,((AJ$18-AI$19+1)*$B$2*$L$21),IF(AJ$18&gt;=AI$19,$L$21*$B$2))),0)</f>
        <v>0</v>
      </c>
      <c r="AK32" s="231">
        <f>IF('Hoja De Calculo'!AL13&gt;='Hoja De Calculo'!AK13,IF(AK$18=100,($L$21*AK$18*$B$2)-SUM($I32:AJ32),IF(AK$18&gt;AJ$19,((AK$18-AJ$19+1)*$B$2*$L$21),IF(AK$18&gt;=AJ$19,$L$21*$B$2))),0)</f>
        <v>0</v>
      </c>
      <c r="AL32" s="231">
        <f>IF('Hoja De Calculo'!AM13&gt;='Hoja De Calculo'!AL13,IF(AL$18=100,($L$21*AL$18*$B$2)-SUM($I32:AK32),IF(AL$18&gt;AK$19,((AL$18-AK$19+1)*$B$2*$L$21),IF(AL$18&gt;=AK$19,$L$21*$B$2))),0)</f>
        <v>0</v>
      </c>
      <c r="AM32" s="231">
        <f>IF('Hoja De Calculo'!AN13&gt;='Hoja De Calculo'!AM13,IF(AM$18=100,($L$21*AM$18*$B$2)-SUM($I32:AL32),IF(AM$18&gt;AL$19,((AM$18-AL$19+1)*$B$2*$L$21),IF(AM$18&gt;=AL$19,$L$21*$B$2))),0)</f>
        <v>0</v>
      </c>
      <c r="AN32" s="231">
        <f>IF('Hoja De Calculo'!AO13&gt;='Hoja De Calculo'!AN13,IF(AN$18=100,($L$21*AN$18*$B$2)-SUM($I32:AM32),IF(AN$18&gt;AM$19,((AN$18-AM$19+1)*$B$2*$L$21),IF(AN$18&gt;=AM$19,$L$21*$B$2))),0)</f>
        <v>0</v>
      </c>
      <c r="AO32" s="231">
        <f>IF('Hoja De Calculo'!AP13&gt;='Hoja De Calculo'!AO13,IF(AO$18=100,($L$21*AO$18*$B$2)-SUM($I32:AN32),IF(AO$18&gt;AN$19,((AO$18-AN$19+1)*$B$2*$L$21),IF(AO$18&gt;=AN$19,$L$21*$B$2))),0)</f>
        <v>0</v>
      </c>
      <c r="AP32" s="231">
        <f>IF('Hoja De Calculo'!AQ13&gt;='Hoja De Calculo'!AP13,IF(AP$18=100,($L$21*AP$18*$B$2)-SUM($I32:AO32),IF(AP$18&gt;AO$19,((AP$18-AO$19+1)*$B$2*$L$21),IF(AP$18&gt;=AO$19,$L$21*$B$2))),0)</f>
        <v>0</v>
      </c>
      <c r="AQ32" s="231">
        <f>IF('Hoja De Calculo'!AR13&gt;='Hoja De Calculo'!AQ13,IF(AQ$18=100,($L$21*AQ$18*$B$2)-SUM($I32:AP32),IF(AQ$18&gt;AP$19,((AQ$18-AP$19+1)*$B$2*$L$21),IF(AQ$18&gt;=AP$19,$L$21*$B$2))),0)</f>
        <v>0</v>
      </c>
      <c r="AR32" s="231">
        <f>IF('Hoja De Calculo'!AS13&gt;='Hoja De Calculo'!AR13,IF(AR$18=100,($L$21*AR$18*$B$2)-SUM($I32:AQ32),IF(AR$18&gt;AQ$19,((AR$18-AQ$19+1)*$B$2*$L$21),IF(AR$18&gt;=AQ$19,$L$21*$B$2))),0)</f>
        <v>0</v>
      </c>
      <c r="AS32" s="231">
        <f>IF('Hoja De Calculo'!AT13&gt;='Hoja De Calculo'!AS13,IF(AS$18=100,($L$21*AS$18*$B$2)-SUM($I32:AR32),IF(AS$18&gt;AR$19,((AS$18-AR$19+1)*$B$2*$L$21),IF(AS$18&gt;=AR$19,$L$21*$B$2))),0)</f>
        <v>0</v>
      </c>
      <c r="AT32" s="231">
        <f>IF('Hoja De Calculo'!AU13&gt;='Hoja De Calculo'!AT13,IF(AT$18=100,($L$21*AT$18*$B$2)-SUM($I32:AS32),IF(AT$18&gt;AS$19,((AT$18-AS$19+1)*$B$2*$L$21),IF(AT$18&gt;=AS$19,$L$21*$B$2))),0)</f>
        <v>0</v>
      </c>
      <c r="AU32" s="231">
        <f>IF('Hoja De Calculo'!AV13&gt;='Hoja De Calculo'!AU13,IF(AU$18=100,($L$21*AU$18*$B$2)-SUM($I32:AT32),IF(AU$18&gt;AT$19,((AU$18-AT$19+1)*$B$2*$L$21),IF(AU$18&gt;=AT$19,$L$21*$B$2))),0)</f>
        <v>0</v>
      </c>
      <c r="AV32" s="231">
        <f>IF('Hoja De Calculo'!AW13&gt;='Hoja De Calculo'!AV13,IF(AV$18=100,($L$21*AV$18*$B$2)-SUM($I32:AU32),IF(AV$18&gt;AU$19,((AV$18-AU$19+1)*$B$2*$L$21),IF(AV$18&gt;=AU$19,$L$21*$B$2))),0)</f>
        <v>0</v>
      </c>
      <c r="AW32" s="231">
        <f>IF('Hoja De Calculo'!AX13&gt;='Hoja De Calculo'!AW13,IF(AW$18=100,($L$21*AW$18*$B$2)-SUM($I32:AV32),IF(AW$18&gt;AV$19,((AW$18-AV$19+1)*$B$2*$L$21),IF(AW$18&gt;=AV$19,$L$21*$B$2))),0)</f>
        <v>0</v>
      </c>
      <c r="AX32" s="231">
        <f>IF('Hoja De Calculo'!AY13&gt;='Hoja De Calculo'!AX13,IF(AX$18=100,($L$21*AX$18*$B$2)-SUM($I32:AW32),IF(AX$18&gt;AW$19,((AX$18-AW$19+1)*$B$2*$L$21),IF(AX$18&gt;=AW$19,$L$21*$B$2))),0)</f>
        <v>0</v>
      </c>
      <c r="AY32" s="231">
        <f>IF('Hoja De Calculo'!AZ13&gt;='Hoja De Calculo'!AY13,IF(AY$18=100,($L$21*AY$18*$B$2)-SUM($I32:AX32),IF(AY$18&gt;AX$19,((AY$18-AX$19+1)*$B$2*$L$21),IF(AY$18&gt;=AX$19,$L$21*$B$2))),0)</f>
        <v>0</v>
      </c>
      <c r="AZ32" s="231">
        <f>IF('Hoja De Calculo'!BA13&gt;='Hoja De Calculo'!AZ13,IF(AZ$18=100,($L$21*AZ$18*$B$2)-SUM($I32:AY32),IF(AZ$18&gt;AY$19,((AZ$18-AY$19+1)*$B$2*$L$21),IF(AZ$18&gt;=AY$19,$L$21*$B$2))),0)</f>
        <v>0</v>
      </c>
      <c r="BA32" s="231">
        <f>IF('Hoja De Calculo'!BB13&gt;='Hoja De Calculo'!BA13,IF(BA$18=100,($L$21*BA$18*$B$2)-SUM($I32:AZ32),IF(BA$18&gt;AZ$19,((BA$18-AZ$19+1)*$B$2*$L$21),IF(BA$18&gt;=AZ$19,$L$21*$B$2))),0)</f>
        <v>0</v>
      </c>
      <c r="BB32" s="231">
        <f>IF('Hoja De Calculo'!BC13&gt;='Hoja De Calculo'!BB13,IF(BB$18=100,($L$21*BB$18*$B$2)-SUM($I32:BA32),IF(BB$18&gt;BA$19,((BB$18-BA$19+1)*$B$2*$L$21),IF(BB$18&gt;=BA$19,$L$21*$B$2))),0)</f>
        <v>0</v>
      </c>
      <c r="BC32" s="231">
        <f>IF('Hoja De Calculo'!BD13&gt;='Hoja De Calculo'!BC13,IF(BC$18=100,($L$21*BC$18*$B$2)-SUM($I32:BB32),IF(BC$18&gt;BB$19,((BC$18-BB$19+1)*$B$2*$L$21),IF(BC$18&gt;=BB$19,$L$21*$B$2))),0)</f>
        <v>0</v>
      </c>
      <c r="BD32" s="231">
        <f>IF('Hoja De Calculo'!BE13&gt;='Hoja De Calculo'!BD13,IF(BD$18=100,($L$21*BD$18*$B$2)-SUM($I32:BC32),IF(BD$18&gt;BC$19,((BD$18-BC$19+1)*$B$2*$L$21),IF(BD$18&gt;=BC$19,$L$21*$B$2))),0)</f>
        <v>0</v>
      </c>
      <c r="BE32" s="231">
        <f>IF('Hoja De Calculo'!BF13&gt;='Hoja De Calculo'!BE13,IF(BE$18=100,($L$21*BE$18*$B$2)-SUM($I32:BD32),IF(BE$18&gt;BD$19,((BE$18-BD$19+1)*$B$2*$L$21),IF(BE$18&gt;=BD$19,$L$21*$B$2))),0)</f>
        <v>0</v>
      </c>
      <c r="BF32" s="231">
        <f>IF('Hoja De Calculo'!BG13&gt;='Hoja De Calculo'!BF13,IF(BF$18=100,($L$21*BF$18*$B$2)-SUM($I32:BE32),IF(BF$18&gt;BE$19,((BF$18-BE$19+1)*$B$2*$L$21),IF(BF$18&gt;=BE$19,$L$21*$B$2))),0)</f>
        <v>0</v>
      </c>
      <c r="BG32" s="231">
        <f>IF('Hoja De Calculo'!BH13&gt;='Hoja De Calculo'!BG13,IF(BG$18=100,($L$21*BG$18*$B$2)-SUM($I32:BF32),IF(BG$18&gt;BF$19,((BG$18-BF$19+1)*$B$2*$L$21),IF(BG$18&gt;=BF$19,$L$21*$B$2))),0)</f>
        <v>0</v>
      </c>
      <c r="BH32" s="231">
        <f>IF('Hoja De Calculo'!BI13&gt;='Hoja De Calculo'!BH13,IF(BH$18=100,($L$21*BH$18*$B$2)-SUM($I32:BG32),IF(BH$18&gt;BG$19,((BH$18-BG$19+1)*$B$2*$L$21),IF(BH$18&gt;=BG$19,$L$21*$B$2))),0)</f>
        <v>0</v>
      </c>
      <c r="BI32" s="231">
        <f>IF('Hoja De Calculo'!BJ13&gt;='Hoja De Calculo'!BI13,IF(BI$18=100,($L$21*BI$18*$B$2)-SUM($I32:BH32),IF(BI$18&gt;BH$19,((BI$18-BH$19+1)*$B$2*$L$21),IF(BI$18&gt;=BH$19,$L$21*$B$2))),0)</f>
        <v>0</v>
      </c>
      <c r="BJ32" s="231">
        <f>IF('Hoja De Calculo'!BK13&gt;='Hoja De Calculo'!BJ13,IF(BJ$18=100,($L$21*BJ$18*$B$2)-SUM($I32:BI32),IF(BJ$18&gt;BI$19,((BJ$18-BI$19+1)*$B$2*$L$21),IF(BJ$18&gt;=BI$19,$L$21*$B$2))),0)</f>
        <v>0</v>
      </c>
      <c r="BK32" s="231">
        <f>IF('Hoja De Calculo'!BL13&gt;='Hoja De Calculo'!BK13,IF(BK$18=100,($L$21*BK$18*$B$2)-SUM($I32:BJ32),IF(BK$18&gt;BJ$19,((BK$18-BJ$19+1)*$B$2*$L$21),IF(BK$18&gt;=BJ$19,$L$21*$B$2))),0)</f>
        <v>0</v>
      </c>
      <c r="BL32" s="231">
        <f>IF('Hoja De Calculo'!BM13&gt;='Hoja De Calculo'!BL13,IF(BL$18=100,($L$21*BL$18*$B$2)-SUM($I32:BK32),IF(BL$18&gt;BK$19,((BL$18-BK$19+1)*$B$2*$L$21),IF(BL$18&gt;=BK$19,$L$21*$B$2))),0)</f>
        <v>0</v>
      </c>
      <c r="BM32" s="231">
        <f>IF('Hoja De Calculo'!BN13&gt;='Hoja De Calculo'!BM13,IF(BM$18=100,($L$21*BM$18*$B$2)-SUM($I32:BL32),IF(BM$18&gt;BL$19,((BM$18-BL$19+1)*$B$2*$L$21),IF(BM$18&gt;=BL$19,$L$21*$B$2))),0)</f>
        <v>0</v>
      </c>
      <c r="BN32" s="231">
        <f>IF('Hoja De Calculo'!BO13&gt;='Hoja De Calculo'!BN13,IF(BN$18=100,($L$21*BN$18*$B$2)-SUM($I32:BM32),IF(BN$18&gt;BM$19,((BN$18-BM$19+1)*$B$2*$L$21),IF(BN$18&gt;=BM$19,$L$21*$B$2))),0)</f>
        <v>0</v>
      </c>
      <c r="BO32" s="231">
        <f>IF('Hoja De Calculo'!BP13&gt;='Hoja De Calculo'!BO13,IF(BO$18=100,($L$21*BO$18*$B$2)-SUM($I32:BN32),IF(BO$18&gt;BN$19,((BO$18-BN$19+1)*$B$2*$L$21),IF(BO$18&gt;=BN$19,$L$21*$B$2))),0)</f>
        <v>0</v>
      </c>
      <c r="BP32" s="231">
        <f>IF('Hoja De Calculo'!BQ13&gt;='Hoja De Calculo'!BP13,IF(BP$18=100,($L$21*BP$18*$B$2)-SUM($I32:BO32),IF(BP$18&gt;BO$19,((BP$18-BO$19+1)*$B$2*$L$21),IF(BP$18&gt;=BO$19,$L$21*$B$2))),0)</f>
        <v>0</v>
      </c>
      <c r="BQ32" s="231">
        <f>IF('Hoja De Calculo'!BR13&gt;='Hoja De Calculo'!BQ13,IF(BQ$18=100,($L$21*BQ$18*$B$2)-SUM($I32:BP32),IF(BQ$18&gt;BP$19,((BQ$18-BP$19+1)*$B$2*$L$21),IF(BQ$18&gt;=BP$19,$L$21*$B$2))),0)</f>
        <v>0</v>
      </c>
      <c r="BR32" s="231">
        <f>IF('Hoja De Calculo'!BS13&gt;='Hoja De Calculo'!BR13,IF(BR$18=100,($L$21*BR$18*$B$2)-SUM($I32:BQ32),IF(BR$18&gt;BQ$19,((BR$18-BQ$19+1)*$B$2*$L$21),IF(BR$18&gt;=BQ$19,$L$21*$B$2))),0)</f>
        <v>0</v>
      </c>
      <c r="BS32" s="231">
        <f>IF('Hoja De Calculo'!BT13&gt;='Hoja De Calculo'!BS13,IF(BS$18=100,($L$21*BS$18*$B$2)-SUM($I32:BR32),IF(BS$18&gt;BR$19,((BS$18-BR$19+1)*$B$2*$L$21),IF(BS$18&gt;=BR$19,$L$21*$B$2))),0)</f>
        <v>0</v>
      </c>
      <c r="BT32" s="231">
        <f>IF('Hoja De Calculo'!BU13&gt;='Hoja De Calculo'!BT13,IF(BT$18=100,($L$21*BT$18*$B$2)-SUM($I32:BS32),IF(BT$18&gt;BS$19,((BT$18-BS$19+1)*$B$2*$L$21),IF(BT$18&gt;=BS$19,$L$21*$B$2))),0)</f>
        <v>0</v>
      </c>
      <c r="BU32" s="231">
        <f>IF('Hoja De Calculo'!BV13&gt;='Hoja De Calculo'!BU13,IF(BU$18=100,($L$21*BU$18*$B$2)-SUM($I32:BT32),IF(BU$18&gt;BT$19,((BU$18-BT$19+1)*$B$2*$L$21),IF(BU$18&gt;=BT$19,$L$21*$B$2))),0)</f>
        <v>0</v>
      </c>
      <c r="BV32" s="231">
        <f>IF('Hoja De Calculo'!BW13&gt;='Hoja De Calculo'!BV13,IF(BV$18=100,($L$21*BV$18*$B$2)-SUM($I32:BU32),IF(BV$18&gt;BU$19,((BV$18-BU$19+1)*$B$2*$L$21),IF(BV$18&gt;=BU$19,$L$21*$B$2))),0)</f>
        <v>0</v>
      </c>
      <c r="BW32" s="231">
        <f>IF('Hoja De Calculo'!BX13&gt;='Hoja De Calculo'!BW13,IF(BW$18=100,($L$21*BW$18*$B$2)-SUM($I32:BV32),IF(BW$18&gt;BV$19,((BW$18-BV$19+1)*$B$2*$L$21),IF(BW$18&gt;=BV$19,$L$21*$B$2))),0)</f>
        <v>0</v>
      </c>
      <c r="BX32" s="231">
        <f>IF('Hoja De Calculo'!BY13&gt;='Hoja De Calculo'!BX13,IF(BX$18=100,($L$21*BX$18*$B$2)-SUM($I32:BW32),IF(BX$18&gt;BW$19,((BX$18-BW$19+1)*$B$2*$L$21),IF(BX$18&gt;=BW$19,$L$21*$B$2))),0)</f>
        <v>0</v>
      </c>
      <c r="BY32" s="231">
        <f>IF('Hoja De Calculo'!BZ13&gt;='Hoja De Calculo'!BY13,IF(BY$18=100,($L$21*BY$18*$B$2)-SUM($I32:BX32),IF(BY$18&gt;BX$19,((BY$18-BX$19+1)*$B$2*$L$21),IF(BY$18&gt;=BX$19,$L$21*$B$2))),0)</f>
        <v>0</v>
      </c>
      <c r="BZ32" s="231">
        <f>IF('Hoja De Calculo'!CA13&gt;='Hoja De Calculo'!BZ13,IF(BZ$18=100,($L$21*BZ$18*$B$2)-SUM($I32:BY32),IF(BZ$18&gt;BY$19,((BZ$18-BY$19+1)*$B$2*$L$21),IF(BZ$18&gt;=BY$19,$L$21*$B$2))),0)</f>
        <v>0</v>
      </c>
      <c r="CA32" s="231">
        <f>IF('Hoja De Calculo'!CB13&gt;='Hoja De Calculo'!CA13,IF(CA$18=100,($L$21*CA$18*$B$2)-SUM($I32:BZ32),IF(CA$18&gt;BZ$19,((CA$18-BZ$19+1)*$B$2*$L$21),IF(CA$18&gt;=BZ$19,$L$21*$B$2))),0)</f>
        <v>0</v>
      </c>
      <c r="CB32" s="231">
        <f>IF('Hoja De Calculo'!CC13&gt;='Hoja De Calculo'!CB13,IF(CB$18=100,($L$21*CB$18*$B$2)-SUM($I32:CA32),IF(CB$18&gt;CA$19,((CB$18-CA$19+1)*$B$2*$L$21),IF(CB$18&gt;=CA$19,$L$21*$B$2))),0)</f>
        <v>0</v>
      </c>
      <c r="CC32" s="231">
        <f>IF('Hoja De Calculo'!CD13&gt;='Hoja De Calculo'!CC13,IF(CC$18=100,($L$21*CC$18*$B$2)-SUM($I32:CB32),IF(CC$18&gt;CB$19,((CC$18-CB$19+1)*$B$2*$L$21),IF(CC$18&gt;=CB$19,$L$21*$B$2))),0)</f>
        <v>0</v>
      </c>
      <c r="CD32" s="231">
        <f>IF('Hoja De Calculo'!CE13&gt;='Hoja De Calculo'!CD13,IF(CD$18=100,($L$21*CD$18*$B$2)-SUM($I32:CC32),IF(CD$18&gt;CC$19,((CD$18-CC$19+1)*$B$2*$L$21),IF(CD$18&gt;=CC$19,$L$21*$B$2))),0)</f>
        <v>0</v>
      </c>
      <c r="CE32" s="231">
        <f>IF('Hoja De Calculo'!CF13&gt;='Hoja De Calculo'!CE13,IF(CE$18=100,($L$21*CE$18*$B$2)-SUM($I32:CD32),IF(CE$18&gt;CD$19,((CE$18-CD$19+1)*$B$2*$L$21),IF(CE$18&gt;=CD$19,$L$21*$B$2))),0)</f>
        <v>0</v>
      </c>
      <c r="CF32" s="231">
        <f>IF('Hoja De Calculo'!CG13&gt;='Hoja De Calculo'!CF13,IF(CF$18=100,($L$21*CF$18*$B$2)-SUM($I32:CE32),IF(CF$18&gt;CE$19,((CF$18-CE$19+1)*$B$2*$L$21),IF(CF$18&gt;=CE$19,$L$21*$B$2))),0)</f>
        <v>0</v>
      </c>
      <c r="CG32" s="231">
        <f>IF('Hoja De Calculo'!CH13&gt;='Hoja De Calculo'!CG13,IF(CG$18=100,($L$21*CG$18*$B$2)-SUM($I32:CF32),IF(CG$18&gt;CF$19,((CG$18-CF$19+1)*$B$2*$L$21),IF(CG$18&gt;=CF$19,$L$21*$B$2))),0)</f>
        <v>0</v>
      </c>
      <c r="CH32" s="231">
        <f>IF('Hoja De Calculo'!CI13&gt;='Hoja De Calculo'!CH13,IF(CH$18=100,($L$21*CH$18*$B$2)-SUM($I32:CG32),IF(CH$18&gt;CG$19,((CH$18-CG$19+1)*$B$2*$L$21),IF(CH$18&gt;=CG$19,$L$21*$B$2))),0)</f>
        <v>0</v>
      </c>
      <c r="CI32" s="231">
        <f>IF('Hoja De Calculo'!CJ13&gt;='Hoja De Calculo'!CI13,IF(CI$18=100,($L$21*CI$18*$B$2)-SUM($I32:CH32),IF(CI$18&gt;CH$19,((CI$18-CH$19+1)*$B$2*$L$21),IF(CI$18&gt;=CH$19,$L$21*$B$2))),0)</f>
        <v>0</v>
      </c>
      <c r="CJ32" s="231">
        <f>IF('Hoja De Calculo'!CK13&gt;='Hoja De Calculo'!CJ13,IF(CJ$18=100,($L$21*CJ$18*$B$2)-SUM($I32:CI32),IF(CJ$18&gt;CI$19,((CJ$18-CI$19+1)*$B$2*$L$21),IF(CJ$18&gt;=CI$19,$L$21*$B$2))),0)</f>
        <v>0</v>
      </c>
      <c r="CK32" s="231">
        <f>IF('Hoja De Calculo'!CL13&gt;='Hoja De Calculo'!CK13,IF(CK$18=100,($L$21*CK$18*$B$2)-SUM($I32:CJ32),IF(CK$18&gt;CJ$19,((CK$18-CJ$19+1)*$B$2*$L$21),IF(CK$18&gt;=CJ$19,$L$21*$B$2))),0)</f>
        <v>0</v>
      </c>
      <c r="CL32" s="231">
        <f>IF('Hoja De Calculo'!CM13&gt;='Hoja De Calculo'!CL13,IF(CL$18=100,($L$21*CL$18*$B$2)-SUM($I32:CK32),IF(CL$18&gt;CK$19,((CL$18-CK$19+1)*$B$2*$L$21),IF(CL$18&gt;=CK$19,$L$21*$B$2))),0)</f>
        <v>0</v>
      </c>
      <c r="CM32" s="231">
        <f>IF('Hoja De Calculo'!CN13&gt;='Hoja De Calculo'!CM13,IF(CM$18=100,($L$21*CM$18*$B$2)-SUM($I32:CL32),IF(CM$18&gt;CL$19,((CM$18-CL$19+1)*$B$2*$L$21),IF(CM$18&gt;=CL$19,$L$21*$B$2))),0)</f>
        <v>0</v>
      </c>
      <c r="CN32" s="231">
        <f>IF('Hoja De Calculo'!CO13&gt;='Hoja De Calculo'!CN13,IF(CN$18=100,($L$21*CN$18*$B$2)-SUM($I32:CM32),IF(CN$18&gt;CM$19,((CN$18-CM$19+1)*$B$2*$L$21),IF(CN$18&gt;=CM$19,$L$21*$B$2))),0)</f>
        <v>0</v>
      </c>
      <c r="CO32" s="231">
        <f>IF('Hoja De Calculo'!CP13&gt;='Hoja De Calculo'!CO13,IF(CO$18=100,($L$21*CO$18*$B$2)-SUM($I32:CN32),IF(CO$18&gt;CN$19,((CO$18-CN$19+1)*$B$2*$L$21),IF(CO$18&gt;=CN$19,$L$21*$B$2))),0)</f>
        <v>0</v>
      </c>
      <c r="CP32" s="231">
        <f>IF('Hoja De Calculo'!CQ13&gt;='Hoja De Calculo'!CP13,IF(CP$18=100,($L$21*CP$18*$B$2)-SUM($I32:CO32),IF(CP$18&gt;CO$19,((CP$18-CO$19+1)*$B$2*$L$21),IF(CP$18&gt;=CO$19,$L$21*$B$2))),0)</f>
        <v>0</v>
      </c>
      <c r="CQ32" s="231">
        <f>IF('Hoja De Calculo'!CR13&gt;='Hoja De Calculo'!CQ13,IF(CQ$18=100,($L$21*CQ$18*$B$2)-SUM($I32:CP32),IF(CQ$18&gt;CP$19,((CQ$18-CP$19+1)*$B$2*$L$21),IF(CQ$18&gt;=CP$19,$L$21*$B$2))),0)</f>
        <v>0</v>
      </c>
      <c r="CR32" s="231">
        <f>IF('Hoja De Calculo'!CS13&gt;='Hoja De Calculo'!CR13,IF(CR$18=100,($L$21*CR$18*$B$2)-SUM($I32:CQ32),IF(CR$18&gt;CQ$19,((CR$18-CQ$19+1)*$B$2*$L$21),IF(CR$18&gt;=CQ$19,$L$21*$B$2))),0)</f>
        <v>0</v>
      </c>
      <c r="CS32" s="231">
        <f>IF('Hoja De Calculo'!CT13&gt;='Hoja De Calculo'!CS13,IF(CS$18=100,($L$21*CS$18*$B$2)-SUM($I32:CR32),IF(CS$18&gt;CR$19,((CS$18-CR$19+1)*$B$2*$L$21),IF(CS$18&gt;=CR$19,$L$21*$B$2))),0)</f>
        <v>0</v>
      </c>
      <c r="CT32" s="231">
        <f>IF('Hoja De Calculo'!CU13&gt;='Hoja De Calculo'!CT13,IF(CT$18=100,($L$21*CT$18*$B$2)-SUM($I32:CS32),IF(CT$18&gt;CS$19,((CT$18-CS$19+1)*$B$2*$L$21),IF(CT$18&gt;=CS$19,$L$21*$B$2))),0)</f>
        <v>0</v>
      </c>
      <c r="CU32" s="231">
        <f>IF('Hoja De Calculo'!CV13&gt;='Hoja De Calculo'!CU13,IF(CU$18=100,($L$21*CU$18*$B$2)-SUM($I32:CT32),IF(CU$18&gt;CT$19,((CU$18-CT$19+1)*$B$2*$L$21),IF(CU$18&gt;=CT$19,$L$21*$B$2))),0)</f>
        <v>0</v>
      </c>
      <c r="CV32" s="231">
        <f>IF('Hoja De Calculo'!CW13&gt;='Hoja De Calculo'!CV13,IF(CV$18=100,($L$21*CV$18*$B$2)-SUM($I32:CU32),IF(CV$18&gt;CU$19,((CV$18-CU$19+1)*$B$2*$L$21),IF(CV$18&gt;=CU$19,$L$21*$B$2))),0)</f>
        <v>0</v>
      </c>
      <c r="CW32" s="231">
        <f>IF('Hoja De Calculo'!CX13&gt;='Hoja De Calculo'!CW13,IF(CW$18=100,($L$21*CW$18*$B$2)-SUM($I32:CV32),IF(CW$18&gt;CV$19,((CW$18-CV$19+1)*$B$2*$L$21),IF(CW$18&gt;=CV$19,$L$21*$B$2))),0)</f>
        <v>0</v>
      </c>
    </row>
    <row r="33" spans="1:101" x14ac:dyDescent="0.35">
      <c r="A33" t="s">
        <v>138</v>
      </c>
      <c r="C33" s="196"/>
      <c r="D33" s="196"/>
      <c r="E33" s="196"/>
      <c r="F33" s="196"/>
      <c r="G33" s="196"/>
      <c r="H33" s="204"/>
      <c r="I33" s="211"/>
      <c r="J33" s="211"/>
      <c r="K33" s="211"/>
      <c r="L33" s="211"/>
      <c r="M33" s="218">
        <f>(M$21*$B$2*(M$19+(IF(M$19=100,0,1))))</f>
        <v>0</v>
      </c>
      <c r="N33" s="231">
        <f>IF('Hoja De Calculo'!O13&gt;='Hoja De Calculo'!N13,IF(N$18=100,($M$21*N$18*$B$2)-SUM($I33:M33),IF(N$18&gt;M$19,((N$18-M$19+1)*$B$2*$M$21),IF(N$18&gt;=M$19,$M$21*$B$2))),0)</f>
        <v>0</v>
      </c>
      <c r="O33" s="231">
        <f>IF('Hoja De Calculo'!P13&gt;='Hoja De Calculo'!O13,IF(O$18=100,($M$21*O$18*$B$2)-SUM($I33:N33),IF(O$18&gt;N$19,((O$18-N$19+1)*$B$2*$M$21),IF(O$18&gt;=N$19,$M$21*$B$2))),0)</f>
        <v>0</v>
      </c>
      <c r="P33" s="231">
        <f>IF('Hoja De Calculo'!Q13&gt;='Hoja De Calculo'!P13,IF(P$18=100,($M$21*P$18*$B$2)-SUM($I33:O33),IF(P$18&gt;O$19,((P$18-O$19+1)*$B$2*$M$21),IF(P$18&gt;=O$19,$M$21*$B$2))),0)</f>
        <v>0</v>
      </c>
      <c r="Q33" s="231">
        <f>IF('Hoja De Calculo'!R13&gt;='Hoja De Calculo'!Q13,IF(Q$18=100,($M$21*Q$18*$B$2)-SUM($I33:P33),IF(Q$18&gt;P$19,((Q$18-P$19+1)*$B$2*$M$21),IF(Q$18&gt;=P$19,$M$21*$B$2))),0)</f>
        <v>0</v>
      </c>
      <c r="R33" s="231">
        <f>IF('Hoja De Calculo'!S13&gt;='Hoja De Calculo'!R13,IF(R$18=100,($M$21*R$18*$B$2)-SUM($I33:Q33),IF(R$18&gt;Q$19,((R$18-Q$19+1)*$B$2*$M$21),IF(R$18&gt;=Q$19,$M$21*$B$2))),0)</f>
        <v>0</v>
      </c>
      <c r="S33" s="231">
        <f>IF('Hoja De Calculo'!T13&gt;='Hoja De Calculo'!S13,IF(S$18=100,($M$21*S$18*$B$2)-SUM($I33:R33),IF(S$18&gt;R$19,((S$18-R$19+1)*$B$2*$M$21),IF(S$18&gt;=R$19,$M$21*$B$2))),0)</f>
        <v>0</v>
      </c>
      <c r="T33" s="231">
        <f>IF('Hoja De Calculo'!U13&gt;='Hoja De Calculo'!T13,IF(T$18=100,($M$21*T$18*$B$2)-SUM($I33:S33),IF(T$18&gt;S$19,((T$18-S$19+1)*$B$2*$M$21),IF(T$18&gt;=S$19,$M$21*$B$2))),0)</f>
        <v>0</v>
      </c>
      <c r="U33" s="231">
        <f>IF('Hoja De Calculo'!V13&gt;='Hoja De Calculo'!U13,IF(U$18=100,($M$21*U$18*$B$2)-SUM($I33:T33),IF(U$18&gt;T$19,((U$18-T$19+1)*$B$2*$M$21),IF(U$18&gt;=T$19,$M$21*$B$2))),0)</f>
        <v>0</v>
      </c>
      <c r="V33" s="231">
        <f>IF('Hoja De Calculo'!W13&gt;='Hoja De Calculo'!V13,IF(V$18=100,($M$21*V$18*$B$2)-SUM($I33:U33),IF(V$18&gt;U$19,((V$18-U$19+1)*$B$2*$M$21),IF(V$18&gt;=U$19,$M$21*$B$2))),0)</f>
        <v>0</v>
      </c>
      <c r="W33" s="231">
        <f>IF('Hoja De Calculo'!X13&gt;='Hoja De Calculo'!W13,IF(W$18=100,($M$21*W$18*$B$2)-SUM($I33:V33),IF(W$18&gt;V$19,((W$18-V$19+1)*$B$2*$M$21),IF(W$18&gt;=V$19,$M$21*$B$2))),0)</f>
        <v>0</v>
      </c>
      <c r="X33" s="231">
        <f>IF('Hoja De Calculo'!Y13&gt;='Hoja De Calculo'!X13,IF(X$18=100,($M$21*X$18*$B$2)-SUM($I33:W33),IF(X$18&gt;W$19,((X$18-W$19+1)*$B$2*$M$21),IF(X$18&gt;=W$19,$M$21*$B$2))),0)</f>
        <v>0</v>
      </c>
      <c r="Y33" s="231">
        <f>IF('Hoja De Calculo'!Z13&gt;='Hoja De Calculo'!Y13,IF(Y$18=100,($M$21*Y$18*$B$2)-SUM($I33:X33),IF(Y$18&gt;X$19,((Y$18-X$19+1)*$B$2*$M$21),IF(Y$18&gt;=X$19,$M$21*$B$2))),0)</f>
        <v>0</v>
      </c>
      <c r="Z33" s="231">
        <f>IF('Hoja De Calculo'!AA13&gt;='Hoja De Calculo'!Z13,IF(Z$18=100,($M$21*Z$18*$B$2)-SUM($I33:Y33),IF(Z$18&gt;Y$19,((Z$18-Y$19+1)*$B$2*$M$21),IF(Z$18&gt;=Y$19,$M$21*$B$2))),0)</f>
        <v>0</v>
      </c>
      <c r="AA33" s="231">
        <f>IF('Hoja De Calculo'!AB13&gt;='Hoja De Calculo'!AA13,IF(AA$18=100,($M$21*AA$18*$B$2)-SUM($I33:Z33),IF(AA$18&gt;Z$19,((AA$18-Z$19+1)*$B$2*$M$21),IF(AA$18&gt;=Z$19,$M$21*$B$2))),0)</f>
        <v>0</v>
      </c>
      <c r="AB33" s="231">
        <f>IF('Hoja De Calculo'!AC13&gt;='Hoja De Calculo'!AB13,IF(AB$18=100,($M$21*AB$18*$B$2)-SUM($I33:AA33),IF(AB$18&gt;AA$19,((AB$18-AA$19+1)*$B$2*$M$21),IF(AB$18&gt;=AA$19,$M$21*$B$2))),0)</f>
        <v>0</v>
      </c>
      <c r="AC33" s="231">
        <f>IF('Hoja De Calculo'!AD13&gt;='Hoja De Calculo'!AC13,IF(AC$18=100,($M$21*AC$18*$B$2)-SUM($I33:AB33),IF(AC$18&gt;AB$19,((AC$18-AB$19+1)*$B$2*$M$21),IF(AC$18&gt;=AB$19,$M$21*$B$2))),0)</f>
        <v>0</v>
      </c>
      <c r="AD33" s="231">
        <f>IF('Hoja De Calculo'!AE13&gt;='Hoja De Calculo'!AD13,IF(AD$18=100,($M$21*AD$18*$B$2)-SUM($I33:AC33),IF(AD$18&gt;AC$19,((AD$18-AC$19+1)*$B$2*$M$21),IF(AD$18&gt;=AC$19,$M$21*$B$2))),0)</f>
        <v>0</v>
      </c>
      <c r="AE33" s="231">
        <f>IF('Hoja De Calculo'!AF13&gt;='Hoja De Calculo'!AE13,IF(AE$18=100,($M$21*AE$18*$B$2)-SUM($I33:AD33),IF(AE$18&gt;AD$19,((AE$18-AD$19+1)*$B$2*$M$21),IF(AE$18&gt;=AD$19,$M$21*$B$2))),0)</f>
        <v>0</v>
      </c>
      <c r="AF33" s="231">
        <f>IF('Hoja De Calculo'!AG13&gt;='Hoja De Calculo'!AF13,IF(AF$18=100,($M$21*AF$18*$B$2)-SUM($I33:AE33),IF(AF$18&gt;AE$19,((AF$18-AE$19+1)*$B$2*$M$21),IF(AF$18&gt;=AE$19,$M$21*$B$2))),0)</f>
        <v>0</v>
      </c>
      <c r="AG33" s="231">
        <f>IF('Hoja De Calculo'!AH13&gt;='Hoja De Calculo'!AG13,IF(AG$18=100,($M$21*AG$18*$B$2)-SUM($I33:AF33),IF(AG$18&gt;AF$19,((AG$18-AF$19+1)*$B$2*$M$21),IF(AG$18&gt;=AF$19,$M$21*$B$2))),0)</f>
        <v>0</v>
      </c>
      <c r="AH33" s="231">
        <f>IF('Hoja De Calculo'!AI13&gt;='Hoja De Calculo'!AH13,IF(AH$18=100,($M$21*AH$18*$B$2)-SUM($I33:AG33),IF(AH$18&gt;AG$19,((AH$18-AG$19+1)*$B$2*$M$21),IF(AH$18&gt;=AG$19,$M$21*$B$2))),0)</f>
        <v>0</v>
      </c>
      <c r="AI33" s="231">
        <f>IF('Hoja De Calculo'!AJ13&gt;='Hoja De Calculo'!AI13,IF(AI$18=100,($M$21*AI$18*$B$2)-SUM($I33:AH33),IF(AI$18&gt;AH$19,((AI$18-AH$19+1)*$B$2*$M$21),IF(AI$18&gt;=AH$19,$M$21*$B$2))),0)</f>
        <v>0</v>
      </c>
      <c r="AJ33" s="231">
        <f>IF('Hoja De Calculo'!AK13&gt;='Hoja De Calculo'!AJ13,IF(AJ$18=100,($M$21*AJ$18*$B$2)-SUM($I33:AI33),IF(AJ$18&gt;AI$19,((AJ$18-AI$19+1)*$B$2*$M$21),IF(AJ$18&gt;=AI$19,$M$21*$B$2))),0)</f>
        <v>0</v>
      </c>
      <c r="AK33" s="231">
        <f>IF('Hoja De Calculo'!AL13&gt;='Hoja De Calculo'!AK13,IF(AK$18=100,($M$21*AK$18*$B$2)-SUM($I33:AJ33),IF(AK$18&gt;AJ$19,((AK$18-AJ$19+1)*$B$2*$M$21),IF(AK$18&gt;=AJ$19,$M$21*$B$2))),0)</f>
        <v>0</v>
      </c>
      <c r="AL33" s="231">
        <f>IF('Hoja De Calculo'!AM13&gt;='Hoja De Calculo'!AL13,IF(AL$18=100,($M$21*AL$18*$B$2)-SUM($I33:AK33),IF(AL$18&gt;AK$19,((AL$18-AK$19+1)*$B$2*$M$21),IF(AL$18&gt;=AK$19,$M$21*$B$2))),0)</f>
        <v>0</v>
      </c>
      <c r="AM33" s="231">
        <f>IF('Hoja De Calculo'!AN13&gt;='Hoja De Calculo'!AM13,IF(AM$18=100,($M$21*AM$18*$B$2)-SUM($I33:AL33),IF(AM$18&gt;AL$19,((AM$18-AL$19+1)*$B$2*$M$21),IF(AM$18&gt;=AL$19,$M$21*$B$2))),0)</f>
        <v>0</v>
      </c>
      <c r="AN33" s="231">
        <f>IF('Hoja De Calculo'!AO13&gt;='Hoja De Calculo'!AN13,IF(AN$18=100,($M$21*AN$18*$B$2)-SUM($I33:AM33),IF(AN$18&gt;AM$19,((AN$18-AM$19+1)*$B$2*$M$21),IF(AN$18&gt;=AM$19,$M$21*$B$2))),0)</f>
        <v>0</v>
      </c>
      <c r="AO33" s="231">
        <f>IF('Hoja De Calculo'!AP13&gt;='Hoja De Calculo'!AO13,IF(AO$18=100,($M$21*AO$18*$B$2)-SUM($I33:AN33),IF(AO$18&gt;AN$19,((AO$18-AN$19+1)*$B$2*$M$21),IF(AO$18&gt;=AN$19,$M$21*$B$2))),0)</f>
        <v>0</v>
      </c>
      <c r="AP33" s="231">
        <f>IF('Hoja De Calculo'!AQ13&gt;='Hoja De Calculo'!AP13,IF(AP$18=100,($M$21*AP$18*$B$2)-SUM($I33:AO33),IF(AP$18&gt;AO$19,((AP$18-AO$19+1)*$B$2*$M$21),IF(AP$18&gt;=AO$19,$M$21*$B$2))),0)</f>
        <v>0</v>
      </c>
      <c r="AQ33" s="231">
        <f>IF('Hoja De Calculo'!AR13&gt;='Hoja De Calculo'!AQ13,IF(AQ$18=100,($M$21*AQ$18*$B$2)-SUM($I33:AP33),IF(AQ$18&gt;AP$19,((AQ$18-AP$19+1)*$B$2*$M$21),IF(AQ$18&gt;=AP$19,$M$21*$B$2))),0)</f>
        <v>0</v>
      </c>
      <c r="AR33" s="231">
        <f>IF('Hoja De Calculo'!AS13&gt;='Hoja De Calculo'!AR13,IF(AR$18=100,($M$21*AR$18*$B$2)-SUM($I33:AQ33),IF(AR$18&gt;AQ$19,((AR$18-AQ$19+1)*$B$2*$M$21),IF(AR$18&gt;=AQ$19,$M$21*$B$2))),0)</f>
        <v>0</v>
      </c>
      <c r="AS33" s="231">
        <f>IF('Hoja De Calculo'!AT13&gt;='Hoja De Calculo'!AS13,IF(AS$18=100,($M$21*AS$18*$B$2)-SUM($I33:AR33),IF(AS$18&gt;AR$19,((AS$18-AR$19+1)*$B$2*$M$21),IF(AS$18&gt;=AR$19,$M$21*$B$2))),0)</f>
        <v>0</v>
      </c>
      <c r="AT33" s="231">
        <f>IF('Hoja De Calculo'!AU13&gt;='Hoja De Calculo'!AT13,IF(AT$18=100,($M$21*AT$18*$B$2)-SUM($I33:AS33),IF(AT$18&gt;AS$19,((AT$18-AS$19+1)*$B$2*$M$21),IF(AT$18&gt;=AS$19,$M$21*$B$2))),0)</f>
        <v>0</v>
      </c>
      <c r="AU33" s="231">
        <f>IF('Hoja De Calculo'!AV13&gt;='Hoja De Calculo'!AU13,IF(AU$18=100,($M$21*AU$18*$B$2)-SUM($I33:AT33),IF(AU$18&gt;AT$19,((AU$18-AT$19+1)*$B$2*$M$21),IF(AU$18&gt;=AT$19,$M$21*$B$2))),0)</f>
        <v>0</v>
      </c>
      <c r="AV33" s="231">
        <f>IF('Hoja De Calculo'!AW13&gt;='Hoja De Calculo'!AV13,IF(AV$18=100,($M$21*AV$18*$B$2)-SUM($I33:AU33),IF(AV$18&gt;AU$19,((AV$18-AU$19+1)*$B$2*$M$21),IF(AV$18&gt;=AU$19,$M$21*$B$2))),0)</f>
        <v>0</v>
      </c>
      <c r="AW33" s="231">
        <f>IF('Hoja De Calculo'!AX13&gt;='Hoja De Calculo'!AW13,IF(AW$18=100,($M$21*AW$18*$B$2)-SUM($I33:AV33),IF(AW$18&gt;AV$19,((AW$18-AV$19+1)*$B$2*$M$21),IF(AW$18&gt;=AV$19,$M$21*$B$2))),0)</f>
        <v>0</v>
      </c>
      <c r="AX33" s="231">
        <f>IF('Hoja De Calculo'!AY13&gt;='Hoja De Calculo'!AX13,IF(AX$18=100,($M$21*AX$18*$B$2)-SUM($I33:AW33),IF(AX$18&gt;AW$19,((AX$18-AW$19+1)*$B$2*$M$21),IF(AX$18&gt;=AW$19,$M$21*$B$2))),0)</f>
        <v>0</v>
      </c>
      <c r="AY33" s="231">
        <f>IF('Hoja De Calculo'!AZ13&gt;='Hoja De Calculo'!AY13,IF(AY$18=100,($M$21*AY$18*$B$2)-SUM($I33:AX33),IF(AY$18&gt;AX$19,((AY$18-AX$19+1)*$B$2*$M$21),IF(AY$18&gt;=AX$19,$M$21*$B$2))),0)</f>
        <v>0</v>
      </c>
      <c r="AZ33" s="231">
        <f>IF('Hoja De Calculo'!BA13&gt;='Hoja De Calculo'!AZ13,IF(AZ$18=100,($M$21*AZ$18*$B$2)-SUM($I33:AY33),IF(AZ$18&gt;AY$19,((AZ$18-AY$19+1)*$B$2*$M$21),IF(AZ$18&gt;=AY$19,$M$21*$B$2))),0)</f>
        <v>0</v>
      </c>
      <c r="BA33" s="231">
        <f>IF('Hoja De Calculo'!BB13&gt;='Hoja De Calculo'!BA13,IF(BA$18=100,($M$21*BA$18*$B$2)-SUM($I33:AZ33),IF(BA$18&gt;AZ$19,((BA$18-AZ$19+1)*$B$2*$M$21),IF(BA$18&gt;=AZ$19,$M$21*$B$2))),0)</f>
        <v>0</v>
      </c>
      <c r="BB33" s="231">
        <f>IF('Hoja De Calculo'!BC13&gt;='Hoja De Calculo'!BB13,IF(BB$18=100,($M$21*BB$18*$B$2)-SUM($I33:BA33),IF(BB$18&gt;BA$19,((BB$18-BA$19+1)*$B$2*$M$21),IF(BB$18&gt;=BA$19,$M$21*$B$2))),0)</f>
        <v>0</v>
      </c>
      <c r="BC33" s="231">
        <f>IF('Hoja De Calculo'!BD13&gt;='Hoja De Calculo'!BC13,IF(BC$18=100,($M$21*BC$18*$B$2)-SUM($I33:BB33),IF(BC$18&gt;BB$19,((BC$18-BB$19+1)*$B$2*$M$21),IF(BC$18&gt;=BB$19,$M$21*$B$2))),0)</f>
        <v>0</v>
      </c>
      <c r="BD33" s="231">
        <f>IF('Hoja De Calculo'!BE13&gt;='Hoja De Calculo'!BD13,IF(BD$18=100,($M$21*BD$18*$B$2)-SUM($I33:BC33),IF(BD$18&gt;BC$19,((BD$18-BC$19+1)*$B$2*$M$21),IF(BD$18&gt;=BC$19,$M$21*$B$2))),0)</f>
        <v>0</v>
      </c>
      <c r="BE33" s="231">
        <f>IF('Hoja De Calculo'!BF13&gt;='Hoja De Calculo'!BE13,IF(BE$18=100,($M$21*BE$18*$B$2)-SUM($I33:BD33),IF(BE$18&gt;BD$19,((BE$18-BD$19+1)*$B$2*$M$21),IF(BE$18&gt;=BD$19,$M$21*$B$2))),0)</f>
        <v>0</v>
      </c>
      <c r="BF33" s="231">
        <f>IF('Hoja De Calculo'!BG13&gt;='Hoja De Calculo'!BF13,IF(BF$18=100,($M$21*BF$18*$B$2)-SUM($I33:BE33),IF(BF$18&gt;BE$19,((BF$18-BE$19+1)*$B$2*$M$21),IF(BF$18&gt;=BE$19,$M$21*$B$2))),0)</f>
        <v>0</v>
      </c>
      <c r="BG33" s="231">
        <f>IF('Hoja De Calculo'!BH13&gt;='Hoja De Calculo'!BG13,IF(BG$18=100,($M$21*BG$18*$B$2)-SUM($I33:BF33),IF(BG$18&gt;BF$19,((BG$18-BF$19+1)*$B$2*$M$21),IF(BG$18&gt;=BF$19,$M$21*$B$2))),0)</f>
        <v>0</v>
      </c>
      <c r="BH33" s="231">
        <f>IF('Hoja De Calculo'!BI13&gt;='Hoja De Calculo'!BH13,IF(BH$18=100,($M$21*BH$18*$B$2)-SUM($I33:BG33),IF(BH$18&gt;BG$19,((BH$18-BG$19+1)*$B$2*$M$21),IF(BH$18&gt;=BG$19,$M$21*$B$2))),0)</f>
        <v>0</v>
      </c>
      <c r="BI33" s="231">
        <f>IF('Hoja De Calculo'!BJ13&gt;='Hoja De Calculo'!BI13,IF(BI$18=100,($M$21*BI$18*$B$2)-SUM($I33:BH33),IF(BI$18&gt;BH$19,((BI$18-BH$19+1)*$B$2*$M$21),IF(BI$18&gt;=BH$19,$M$21*$B$2))),0)</f>
        <v>0</v>
      </c>
      <c r="BJ33" s="231">
        <f>IF('Hoja De Calculo'!BK13&gt;='Hoja De Calculo'!BJ13,IF(BJ$18=100,($M$21*BJ$18*$B$2)-SUM($I33:BI33),IF(BJ$18&gt;BI$19,((BJ$18-BI$19+1)*$B$2*$M$21),IF(BJ$18&gt;=BI$19,$M$21*$B$2))),0)</f>
        <v>0</v>
      </c>
      <c r="BK33" s="231">
        <f>IF('Hoja De Calculo'!BL13&gt;='Hoja De Calculo'!BK13,IF(BK$18=100,($M$21*BK$18*$B$2)-SUM($I33:BJ33),IF(BK$18&gt;BJ$19,((BK$18-BJ$19+1)*$B$2*$M$21),IF(BK$18&gt;=BJ$19,$M$21*$B$2))),0)</f>
        <v>0</v>
      </c>
      <c r="BL33" s="231">
        <f>IF('Hoja De Calculo'!BM13&gt;='Hoja De Calculo'!BL13,IF(BL$18=100,($M$21*BL$18*$B$2)-SUM($I33:BK33),IF(BL$18&gt;BK$19,((BL$18-BK$19+1)*$B$2*$M$21),IF(BL$18&gt;=BK$19,$M$21*$B$2))),0)</f>
        <v>0</v>
      </c>
      <c r="BM33" s="231">
        <f>IF('Hoja De Calculo'!BN13&gt;='Hoja De Calculo'!BM13,IF(BM$18=100,($M$21*BM$18*$B$2)-SUM($I33:BL33),IF(BM$18&gt;BL$19,((BM$18-BL$19+1)*$B$2*$M$21),IF(BM$18&gt;=BL$19,$M$21*$B$2))),0)</f>
        <v>0</v>
      </c>
      <c r="BN33" s="231">
        <f>IF('Hoja De Calculo'!BO13&gt;='Hoja De Calculo'!BN13,IF(BN$18=100,($M$21*BN$18*$B$2)-SUM($I33:BM33),IF(BN$18&gt;BM$19,((BN$18-BM$19+1)*$B$2*$M$21),IF(BN$18&gt;=BM$19,$M$21*$B$2))),0)</f>
        <v>0</v>
      </c>
      <c r="BO33" s="231">
        <f>IF('Hoja De Calculo'!BP13&gt;='Hoja De Calculo'!BO13,IF(BO$18=100,($M$21*BO$18*$B$2)-SUM($I33:BN33),IF(BO$18&gt;BN$19,((BO$18-BN$19+1)*$B$2*$M$21),IF(BO$18&gt;=BN$19,$M$21*$B$2))),0)</f>
        <v>0</v>
      </c>
      <c r="BP33" s="231">
        <f>IF('Hoja De Calculo'!BQ13&gt;='Hoja De Calculo'!BP13,IF(BP$18=100,($M$21*BP$18*$B$2)-SUM($I33:BO33),IF(BP$18&gt;BO$19,((BP$18-BO$19+1)*$B$2*$M$21),IF(BP$18&gt;=BO$19,$M$21*$B$2))),0)</f>
        <v>0</v>
      </c>
      <c r="BQ33" s="231">
        <f>IF('Hoja De Calculo'!BR13&gt;='Hoja De Calculo'!BQ13,IF(BQ$18=100,($M$21*BQ$18*$B$2)-SUM($I33:BP33),IF(BQ$18&gt;BP$19,((BQ$18-BP$19+1)*$B$2*$M$21),IF(BQ$18&gt;=BP$19,$M$21*$B$2))),0)</f>
        <v>0</v>
      </c>
      <c r="BR33" s="231">
        <f>IF('Hoja De Calculo'!BS13&gt;='Hoja De Calculo'!BR13,IF(BR$18=100,($M$21*BR$18*$B$2)-SUM($I33:BQ33),IF(BR$18&gt;BQ$19,((BR$18-BQ$19+1)*$B$2*$M$21),IF(BR$18&gt;=BQ$19,$M$21*$B$2))),0)</f>
        <v>0</v>
      </c>
      <c r="BS33" s="231">
        <f>IF('Hoja De Calculo'!BT13&gt;='Hoja De Calculo'!BS13,IF(BS$18=100,($M$21*BS$18*$B$2)-SUM($I33:BR33),IF(BS$18&gt;BR$19,((BS$18-BR$19+1)*$B$2*$M$21),IF(BS$18&gt;=BR$19,$M$21*$B$2))),0)</f>
        <v>0</v>
      </c>
      <c r="BT33" s="231">
        <f>IF('Hoja De Calculo'!BU13&gt;='Hoja De Calculo'!BT13,IF(BT$18=100,($M$21*BT$18*$B$2)-SUM($I33:BS33),IF(BT$18&gt;BS$19,((BT$18-BS$19+1)*$B$2*$M$21),IF(BT$18&gt;=BS$19,$M$21*$B$2))),0)</f>
        <v>0</v>
      </c>
      <c r="BU33" s="231">
        <f>IF('Hoja De Calculo'!BV13&gt;='Hoja De Calculo'!BU13,IF(BU$18=100,($M$21*BU$18*$B$2)-SUM($I33:BT33),IF(BU$18&gt;BT$19,((BU$18-BT$19+1)*$B$2*$M$21),IF(BU$18&gt;=BT$19,$M$21*$B$2))),0)</f>
        <v>0</v>
      </c>
      <c r="BV33" s="231">
        <f>IF('Hoja De Calculo'!BW13&gt;='Hoja De Calculo'!BV13,IF(BV$18=100,($M$21*BV$18*$B$2)-SUM($I33:BU33),IF(BV$18&gt;BU$19,((BV$18-BU$19+1)*$B$2*$M$21),IF(BV$18&gt;=BU$19,$M$21*$B$2))),0)</f>
        <v>0</v>
      </c>
      <c r="BW33" s="231">
        <f>IF('Hoja De Calculo'!BX13&gt;='Hoja De Calculo'!BW13,IF(BW$18=100,($M$21*BW$18*$B$2)-SUM($I33:BV33),IF(BW$18&gt;BV$19,((BW$18-BV$19+1)*$B$2*$M$21),IF(BW$18&gt;=BV$19,$M$21*$B$2))),0)</f>
        <v>0</v>
      </c>
      <c r="BX33" s="231">
        <f>IF('Hoja De Calculo'!BY13&gt;='Hoja De Calculo'!BX13,IF(BX$18=100,($M$21*BX$18*$B$2)-SUM($I33:BW33),IF(BX$18&gt;BW$19,((BX$18-BW$19+1)*$B$2*$M$21),IF(BX$18&gt;=BW$19,$M$21*$B$2))),0)</f>
        <v>0</v>
      </c>
      <c r="BY33" s="231">
        <f>IF('Hoja De Calculo'!BZ13&gt;='Hoja De Calculo'!BY13,IF(BY$18=100,($M$21*BY$18*$B$2)-SUM($I33:BX33),IF(BY$18&gt;BX$19,((BY$18-BX$19+1)*$B$2*$M$21),IF(BY$18&gt;=BX$19,$M$21*$B$2))),0)</f>
        <v>0</v>
      </c>
      <c r="BZ33" s="231">
        <f>IF('Hoja De Calculo'!CA13&gt;='Hoja De Calculo'!BZ13,IF(BZ$18=100,($M$21*BZ$18*$B$2)-SUM($I33:BY33),IF(BZ$18&gt;BY$19,((BZ$18-BY$19+1)*$B$2*$M$21),IF(BZ$18&gt;=BY$19,$M$21*$B$2))),0)</f>
        <v>0</v>
      </c>
      <c r="CA33" s="231">
        <f>IF('Hoja De Calculo'!CB13&gt;='Hoja De Calculo'!CA13,IF(CA$18=100,($M$21*CA$18*$B$2)-SUM($I33:BZ33),IF(CA$18&gt;BZ$19,((CA$18-BZ$19+1)*$B$2*$M$21),IF(CA$18&gt;=BZ$19,$M$21*$B$2))),0)</f>
        <v>0</v>
      </c>
      <c r="CB33" s="231">
        <f>IF('Hoja De Calculo'!CC13&gt;='Hoja De Calculo'!CB13,IF(CB$18=100,($M$21*CB$18*$B$2)-SUM($I33:CA33),IF(CB$18&gt;CA$19,((CB$18-CA$19+1)*$B$2*$M$21),IF(CB$18&gt;=CA$19,$M$21*$B$2))),0)</f>
        <v>0</v>
      </c>
      <c r="CC33" s="231">
        <f>IF('Hoja De Calculo'!CD13&gt;='Hoja De Calculo'!CC13,IF(CC$18=100,($M$21*CC$18*$B$2)-SUM($I33:CB33),IF(CC$18&gt;CB$19,((CC$18-CB$19+1)*$B$2*$M$21),IF(CC$18&gt;=CB$19,$M$21*$B$2))),0)</f>
        <v>0</v>
      </c>
      <c r="CD33" s="231">
        <f>IF('Hoja De Calculo'!CE13&gt;='Hoja De Calculo'!CD13,IF(CD$18=100,($M$21*CD$18*$B$2)-SUM($I33:CC33),IF(CD$18&gt;CC$19,((CD$18-CC$19+1)*$B$2*$M$21),IF(CD$18&gt;=CC$19,$M$21*$B$2))),0)</f>
        <v>0</v>
      </c>
      <c r="CE33" s="231">
        <f>IF('Hoja De Calculo'!CF13&gt;='Hoja De Calculo'!CE13,IF(CE$18=100,($M$21*CE$18*$B$2)-SUM($I33:CD33),IF(CE$18&gt;CD$19,((CE$18-CD$19+1)*$B$2*$M$21),IF(CE$18&gt;=CD$19,$M$21*$B$2))),0)</f>
        <v>0</v>
      </c>
      <c r="CF33" s="231">
        <f>IF('Hoja De Calculo'!CG13&gt;='Hoja De Calculo'!CF13,IF(CF$18=100,($M$21*CF$18*$B$2)-SUM($I33:CE33),IF(CF$18&gt;CE$19,((CF$18-CE$19+1)*$B$2*$M$21),IF(CF$18&gt;=CE$19,$M$21*$B$2))),0)</f>
        <v>0</v>
      </c>
      <c r="CG33" s="231">
        <f>IF('Hoja De Calculo'!CH13&gt;='Hoja De Calculo'!CG13,IF(CG$18=100,($M$21*CG$18*$B$2)-SUM($I33:CF33),IF(CG$18&gt;CF$19,((CG$18-CF$19+1)*$B$2*$M$21),IF(CG$18&gt;=CF$19,$M$21*$B$2))),0)</f>
        <v>0</v>
      </c>
      <c r="CH33" s="231">
        <f>IF('Hoja De Calculo'!CI13&gt;='Hoja De Calculo'!CH13,IF(CH$18=100,($M$21*CH$18*$B$2)-SUM($I33:CG33),IF(CH$18&gt;CG$19,((CH$18-CG$19+1)*$B$2*$M$21),IF(CH$18&gt;=CG$19,$M$21*$B$2))),0)</f>
        <v>0</v>
      </c>
      <c r="CI33" s="231">
        <f>IF('Hoja De Calculo'!CJ13&gt;='Hoja De Calculo'!CI13,IF(CI$18=100,($M$21*CI$18*$B$2)-SUM($I33:CH33),IF(CI$18&gt;CH$19,((CI$18-CH$19+1)*$B$2*$M$21),IF(CI$18&gt;=CH$19,$M$21*$B$2))),0)</f>
        <v>0</v>
      </c>
      <c r="CJ33" s="231">
        <f>IF('Hoja De Calculo'!CK13&gt;='Hoja De Calculo'!CJ13,IF(CJ$18=100,($M$21*CJ$18*$B$2)-SUM($I33:CI33),IF(CJ$18&gt;CI$19,((CJ$18-CI$19+1)*$B$2*$M$21),IF(CJ$18&gt;=CI$19,$M$21*$B$2))),0)</f>
        <v>0</v>
      </c>
      <c r="CK33" s="231">
        <f>IF('Hoja De Calculo'!CL13&gt;='Hoja De Calculo'!CK13,IF(CK$18=100,($M$21*CK$18*$B$2)-SUM($I33:CJ33),IF(CK$18&gt;CJ$19,((CK$18-CJ$19+1)*$B$2*$M$21),IF(CK$18&gt;=CJ$19,$M$21*$B$2))),0)</f>
        <v>0</v>
      </c>
      <c r="CL33" s="231">
        <f>IF('Hoja De Calculo'!CM13&gt;='Hoja De Calculo'!CL13,IF(CL$18=100,($M$21*CL$18*$B$2)-SUM($I33:CK33),IF(CL$18&gt;CK$19,((CL$18-CK$19+1)*$B$2*$M$21),IF(CL$18&gt;=CK$19,$M$21*$B$2))),0)</f>
        <v>0</v>
      </c>
      <c r="CM33" s="231">
        <f>IF('Hoja De Calculo'!CN13&gt;='Hoja De Calculo'!CM13,IF(CM$18=100,($M$21*CM$18*$B$2)-SUM($I33:CL33),IF(CM$18&gt;CL$19,((CM$18-CL$19+1)*$B$2*$M$21),IF(CM$18&gt;=CL$19,$M$21*$B$2))),0)</f>
        <v>0</v>
      </c>
      <c r="CN33" s="231">
        <f>IF('Hoja De Calculo'!CO13&gt;='Hoja De Calculo'!CN13,IF(CN$18=100,($M$21*CN$18*$B$2)-SUM($I33:CM33),IF(CN$18&gt;CM$19,((CN$18-CM$19+1)*$B$2*$M$21),IF(CN$18&gt;=CM$19,$M$21*$B$2))),0)</f>
        <v>0</v>
      </c>
      <c r="CO33" s="231">
        <f>IF('Hoja De Calculo'!CP13&gt;='Hoja De Calculo'!CO13,IF(CO$18=100,($M$21*CO$18*$B$2)-SUM($I33:CN33),IF(CO$18&gt;CN$19,((CO$18-CN$19+1)*$B$2*$M$21),IF(CO$18&gt;=CN$19,$M$21*$B$2))),0)</f>
        <v>0</v>
      </c>
      <c r="CP33" s="231">
        <f>IF('Hoja De Calculo'!CQ13&gt;='Hoja De Calculo'!CP13,IF(CP$18=100,($M$21*CP$18*$B$2)-SUM($I33:CO33),IF(CP$18&gt;CO$19,((CP$18-CO$19+1)*$B$2*$M$21),IF(CP$18&gt;=CO$19,$M$21*$B$2))),0)</f>
        <v>0</v>
      </c>
      <c r="CQ33" s="231">
        <f>IF('Hoja De Calculo'!CR13&gt;='Hoja De Calculo'!CQ13,IF(CQ$18=100,($M$21*CQ$18*$B$2)-SUM($I33:CP33),IF(CQ$18&gt;CP$19,((CQ$18-CP$19+1)*$B$2*$M$21),IF(CQ$18&gt;=CP$19,$M$21*$B$2))),0)</f>
        <v>0</v>
      </c>
      <c r="CR33" s="231">
        <f>IF('Hoja De Calculo'!CS13&gt;='Hoja De Calculo'!CR13,IF(CR$18=100,($M$21*CR$18*$B$2)-SUM($I33:CQ33),IF(CR$18&gt;CQ$19,((CR$18-CQ$19+1)*$B$2*$M$21),IF(CR$18&gt;=CQ$19,$M$21*$B$2))),0)</f>
        <v>0</v>
      </c>
      <c r="CS33" s="231">
        <f>IF('Hoja De Calculo'!CT13&gt;='Hoja De Calculo'!CS13,IF(CS$18=100,($M$21*CS$18*$B$2)-SUM($I33:CR33),IF(CS$18&gt;CR$19,((CS$18-CR$19+1)*$B$2*$M$21),IF(CS$18&gt;=CR$19,$M$21*$B$2))),0)</f>
        <v>0</v>
      </c>
      <c r="CT33" s="231">
        <f>IF('Hoja De Calculo'!CU13&gt;='Hoja De Calculo'!CT13,IF(CT$18=100,($M$21*CT$18*$B$2)-SUM($I33:CS33),IF(CT$18&gt;CS$19,((CT$18-CS$19+1)*$B$2*$M$21),IF(CT$18&gt;=CS$19,$M$21*$B$2))),0)</f>
        <v>0</v>
      </c>
      <c r="CU33" s="231">
        <f>IF('Hoja De Calculo'!CV13&gt;='Hoja De Calculo'!CU13,IF(CU$18=100,($M$21*CU$18*$B$2)-SUM($I33:CT33),IF(CU$18&gt;CT$19,((CU$18-CT$19+1)*$B$2*$M$21),IF(CU$18&gt;=CT$19,$M$21*$B$2))),0)</f>
        <v>0</v>
      </c>
      <c r="CV33" s="231">
        <f>IF('Hoja De Calculo'!CW13&gt;='Hoja De Calculo'!CV13,IF(CV$18=100,($M$21*CV$18*$B$2)-SUM($I33:CU33),IF(CV$18&gt;CU$19,((CV$18-CU$19+1)*$B$2*$M$21),IF(CV$18&gt;=CU$19,$M$21*$B$2))),0)</f>
        <v>0</v>
      </c>
      <c r="CW33" s="231">
        <f>IF('Hoja De Calculo'!CX13&gt;='Hoja De Calculo'!CW13,IF(CW$18=100,($M$21*CW$18*$B$2)-SUM($I33:CV33),IF(CW$18&gt;CV$19,((CW$18-CV$19+1)*$B$2*$M$21),IF(CW$18&gt;=CV$19,$M$21*$B$2))),0)</f>
        <v>0</v>
      </c>
    </row>
    <row r="34" spans="1:101" x14ac:dyDescent="0.35">
      <c r="A34" t="s">
        <v>139</v>
      </c>
      <c r="C34" s="196"/>
      <c r="D34" s="196"/>
      <c r="E34" s="196"/>
      <c r="F34" s="196"/>
      <c r="G34" s="196"/>
      <c r="H34" s="196"/>
      <c r="I34" s="196"/>
      <c r="J34" s="196"/>
      <c r="K34" s="196"/>
      <c r="L34" s="196"/>
      <c r="M34" s="196"/>
      <c r="N34" s="218">
        <f>(N$21*$B$2*(N$19+(IF(N$19=100,0,1))))</f>
        <v>0</v>
      </c>
      <c r="O34" s="231">
        <f>IF('Hoja De Calculo'!P13&gt;='Hoja De Calculo'!O13,IF(O$18=100,($N$21*O$18*$B$2)-SUM($I34:N34),IF(O$18&gt;N$19,((O$18-N$19+1)*$B$2*$N$21),IF(O$18&gt;=N$19,$N$21*$B$2))),0)</f>
        <v>0</v>
      </c>
      <c r="P34" s="231">
        <f>IF('Hoja De Calculo'!Q13&gt;='Hoja De Calculo'!P13,IF(P$18=100,($N$21*P$18*$B$2)-SUM($I34:O34),IF(P$18&gt;O$19,((P$18-O$19+1)*$B$2*$N$21),IF(P$18&gt;=O$19,$N$21*$B$2))),0)</f>
        <v>0</v>
      </c>
      <c r="Q34" s="231">
        <f>IF('Hoja De Calculo'!R13&gt;='Hoja De Calculo'!Q13,IF(Q$18=100,($N$21*Q$18*$B$2)-SUM($I34:P34),IF(Q$18&gt;P$19,((Q$18-P$19+1)*$B$2*$N$21),IF(Q$18&gt;=P$19,$N$21*$B$2))),0)</f>
        <v>0</v>
      </c>
      <c r="R34" s="231">
        <f>IF('Hoja De Calculo'!S13&gt;='Hoja De Calculo'!R13,IF(R$18=100,($N$21*R$18*$B$2)-SUM($I34:Q34),IF(R$18&gt;Q$19,((R$18-Q$19+1)*$B$2*$N$21),IF(R$18&gt;=Q$19,$N$21*$B$2))),0)</f>
        <v>0</v>
      </c>
      <c r="S34" s="231">
        <f>IF('Hoja De Calculo'!T13&gt;='Hoja De Calculo'!S13,IF(S$18=100,($N$21*S$18*$B$2)-SUM($I34:R34),IF(S$18&gt;R$19,((S$18-R$19+1)*$B$2*$N$21),IF(S$18&gt;=R$19,$N$21*$B$2))),0)</f>
        <v>0</v>
      </c>
      <c r="T34" s="231">
        <f>IF('Hoja De Calculo'!U13&gt;='Hoja De Calculo'!T13,IF(T$18=100,($N$21*T$18*$B$2)-SUM($I34:S34),IF(T$18&gt;S$19,((T$18-S$19+1)*$B$2*$N$21),IF(T$18&gt;=S$19,$N$21*$B$2))),0)</f>
        <v>0</v>
      </c>
      <c r="U34" s="231">
        <f>IF('Hoja De Calculo'!V13&gt;='Hoja De Calculo'!U13,IF(U$18=100,($N$21*U$18*$B$2)-SUM($I34:T34),IF(U$18&gt;T$19,((U$18-T$19+1)*$B$2*$N$21),IF(U$18&gt;=T$19,$N$21*$B$2))),0)</f>
        <v>0</v>
      </c>
      <c r="V34" s="231">
        <f>IF('Hoja De Calculo'!W13&gt;='Hoja De Calculo'!V13,IF(V$18=100,($N$21*V$18*$B$2)-SUM($I34:U34),IF(V$18&gt;U$19,((V$18-U$19+1)*$B$2*$N$21),IF(V$18&gt;=U$19,$N$21*$B$2))),0)</f>
        <v>0</v>
      </c>
      <c r="W34" s="231">
        <f>IF('Hoja De Calculo'!X13&gt;='Hoja De Calculo'!W13,IF(W$18=100,($N$21*W$18*$B$2)-SUM($I34:V34),IF(W$18&gt;V$19,((W$18-V$19+1)*$B$2*$N$21),IF(W$18&gt;=V$19,$N$21*$B$2))),0)</f>
        <v>0</v>
      </c>
      <c r="X34" s="231">
        <f>IF('Hoja De Calculo'!Y13&gt;='Hoja De Calculo'!X13,IF(X$18=100,($N$21*X$18*$B$2)-SUM($I34:W34),IF(X$18&gt;W$19,((X$18-W$19+1)*$B$2*$N$21),IF(X$18&gt;=W$19,$N$21*$B$2))),0)</f>
        <v>0</v>
      </c>
      <c r="Y34" s="231">
        <f>IF('Hoja De Calculo'!Z13&gt;='Hoja De Calculo'!Y13,IF(Y$18=100,($N$21*Y$18*$B$2)-SUM($I34:X34),IF(Y$18&gt;X$19,((Y$18-X$19+1)*$B$2*$N$21),IF(Y$18&gt;=X$19,$N$21*$B$2))),0)</f>
        <v>0</v>
      </c>
      <c r="Z34" s="231">
        <f>IF('Hoja De Calculo'!AA13&gt;='Hoja De Calculo'!Z13,IF(Z$18=100,($N$21*Z$18*$B$2)-SUM($I34:Y34),IF(Z$18&gt;Y$19,((Z$18-Y$19+1)*$B$2*$N$21),IF(Z$18&gt;=Y$19,$N$21*$B$2))),0)</f>
        <v>0</v>
      </c>
      <c r="AA34" s="231">
        <f>IF('Hoja De Calculo'!AB13&gt;='Hoja De Calculo'!AA13,IF(AA$18=100,($N$21*AA$18*$B$2)-SUM($I34:Z34),IF(AA$18&gt;Z$19,((AA$18-Z$19+1)*$B$2*$N$21),IF(AA$18&gt;=Z$19,$N$21*$B$2))),0)</f>
        <v>0</v>
      </c>
      <c r="AB34" s="231">
        <f>IF('Hoja De Calculo'!AC13&gt;='Hoja De Calculo'!AB13,IF(AB$18=100,($N$21*AB$18*$B$2)-SUM($I34:AA34),IF(AB$18&gt;AA$19,((AB$18-AA$19+1)*$B$2*$N$21),IF(AB$18&gt;=AA$19,$N$21*$B$2))),0)</f>
        <v>0</v>
      </c>
      <c r="AC34" s="231">
        <f>IF('Hoja De Calculo'!AD13&gt;='Hoja De Calculo'!AC13,IF(AC$18=100,($N$21*AC$18*$B$2)-SUM($I34:AB34),IF(AC$18&gt;AB$19,((AC$18-AB$19+1)*$B$2*$N$21),IF(AC$18&gt;=AB$19,$N$21*$B$2))),0)</f>
        <v>0</v>
      </c>
      <c r="AD34" s="231">
        <f>IF('Hoja De Calculo'!AE13&gt;='Hoja De Calculo'!AD13,IF(AD$18=100,($N$21*AD$18*$B$2)-SUM($I34:AC34),IF(AD$18&gt;AC$19,((AD$18-AC$19+1)*$B$2*$N$21),IF(AD$18&gt;=AC$19,$N$21*$B$2))),0)</f>
        <v>0</v>
      </c>
      <c r="AE34" s="231">
        <f>IF('Hoja De Calculo'!AF13&gt;='Hoja De Calculo'!AE13,IF(AE$18=100,($N$21*AE$18*$B$2)-SUM($I34:AD34),IF(AE$18&gt;AD$19,((AE$18-AD$19+1)*$B$2*$N$21),IF(AE$18&gt;=AD$19,$N$21*$B$2))),0)</f>
        <v>0</v>
      </c>
      <c r="AF34" s="231">
        <f>IF('Hoja De Calculo'!AG13&gt;='Hoja De Calculo'!AF13,IF(AF$18=100,($N$21*AF$18*$B$2)-SUM($I34:AE34),IF(AF$18&gt;AE$19,((AF$18-AE$19+1)*$B$2*$N$21),IF(AF$18&gt;=AE$19,$N$21*$B$2))),0)</f>
        <v>0</v>
      </c>
      <c r="AG34" s="231">
        <f>IF('Hoja De Calculo'!AH13&gt;='Hoja De Calculo'!AG13,IF(AG$18=100,($N$21*AG$18*$B$2)-SUM($I34:AF34),IF(AG$18&gt;AF$19,((AG$18-AF$19+1)*$B$2*$N$21),IF(AG$18&gt;=AF$19,$N$21*$B$2))),0)</f>
        <v>0</v>
      </c>
      <c r="AH34" s="231">
        <f>IF('Hoja De Calculo'!AI13&gt;='Hoja De Calculo'!AH13,IF(AH$18=100,($N$21*AH$18*$B$2)-SUM($I34:AG34),IF(AH$18&gt;AG$19,((AH$18-AG$19+1)*$B$2*$N$21),IF(AH$18&gt;=AG$19,$N$21*$B$2))),0)</f>
        <v>0</v>
      </c>
      <c r="AI34" s="231">
        <f>IF('Hoja De Calculo'!AJ13&gt;='Hoja De Calculo'!AI13,IF(AI$18=100,($N$21*AI$18*$B$2)-SUM($I34:AH34),IF(AI$18&gt;AH$19,((AI$18-AH$19+1)*$B$2*$N$21),IF(AI$18&gt;=AH$19,$N$21*$B$2))),0)</f>
        <v>0</v>
      </c>
      <c r="AJ34" s="231">
        <f>IF('Hoja De Calculo'!AK13&gt;='Hoja De Calculo'!AJ13,IF(AJ$18=100,($N$21*AJ$18*$B$2)-SUM($I34:AI34),IF(AJ$18&gt;AI$19,((AJ$18-AI$19+1)*$B$2*$N$21),IF(AJ$18&gt;=AI$19,$N$21*$B$2))),0)</f>
        <v>0</v>
      </c>
      <c r="AK34" s="231">
        <f>IF('Hoja De Calculo'!AL13&gt;='Hoja De Calculo'!AK13,IF(AK$18=100,($N$21*AK$18*$B$2)-SUM($I34:AJ34),IF(AK$18&gt;AJ$19,((AK$18-AJ$19+1)*$B$2*$N$21),IF(AK$18&gt;=AJ$19,$N$21*$B$2))),0)</f>
        <v>0</v>
      </c>
      <c r="AL34" s="231">
        <f>IF('Hoja De Calculo'!AM13&gt;='Hoja De Calculo'!AL13,IF(AL$18=100,($N$21*AL$18*$B$2)-SUM($I34:AK34),IF(AL$18&gt;AK$19,((AL$18-AK$19+1)*$B$2*$N$21),IF(AL$18&gt;=AK$19,$N$21*$B$2))),0)</f>
        <v>0</v>
      </c>
      <c r="AM34" s="231">
        <f>IF('Hoja De Calculo'!AN13&gt;='Hoja De Calculo'!AM13,IF(AM$18=100,($N$21*AM$18*$B$2)-SUM($I34:AL34),IF(AM$18&gt;AL$19,((AM$18-AL$19+1)*$B$2*$N$21),IF(AM$18&gt;=AL$19,$N$21*$B$2))),0)</f>
        <v>0</v>
      </c>
      <c r="AN34" s="231">
        <f>IF('Hoja De Calculo'!AO13&gt;='Hoja De Calculo'!AN13,IF(AN$18=100,($N$21*AN$18*$B$2)-SUM($I34:AM34),IF(AN$18&gt;AM$19,((AN$18-AM$19+1)*$B$2*$N$21),IF(AN$18&gt;=AM$19,$N$21*$B$2))),0)</f>
        <v>0</v>
      </c>
      <c r="AO34" s="231">
        <f>IF('Hoja De Calculo'!AP13&gt;='Hoja De Calculo'!AO13,IF(AO$18=100,($N$21*AO$18*$B$2)-SUM($I34:AN34),IF(AO$18&gt;AN$19,((AO$18-AN$19+1)*$B$2*$N$21),IF(AO$18&gt;=AN$19,$N$21*$B$2))),0)</f>
        <v>0</v>
      </c>
      <c r="AP34" s="231">
        <f>IF('Hoja De Calculo'!AQ13&gt;='Hoja De Calculo'!AP13,IF(AP$18=100,($N$21*AP$18*$B$2)-SUM($I34:AO34),IF(AP$18&gt;AO$19,((AP$18-AO$19+1)*$B$2*$N$21),IF(AP$18&gt;=AO$19,$N$21*$B$2))),0)</f>
        <v>0</v>
      </c>
      <c r="AQ34" s="231">
        <f>IF('Hoja De Calculo'!AR13&gt;='Hoja De Calculo'!AQ13,IF(AQ$18=100,($N$21*AQ$18*$B$2)-SUM($I34:AP34),IF(AQ$18&gt;AP$19,((AQ$18-AP$19+1)*$B$2*$N$21),IF(AQ$18&gt;=AP$19,$N$21*$B$2))),0)</f>
        <v>0</v>
      </c>
      <c r="AR34" s="231">
        <f>IF('Hoja De Calculo'!AS13&gt;='Hoja De Calculo'!AR13,IF(AR$18=100,($N$21*AR$18*$B$2)-SUM($I34:AQ34),IF(AR$18&gt;AQ$19,((AR$18-AQ$19+1)*$B$2*$N$21),IF(AR$18&gt;=AQ$19,$N$21*$B$2))),0)</f>
        <v>0</v>
      </c>
      <c r="AS34" s="231">
        <f>IF('Hoja De Calculo'!AT13&gt;='Hoja De Calculo'!AS13,IF(AS$18=100,($N$21*AS$18*$B$2)-SUM($I34:AR34),IF(AS$18&gt;AR$19,((AS$18-AR$19+1)*$B$2*$N$21),IF(AS$18&gt;=AR$19,$N$21*$B$2))),0)</f>
        <v>0</v>
      </c>
      <c r="AT34" s="231">
        <f>IF('Hoja De Calculo'!AU13&gt;='Hoja De Calculo'!AT13,IF(AT$18=100,($N$21*AT$18*$B$2)-SUM($I34:AS34),IF(AT$18&gt;AS$19,((AT$18-AS$19+1)*$B$2*$N$21),IF(AT$18&gt;=AS$19,$N$21*$B$2))),0)</f>
        <v>0</v>
      </c>
      <c r="AU34" s="231">
        <f>IF('Hoja De Calculo'!AV13&gt;='Hoja De Calculo'!AU13,IF(AU$18=100,($N$21*AU$18*$B$2)-SUM($I34:AT34),IF(AU$18&gt;AT$19,((AU$18-AT$19+1)*$B$2*$N$21),IF(AU$18&gt;=AT$19,$N$21*$B$2))),0)</f>
        <v>0</v>
      </c>
      <c r="AV34" s="231">
        <f>IF('Hoja De Calculo'!AW13&gt;='Hoja De Calculo'!AV13,IF(AV$18=100,($N$21*AV$18*$B$2)-SUM($I34:AU34),IF(AV$18&gt;AU$19,((AV$18-AU$19+1)*$B$2*$N$21),IF(AV$18&gt;=AU$19,$N$21*$B$2))),0)</f>
        <v>0</v>
      </c>
      <c r="AW34" s="231">
        <f>IF('Hoja De Calculo'!AX13&gt;='Hoja De Calculo'!AW13,IF(AW$18=100,($N$21*AW$18*$B$2)-SUM($I34:AV34),IF(AW$18&gt;AV$19,((AW$18-AV$19+1)*$B$2*$N$21),IF(AW$18&gt;=AV$19,$N$21*$B$2))),0)</f>
        <v>0</v>
      </c>
      <c r="AX34" s="231">
        <f>IF('Hoja De Calculo'!AY13&gt;='Hoja De Calculo'!AX13,IF(AX$18=100,($N$21*AX$18*$B$2)-SUM($I34:AW34),IF(AX$18&gt;AW$19,((AX$18-AW$19+1)*$B$2*$N$21),IF(AX$18&gt;=AW$19,$N$21*$B$2))),0)</f>
        <v>0</v>
      </c>
      <c r="AY34" s="231">
        <f>IF('Hoja De Calculo'!AZ13&gt;='Hoja De Calculo'!AY13,IF(AY$18=100,($N$21*AY$18*$B$2)-SUM($I34:AX34),IF(AY$18&gt;AX$19,((AY$18-AX$19+1)*$B$2*$N$21),IF(AY$18&gt;=AX$19,$N$21*$B$2))),0)</f>
        <v>0</v>
      </c>
      <c r="AZ34" s="231">
        <f>IF('Hoja De Calculo'!BA13&gt;='Hoja De Calculo'!AZ13,IF(AZ$18=100,($N$21*AZ$18*$B$2)-SUM($I34:AY34),IF(AZ$18&gt;AY$19,((AZ$18-AY$19+1)*$B$2*$N$21),IF(AZ$18&gt;=AY$19,$N$21*$B$2))),0)</f>
        <v>0</v>
      </c>
      <c r="BA34" s="231">
        <f>IF('Hoja De Calculo'!BB13&gt;='Hoja De Calculo'!BA13,IF(BA$18=100,($N$21*BA$18*$B$2)-SUM($I34:AZ34),IF(BA$18&gt;AZ$19,((BA$18-AZ$19+1)*$B$2*$N$21),IF(BA$18&gt;=AZ$19,$N$21*$B$2))),0)</f>
        <v>0</v>
      </c>
      <c r="BB34" s="231">
        <f>IF('Hoja De Calculo'!BC13&gt;='Hoja De Calculo'!BB13,IF(BB$18=100,($N$21*BB$18*$B$2)-SUM($I34:BA34),IF(BB$18&gt;BA$19,((BB$18-BA$19+1)*$B$2*$N$21),IF(BB$18&gt;=BA$19,$N$21*$B$2))),0)</f>
        <v>0</v>
      </c>
      <c r="BC34" s="231">
        <f>IF('Hoja De Calculo'!BD13&gt;='Hoja De Calculo'!BC13,IF(BC$18=100,($N$21*BC$18*$B$2)-SUM($I34:BB34),IF(BC$18&gt;BB$19,((BC$18-BB$19+1)*$B$2*$N$21),IF(BC$18&gt;=BB$19,$N$21*$B$2))),0)</f>
        <v>0</v>
      </c>
      <c r="BD34" s="231">
        <f>IF('Hoja De Calculo'!BE13&gt;='Hoja De Calculo'!BD13,IF(BD$18=100,($N$21*BD$18*$B$2)-SUM($I34:BC34),IF(BD$18&gt;BC$19,((BD$18-BC$19+1)*$B$2*$N$21),IF(BD$18&gt;=BC$19,$N$21*$B$2))),0)</f>
        <v>0</v>
      </c>
      <c r="BE34" s="231">
        <f>IF('Hoja De Calculo'!BF13&gt;='Hoja De Calculo'!BE13,IF(BE$18=100,($N$21*BE$18*$B$2)-SUM($I34:BD34),IF(BE$18&gt;BD$19,((BE$18-BD$19+1)*$B$2*$N$21),IF(BE$18&gt;=BD$19,$N$21*$B$2))),0)</f>
        <v>0</v>
      </c>
      <c r="BF34" s="231">
        <f>IF('Hoja De Calculo'!BG13&gt;='Hoja De Calculo'!BF13,IF(BF$18=100,($N$21*BF$18*$B$2)-SUM($I34:BE34),IF(BF$18&gt;BE$19,((BF$18-BE$19+1)*$B$2*$N$21),IF(BF$18&gt;=BE$19,$N$21*$B$2))),0)</f>
        <v>0</v>
      </c>
      <c r="BG34" s="231">
        <f>IF('Hoja De Calculo'!BH13&gt;='Hoja De Calculo'!BG13,IF(BG$18=100,($N$21*BG$18*$B$2)-SUM($I34:BF34),IF(BG$18&gt;BF$19,((BG$18-BF$19+1)*$B$2*$N$21),IF(BG$18&gt;=BF$19,$N$21*$B$2))),0)</f>
        <v>0</v>
      </c>
      <c r="BH34" s="231">
        <f>IF('Hoja De Calculo'!BI13&gt;='Hoja De Calculo'!BH13,IF(BH$18=100,($N$21*BH$18*$B$2)-SUM($I34:BG34),IF(BH$18&gt;BG$19,((BH$18-BG$19+1)*$B$2*$N$21),IF(BH$18&gt;=BG$19,$N$21*$B$2))),0)</f>
        <v>0</v>
      </c>
      <c r="BI34" s="231">
        <f>IF('Hoja De Calculo'!BJ13&gt;='Hoja De Calculo'!BI13,IF(BI$18=100,($N$21*BI$18*$B$2)-SUM($I34:BH34),IF(BI$18&gt;BH$19,((BI$18-BH$19+1)*$B$2*$N$21),IF(BI$18&gt;=BH$19,$N$21*$B$2))),0)</f>
        <v>0</v>
      </c>
      <c r="BJ34" s="231">
        <f>IF('Hoja De Calculo'!BK13&gt;='Hoja De Calculo'!BJ13,IF(BJ$18=100,($N$21*BJ$18*$B$2)-SUM($I34:BI34),IF(BJ$18&gt;BI$19,((BJ$18-BI$19+1)*$B$2*$N$21),IF(BJ$18&gt;=BI$19,$N$21*$B$2))),0)</f>
        <v>0</v>
      </c>
      <c r="BK34" s="231">
        <f>IF('Hoja De Calculo'!BL13&gt;='Hoja De Calculo'!BK13,IF(BK$18=100,($N$21*BK$18*$B$2)-SUM($I34:BJ34),IF(BK$18&gt;BJ$19,((BK$18-BJ$19+1)*$B$2*$N$21),IF(BK$18&gt;=BJ$19,$N$21*$B$2))),0)</f>
        <v>0</v>
      </c>
      <c r="BL34" s="231">
        <f>IF('Hoja De Calculo'!BM13&gt;='Hoja De Calculo'!BL13,IF(BL$18=100,($N$21*BL$18*$B$2)-SUM($I34:BK34),IF(BL$18&gt;BK$19,((BL$18-BK$19+1)*$B$2*$N$21),IF(BL$18&gt;=BK$19,$N$21*$B$2))),0)</f>
        <v>0</v>
      </c>
      <c r="BM34" s="231">
        <f>IF('Hoja De Calculo'!BN13&gt;='Hoja De Calculo'!BM13,IF(BM$18=100,($N$21*BM$18*$B$2)-SUM($I34:BL34),IF(BM$18&gt;BL$19,((BM$18-BL$19+1)*$B$2*$N$21),IF(BM$18&gt;=BL$19,$N$21*$B$2))),0)</f>
        <v>0</v>
      </c>
      <c r="BN34" s="231">
        <f>IF('Hoja De Calculo'!BO13&gt;='Hoja De Calculo'!BN13,IF(BN$18=100,($N$21*BN$18*$B$2)-SUM($I34:BM34),IF(BN$18&gt;BM$19,((BN$18-BM$19+1)*$B$2*$N$21),IF(BN$18&gt;=BM$19,$N$21*$B$2))),0)</f>
        <v>0</v>
      </c>
      <c r="BO34" s="231">
        <f>IF('Hoja De Calculo'!BP13&gt;='Hoja De Calculo'!BO13,IF(BO$18=100,($N$21*BO$18*$B$2)-SUM($I34:BN34),IF(BO$18&gt;BN$19,((BO$18-BN$19+1)*$B$2*$N$21),IF(BO$18&gt;=BN$19,$N$21*$B$2))),0)</f>
        <v>0</v>
      </c>
      <c r="BP34" s="231">
        <f>IF('Hoja De Calculo'!BQ13&gt;='Hoja De Calculo'!BP13,IF(BP$18=100,($N$21*BP$18*$B$2)-SUM($I34:BO34),IF(BP$18&gt;BO$19,((BP$18-BO$19+1)*$B$2*$N$21),IF(BP$18&gt;=BO$19,$N$21*$B$2))),0)</f>
        <v>0</v>
      </c>
      <c r="BQ34" s="231">
        <f>IF('Hoja De Calculo'!BR13&gt;='Hoja De Calculo'!BQ13,IF(BQ$18=100,($N$21*BQ$18*$B$2)-SUM($I34:BP34),IF(BQ$18&gt;BP$19,((BQ$18-BP$19+1)*$B$2*$N$21),IF(BQ$18&gt;=BP$19,$N$21*$B$2))),0)</f>
        <v>0</v>
      </c>
      <c r="BR34" s="231">
        <f>IF('Hoja De Calculo'!BS13&gt;='Hoja De Calculo'!BR13,IF(BR$18=100,($N$21*BR$18*$B$2)-SUM($I34:BQ34),IF(BR$18&gt;BQ$19,((BR$18-BQ$19+1)*$B$2*$N$21),IF(BR$18&gt;=BQ$19,$N$21*$B$2))),0)</f>
        <v>0</v>
      </c>
      <c r="BS34" s="231">
        <f>IF('Hoja De Calculo'!BT13&gt;='Hoja De Calculo'!BS13,IF(BS$18=100,($N$21*BS$18*$B$2)-SUM($I34:BR34),IF(BS$18&gt;BR$19,((BS$18-BR$19+1)*$B$2*$N$21),IF(BS$18&gt;=BR$19,$N$21*$B$2))),0)</f>
        <v>0</v>
      </c>
      <c r="BT34" s="231">
        <f>IF('Hoja De Calculo'!BU13&gt;='Hoja De Calculo'!BT13,IF(BT$18=100,($N$21*BT$18*$B$2)-SUM($I34:BS34),IF(BT$18&gt;BS$19,((BT$18-BS$19+1)*$B$2*$N$21),IF(BT$18&gt;=BS$19,$N$21*$B$2))),0)</f>
        <v>0</v>
      </c>
      <c r="BU34" s="231">
        <f>IF('Hoja De Calculo'!BV13&gt;='Hoja De Calculo'!BU13,IF(BU$18=100,($N$21*BU$18*$B$2)-SUM($I34:BT34),IF(BU$18&gt;BT$19,((BU$18-BT$19+1)*$B$2*$N$21),IF(BU$18&gt;=BT$19,$N$21*$B$2))),0)</f>
        <v>0</v>
      </c>
      <c r="BV34" s="231">
        <f>IF('Hoja De Calculo'!BW13&gt;='Hoja De Calculo'!BV13,IF(BV$18=100,($N$21*BV$18*$B$2)-SUM($I34:BU34),IF(BV$18&gt;BU$19,((BV$18-BU$19+1)*$B$2*$N$21),IF(BV$18&gt;=BU$19,$N$21*$B$2))),0)</f>
        <v>0</v>
      </c>
      <c r="BW34" s="231">
        <f>IF('Hoja De Calculo'!BX13&gt;='Hoja De Calculo'!BW13,IF(BW$18=100,($N$21*BW$18*$B$2)-SUM($I34:BV34),IF(BW$18&gt;BV$19,((BW$18-BV$19+1)*$B$2*$N$21),IF(BW$18&gt;=BV$19,$N$21*$B$2))),0)</f>
        <v>0</v>
      </c>
      <c r="BX34" s="231">
        <f>IF('Hoja De Calculo'!BY13&gt;='Hoja De Calculo'!BX13,IF(BX$18=100,($N$21*BX$18*$B$2)-SUM($I34:BW34),IF(BX$18&gt;BW$19,((BX$18-BW$19+1)*$B$2*$N$21),IF(BX$18&gt;=BW$19,$N$21*$B$2))),0)</f>
        <v>0</v>
      </c>
      <c r="BY34" s="231">
        <f>IF('Hoja De Calculo'!BZ13&gt;='Hoja De Calculo'!BY13,IF(BY$18=100,($N$21*BY$18*$B$2)-SUM($I34:BX34),IF(BY$18&gt;BX$19,((BY$18-BX$19+1)*$B$2*$N$21),IF(BY$18&gt;=BX$19,$N$21*$B$2))),0)</f>
        <v>0</v>
      </c>
      <c r="BZ34" s="231">
        <f>IF('Hoja De Calculo'!CA13&gt;='Hoja De Calculo'!BZ13,IF(BZ$18=100,($N$21*BZ$18*$B$2)-SUM($I34:BY34),IF(BZ$18&gt;BY$19,((BZ$18-BY$19+1)*$B$2*$N$21),IF(BZ$18&gt;=BY$19,$N$21*$B$2))),0)</f>
        <v>0</v>
      </c>
      <c r="CA34" s="231">
        <f>IF('Hoja De Calculo'!CB13&gt;='Hoja De Calculo'!CA13,IF(CA$18=100,($N$21*CA$18*$B$2)-SUM($I34:BZ34),IF(CA$18&gt;BZ$19,((CA$18-BZ$19+1)*$B$2*$N$21),IF(CA$18&gt;=BZ$19,$N$21*$B$2))),0)</f>
        <v>0</v>
      </c>
      <c r="CB34" s="231">
        <f>IF('Hoja De Calculo'!CC13&gt;='Hoja De Calculo'!CB13,IF(CB$18=100,($N$21*CB$18*$B$2)-SUM($I34:CA34),IF(CB$18&gt;CA$19,((CB$18-CA$19+1)*$B$2*$N$21),IF(CB$18&gt;=CA$19,$N$21*$B$2))),0)</f>
        <v>0</v>
      </c>
      <c r="CC34" s="231">
        <f>IF('Hoja De Calculo'!CD13&gt;='Hoja De Calculo'!CC13,IF(CC$18=100,($N$21*CC$18*$B$2)-SUM($I34:CB34),IF(CC$18&gt;CB$19,((CC$18-CB$19+1)*$B$2*$N$21),IF(CC$18&gt;=CB$19,$N$21*$B$2))),0)</f>
        <v>0</v>
      </c>
      <c r="CD34" s="231">
        <f>IF('Hoja De Calculo'!CE13&gt;='Hoja De Calculo'!CD13,IF(CD$18=100,($N$21*CD$18*$B$2)-SUM($I34:CC34),IF(CD$18&gt;CC$19,((CD$18-CC$19+1)*$B$2*$N$21),IF(CD$18&gt;=CC$19,$N$21*$B$2))),0)</f>
        <v>0</v>
      </c>
      <c r="CE34" s="231">
        <f>IF('Hoja De Calculo'!CF13&gt;='Hoja De Calculo'!CE13,IF(CE$18=100,($N$21*CE$18*$B$2)-SUM($I34:CD34),IF(CE$18&gt;CD$19,((CE$18-CD$19+1)*$B$2*$N$21),IF(CE$18&gt;=CD$19,$N$21*$B$2))),0)</f>
        <v>0</v>
      </c>
      <c r="CF34" s="231">
        <f>IF('Hoja De Calculo'!CG13&gt;='Hoja De Calculo'!CF13,IF(CF$18=100,($N$21*CF$18*$B$2)-SUM($I34:CE34),IF(CF$18&gt;CE$19,((CF$18-CE$19+1)*$B$2*$N$21),IF(CF$18&gt;=CE$19,$N$21*$B$2))),0)</f>
        <v>0</v>
      </c>
      <c r="CG34" s="231">
        <f>IF('Hoja De Calculo'!CH13&gt;='Hoja De Calculo'!CG13,IF(CG$18=100,($N$21*CG$18*$B$2)-SUM($I34:CF34),IF(CG$18&gt;CF$19,((CG$18-CF$19+1)*$B$2*$N$21),IF(CG$18&gt;=CF$19,$N$21*$B$2))),0)</f>
        <v>0</v>
      </c>
      <c r="CH34" s="231">
        <f>IF('Hoja De Calculo'!CI13&gt;='Hoja De Calculo'!CH13,IF(CH$18=100,($N$21*CH$18*$B$2)-SUM($I34:CG34),IF(CH$18&gt;CG$19,((CH$18-CG$19+1)*$B$2*$N$21),IF(CH$18&gt;=CG$19,$N$21*$B$2))),0)</f>
        <v>0</v>
      </c>
      <c r="CI34" s="231">
        <f>IF('Hoja De Calculo'!CJ13&gt;='Hoja De Calculo'!CI13,IF(CI$18=100,($N$21*CI$18*$B$2)-SUM($I34:CH34),IF(CI$18&gt;CH$19,((CI$18-CH$19+1)*$B$2*$N$21),IF(CI$18&gt;=CH$19,$N$21*$B$2))),0)</f>
        <v>0</v>
      </c>
      <c r="CJ34" s="231">
        <f>IF('Hoja De Calculo'!CK13&gt;='Hoja De Calculo'!CJ13,IF(CJ$18=100,($N$21*CJ$18*$B$2)-SUM($I34:CI34),IF(CJ$18&gt;CI$19,((CJ$18-CI$19+1)*$B$2*$N$21),IF(CJ$18&gt;=CI$19,$N$21*$B$2))),0)</f>
        <v>0</v>
      </c>
      <c r="CK34" s="231">
        <f>IF('Hoja De Calculo'!CL13&gt;='Hoja De Calculo'!CK13,IF(CK$18=100,($N$21*CK$18*$B$2)-SUM($I34:CJ34),IF(CK$18&gt;CJ$19,((CK$18-CJ$19+1)*$B$2*$N$21),IF(CK$18&gt;=CJ$19,$N$21*$B$2))),0)</f>
        <v>0</v>
      </c>
      <c r="CL34" s="231">
        <f>IF('Hoja De Calculo'!CM13&gt;='Hoja De Calculo'!CL13,IF(CL$18=100,($N$21*CL$18*$B$2)-SUM($I34:CK34),IF(CL$18&gt;CK$19,((CL$18-CK$19+1)*$B$2*$N$21),IF(CL$18&gt;=CK$19,$N$21*$B$2))),0)</f>
        <v>0</v>
      </c>
      <c r="CM34" s="231">
        <f>IF('Hoja De Calculo'!CN13&gt;='Hoja De Calculo'!CM13,IF(CM$18=100,($N$21*CM$18*$B$2)-SUM($I34:CL34),IF(CM$18&gt;CL$19,((CM$18-CL$19+1)*$B$2*$N$21),IF(CM$18&gt;=CL$19,$N$21*$B$2))),0)</f>
        <v>0</v>
      </c>
      <c r="CN34" s="231">
        <f>IF('Hoja De Calculo'!CO13&gt;='Hoja De Calculo'!CN13,IF(CN$18=100,($N$21*CN$18*$B$2)-SUM($I34:CM34),IF(CN$18&gt;CM$19,((CN$18-CM$19+1)*$B$2*$N$21),IF(CN$18&gt;=CM$19,$N$21*$B$2))),0)</f>
        <v>0</v>
      </c>
      <c r="CO34" s="231">
        <f>IF('Hoja De Calculo'!CP13&gt;='Hoja De Calculo'!CO13,IF(CO$18=100,($N$21*CO$18*$B$2)-SUM($I34:CN34),IF(CO$18&gt;CN$19,((CO$18-CN$19+1)*$B$2*$N$21),IF(CO$18&gt;=CN$19,$N$21*$B$2))),0)</f>
        <v>0</v>
      </c>
      <c r="CP34" s="231">
        <f>IF('Hoja De Calculo'!CQ13&gt;='Hoja De Calculo'!CP13,IF(CP$18=100,($N$21*CP$18*$B$2)-SUM($I34:CO34),IF(CP$18&gt;CO$19,((CP$18-CO$19+1)*$B$2*$N$21),IF(CP$18&gt;=CO$19,$N$21*$B$2))),0)</f>
        <v>0</v>
      </c>
      <c r="CQ34" s="231">
        <f>IF('Hoja De Calculo'!CR13&gt;='Hoja De Calculo'!CQ13,IF(CQ$18=100,($N$21*CQ$18*$B$2)-SUM($I34:CP34),IF(CQ$18&gt;CP$19,((CQ$18-CP$19+1)*$B$2*$N$21),IF(CQ$18&gt;=CP$19,$N$21*$B$2))),0)</f>
        <v>0</v>
      </c>
      <c r="CR34" s="231">
        <f>IF('Hoja De Calculo'!CS13&gt;='Hoja De Calculo'!CR13,IF(CR$18=100,($N$21*CR$18*$B$2)-SUM($I34:CQ34),IF(CR$18&gt;CQ$19,((CR$18-CQ$19+1)*$B$2*$N$21),IF(CR$18&gt;=CQ$19,$N$21*$B$2))),0)</f>
        <v>0</v>
      </c>
      <c r="CS34" s="231">
        <f>IF('Hoja De Calculo'!CT13&gt;='Hoja De Calculo'!CS13,IF(CS$18=100,($N$21*CS$18*$B$2)-SUM($I34:CR34),IF(CS$18&gt;CR$19,((CS$18-CR$19+1)*$B$2*$N$21),IF(CS$18&gt;=CR$19,$N$21*$B$2))),0)</f>
        <v>0</v>
      </c>
      <c r="CT34" s="231">
        <f>IF('Hoja De Calculo'!CU13&gt;='Hoja De Calculo'!CT13,IF(CT$18=100,($N$21*CT$18*$B$2)-SUM($I34:CS34),IF(CT$18&gt;CS$19,((CT$18-CS$19+1)*$B$2*$N$21),IF(CT$18&gt;=CS$19,$N$21*$B$2))),0)</f>
        <v>0</v>
      </c>
      <c r="CU34" s="231">
        <f>IF('Hoja De Calculo'!CV13&gt;='Hoja De Calculo'!CU13,IF(CU$18=100,($N$21*CU$18*$B$2)-SUM($I34:CT34),IF(CU$18&gt;CT$19,((CU$18-CT$19+1)*$B$2*$N$21),IF(CU$18&gt;=CT$19,$N$21*$B$2))),0)</f>
        <v>0</v>
      </c>
      <c r="CV34" s="231">
        <f>IF('Hoja De Calculo'!CW13&gt;='Hoja De Calculo'!CV13,IF(CV$18=100,($N$21*CV$18*$B$2)-SUM($I34:CU34),IF(CV$18&gt;CU$19,((CV$18-CU$19+1)*$B$2*$N$21),IF(CV$18&gt;=CU$19,$N$21*$B$2))),0)</f>
        <v>0</v>
      </c>
      <c r="CW34" s="231">
        <f>IF('Hoja De Calculo'!CX13&gt;='Hoja De Calculo'!CW13,IF(CW$18=100,($N$21*CW$18*$B$2)-SUM($I34:CV34),IF(CW$18&gt;CV$19,((CW$18-CV$19+1)*$B$2*$N$21),IF(CW$18&gt;=CV$19,$N$21*$B$2))),0)</f>
        <v>0</v>
      </c>
    </row>
    <row r="35" spans="1:101" x14ac:dyDescent="0.35">
      <c r="A35" t="s">
        <v>140</v>
      </c>
      <c r="C35" s="196"/>
      <c r="D35" s="196"/>
      <c r="E35" s="196"/>
      <c r="F35" s="196"/>
      <c r="G35" s="196"/>
      <c r="H35" s="196"/>
      <c r="I35" s="196"/>
      <c r="J35" s="196"/>
      <c r="K35" s="196"/>
      <c r="L35" s="196"/>
      <c r="M35" s="196"/>
      <c r="N35" s="204"/>
      <c r="O35" s="218">
        <f>(O$21*$B$2*(O$19+(IF(O$19=100,0,1))))</f>
        <v>0</v>
      </c>
      <c r="P35" s="231">
        <f>IF('Hoja De Calculo'!Q13&gt;='Hoja De Calculo'!P13,IF(P$18=100,($O$21*P$18*$B$2)-SUM($I35:O35),IF(P$18&gt;O$19,((P$18-O$19+1)*$B$2*$O$21),IF(P$18&gt;=O$19,$O$21*$B$2))),0)</f>
        <v>0</v>
      </c>
      <c r="Q35" s="231">
        <f>IF('Hoja De Calculo'!R13&gt;='Hoja De Calculo'!Q13,IF(Q$18=100,($O$21*Q$18*$B$2)-SUM($I35:P35),IF(Q$18&gt;P$19,((Q$18-P$19+1)*$B$2*$O$21),IF(Q$18&gt;=P$19,$O$21*$B$2))),0)</f>
        <v>0</v>
      </c>
      <c r="R35" s="231">
        <f>IF('Hoja De Calculo'!S13&gt;='Hoja De Calculo'!R13,IF(R$18=100,($O$21*R$18*$B$2)-SUM($I35:Q35),IF(R$18&gt;Q$19,((R$18-Q$19+1)*$B$2*$O$21),IF(R$18&gt;=Q$19,$O$21*$B$2))),0)</f>
        <v>0</v>
      </c>
      <c r="S35" s="231">
        <f>IF('Hoja De Calculo'!T13&gt;='Hoja De Calculo'!S13,IF(S$18=100,($O$21*S$18*$B$2)-SUM($I35:R35),IF(S$18&gt;R$19,((S$18-R$19+1)*$B$2*$O$21),IF(S$18&gt;=R$19,$O$21*$B$2))),0)</f>
        <v>0</v>
      </c>
      <c r="T35" s="231">
        <f>IF('Hoja De Calculo'!U13&gt;='Hoja De Calculo'!T13,IF(T$18=100,($O$21*T$18*$B$2)-SUM($I35:S35),IF(T$18&gt;S$19,((T$18-S$19+1)*$B$2*$O$21),IF(T$18&gt;=S$19,$O$21*$B$2))),0)</f>
        <v>0</v>
      </c>
      <c r="U35" s="231">
        <f>IF('Hoja De Calculo'!V13&gt;='Hoja De Calculo'!U13,IF(U$18=100,($O$21*U$18*$B$2)-SUM($I35:T35),IF(U$18&gt;T$19,((U$18-T$19+1)*$B$2*$O$21),IF(U$18&gt;=T$19,$O$21*$B$2))),0)</f>
        <v>0</v>
      </c>
      <c r="V35" s="231">
        <f>IF('Hoja De Calculo'!W13&gt;='Hoja De Calculo'!V13,IF(V$18=100,($O$21*V$18*$B$2)-SUM($I35:U35),IF(V$18&gt;U$19,((V$18-U$19+1)*$B$2*$O$21),IF(V$18&gt;=U$19,$O$21*$B$2))),0)</f>
        <v>0</v>
      </c>
      <c r="W35" s="231">
        <f>IF('Hoja De Calculo'!X13&gt;='Hoja De Calculo'!W13,IF(W$18=100,($O$21*W$18*$B$2)-SUM($I35:V35),IF(W$18&gt;V$19,((W$18-V$19+1)*$B$2*$O$21),IF(W$18&gt;=V$19,$O$21*$B$2))),0)</f>
        <v>0</v>
      </c>
      <c r="X35" s="231">
        <f>IF('Hoja De Calculo'!Y13&gt;='Hoja De Calculo'!X13,IF(X$18=100,($O$21*X$18*$B$2)-SUM($I35:W35),IF(X$18&gt;W$19,((X$18-W$19+1)*$B$2*$O$21),IF(X$18&gt;=W$19,$O$21*$B$2))),0)</f>
        <v>0</v>
      </c>
      <c r="Y35" s="231">
        <f>IF('Hoja De Calculo'!Z13&gt;='Hoja De Calculo'!Y13,IF(Y$18=100,($O$21*Y$18*$B$2)-SUM($I35:X35),IF(Y$18&gt;X$19,((Y$18-X$19+1)*$B$2*$O$21),IF(Y$18&gt;=X$19,$O$21*$B$2))),0)</f>
        <v>0</v>
      </c>
      <c r="Z35" s="231">
        <f>IF('Hoja De Calculo'!AA13&gt;='Hoja De Calculo'!Z13,IF(Z$18=100,($O$21*Z$18*$B$2)-SUM($I35:Y35),IF(Z$18&gt;Y$19,((Z$18-Y$19+1)*$B$2*$O$21),IF(Z$18&gt;=Y$19,$O$21*$B$2))),0)</f>
        <v>0</v>
      </c>
      <c r="AA35" s="231">
        <f>IF('Hoja De Calculo'!AB13&gt;='Hoja De Calculo'!AA13,IF(AA$18=100,($O$21*AA$18*$B$2)-SUM($I35:Z35),IF(AA$18&gt;Z$19,((AA$18-Z$19+1)*$B$2*$O$21),IF(AA$18&gt;=Z$19,$O$21*$B$2))),0)</f>
        <v>0</v>
      </c>
      <c r="AB35" s="231">
        <f>IF('Hoja De Calculo'!AC13&gt;='Hoja De Calculo'!AB13,IF(AB$18=100,($O$21*AB$18*$B$2)-SUM($I35:AA35),IF(AB$18&gt;AA$19,((AB$18-AA$19+1)*$B$2*$O$21),IF(AB$18&gt;=AA$19,$O$21*$B$2))),0)</f>
        <v>0</v>
      </c>
      <c r="AC35" s="231">
        <f>IF('Hoja De Calculo'!AD13&gt;='Hoja De Calculo'!AC13,IF(AC$18=100,($O$21*AC$18*$B$2)-SUM($I35:AB35),IF(AC$18&gt;AB$19,((AC$18-AB$19+1)*$B$2*$O$21),IF(AC$18&gt;=AB$19,$O$21*$B$2))),0)</f>
        <v>0</v>
      </c>
      <c r="AD35" s="231">
        <f>IF('Hoja De Calculo'!AE13&gt;='Hoja De Calculo'!AD13,IF(AD$18=100,($O$21*AD$18*$B$2)-SUM($I35:AC35),IF(AD$18&gt;AC$19,((AD$18-AC$19+1)*$B$2*$O$21),IF(AD$18&gt;=AC$19,$O$21*$B$2))),0)</f>
        <v>0</v>
      </c>
      <c r="AE35" s="231">
        <f>IF('Hoja De Calculo'!AF13&gt;='Hoja De Calculo'!AE13,IF(AE$18=100,($O$21*AE$18*$B$2)-SUM($I35:AD35),IF(AE$18&gt;AD$19,((AE$18-AD$19+1)*$B$2*$O$21),IF(AE$18&gt;=AD$19,$O$21*$B$2))),0)</f>
        <v>0</v>
      </c>
      <c r="AF35" s="231">
        <f>IF('Hoja De Calculo'!AG13&gt;='Hoja De Calculo'!AF13,IF(AF$18=100,($O$21*AF$18*$B$2)-SUM($I35:AE35),IF(AF$18&gt;AE$19,((AF$18-AE$19+1)*$B$2*$O$21),IF(AF$18&gt;=AE$19,$O$21*$B$2))),0)</f>
        <v>0</v>
      </c>
      <c r="AG35" s="231">
        <f>IF('Hoja De Calculo'!AH13&gt;='Hoja De Calculo'!AG13,IF(AG$18=100,($O$21*AG$18*$B$2)-SUM($I35:AF35),IF(AG$18&gt;AF$19,((AG$18-AF$19+1)*$B$2*$O$21),IF(AG$18&gt;=AF$19,$O$21*$B$2))),0)</f>
        <v>0</v>
      </c>
      <c r="AH35" s="231">
        <f>IF('Hoja De Calculo'!AI13&gt;='Hoja De Calculo'!AH13,IF(AH$18=100,($O$21*AH$18*$B$2)-SUM($I35:AG35),IF(AH$18&gt;AG$19,((AH$18-AG$19+1)*$B$2*$O$21),IF(AH$18&gt;=AG$19,$O$21*$B$2))),0)</f>
        <v>0</v>
      </c>
      <c r="AI35" s="231">
        <f>IF('Hoja De Calculo'!AJ13&gt;='Hoja De Calculo'!AI13,IF(AI$18=100,($O$21*AI$18*$B$2)-SUM($I35:AH35),IF(AI$18&gt;AH$19,((AI$18-AH$19+1)*$B$2*$O$21),IF(AI$18&gt;=AH$19,$O$21*$B$2))),0)</f>
        <v>0</v>
      </c>
      <c r="AJ35" s="231">
        <f>IF('Hoja De Calculo'!AK13&gt;='Hoja De Calculo'!AJ13,IF(AJ$18=100,($O$21*AJ$18*$B$2)-SUM($I35:AI35),IF(AJ$18&gt;AI$19,((AJ$18-AI$19+1)*$B$2*$O$21),IF(AJ$18&gt;=AI$19,$O$21*$B$2))),0)</f>
        <v>0</v>
      </c>
      <c r="AK35" s="231">
        <f>IF('Hoja De Calculo'!AL13&gt;='Hoja De Calculo'!AK13,IF(AK$18=100,($O$21*AK$18*$B$2)-SUM($I35:AJ35),IF(AK$18&gt;AJ$19,((AK$18-AJ$19+1)*$B$2*$O$21),IF(AK$18&gt;=AJ$19,$O$21*$B$2))),0)</f>
        <v>0</v>
      </c>
      <c r="AL35" s="231">
        <f>IF('Hoja De Calculo'!AM13&gt;='Hoja De Calculo'!AL13,IF(AL$18=100,($O$21*AL$18*$B$2)-SUM($I35:AK35),IF(AL$18&gt;AK$19,((AL$18-AK$19+1)*$B$2*$O$21),IF(AL$18&gt;=AK$19,$O$21*$B$2))),0)</f>
        <v>0</v>
      </c>
      <c r="AM35" s="231">
        <f>IF('Hoja De Calculo'!AN13&gt;='Hoja De Calculo'!AM13,IF(AM$18=100,($O$21*AM$18*$B$2)-SUM($I35:AL35),IF(AM$18&gt;AL$19,((AM$18-AL$19+1)*$B$2*$O$21),IF(AM$18&gt;=AL$19,$O$21*$B$2))),0)</f>
        <v>0</v>
      </c>
      <c r="AN35" s="231">
        <f>IF('Hoja De Calculo'!AO13&gt;='Hoja De Calculo'!AN13,IF(AN$18=100,($O$21*AN$18*$B$2)-SUM($I35:AM35),IF(AN$18&gt;AM$19,((AN$18-AM$19+1)*$B$2*$O$21),IF(AN$18&gt;=AM$19,$O$21*$B$2))),0)</f>
        <v>0</v>
      </c>
      <c r="AO35" s="231">
        <f>IF('Hoja De Calculo'!AP13&gt;='Hoja De Calculo'!AO13,IF(AO$18=100,($O$21*AO$18*$B$2)-SUM($I35:AN35),IF(AO$18&gt;AN$19,((AO$18-AN$19+1)*$B$2*$O$21),IF(AO$18&gt;=AN$19,$O$21*$B$2))),0)</f>
        <v>0</v>
      </c>
      <c r="AP35" s="231">
        <f>IF('Hoja De Calculo'!AQ13&gt;='Hoja De Calculo'!AP13,IF(AP$18=100,($O$21*AP$18*$B$2)-SUM($I35:AO35),IF(AP$18&gt;AO$19,((AP$18-AO$19+1)*$B$2*$O$21),IF(AP$18&gt;=AO$19,$O$21*$B$2))),0)</f>
        <v>0</v>
      </c>
      <c r="AQ35" s="231">
        <f>IF('Hoja De Calculo'!AR13&gt;='Hoja De Calculo'!AQ13,IF(AQ$18=100,($O$21*AQ$18*$B$2)-SUM($I35:AP35),IF(AQ$18&gt;AP$19,((AQ$18-AP$19+1)*$B$2*$O$21),IF(AQ$18&gt;=AP$19,$O$21*$B$2))),0)</f>
        <v>0</v>
      </c>
      <c r="AR35" s="231">
        <f>IF('Hoja De Calculo'!AS13&gt;='Hoja De Calculo'!AR13,IF(AR$18=100,($O$21*AR$18*$B$2)-SUM($I35:AQ35),IF(AR$18&gt;AQ$19,((AR$18-AQ$19+1)*$B$2*$O$21),IF(AR$18&gt;=AQ$19,$O$21*$B$2))),0)</f>
        <v>0</v>
      </c>
      <c r="AS35" s="231">
        <f>IF('Hoja De Calculo'!AT13&gt;='Hoja De Calculo'!AS13,IF(AS$18=100,($O$21*AS$18*$B$2)-SUM($I35:AR35),IF(AS$18&gt;AR$19,((AS$18-AR$19+1)*$B$2*$O$21),IF(AS$18&gt;=AR$19,$O$21*$B$2))),0)</f>
        <v>0</v>
      </c>
      <c r="AT35" s="231">
        <f>IF('Hoja De Calculo'!AU13&gt;='Hoja De Calculo'!AT13,IF(AT$18=100,($O$21*AT$18*$B$2)-SUM($I35:AS35),IF(AT$18&gt;AS$19,((AT$18-AS$19+1)*$B$2*$O$21),IF(AT$18&gt;=AS$19,$O$21*$B$2))),0)</f>
        <v>0</v>
      </c>
      <c r="AU35" s="231">
        <f>IF('Hoja De Calculo'!AV13&gt;='Hoja De Calculo'!AU13,IF(AU$18=100,($O$21*AU$18*$B$2)-SUM($I35:AT35),IF(AU$18&gt;AT$19,((AU$18-AT$19+1)*$B$2*$O$21),IF(AU$18&gt;=AT$19,$O$21*$B$2))),0)</f>
        <v>0</v>
      </c>
      <c r="AV35" s="231">
        <f>IF('Hoja De Calculo'!AW13&gt;='Hoja De Calculo'!AV13,IF(AV$18=100,($O$21*AV$18*$B$2)-SUM($I35:AU35),IF(AV$18&gt;AU$19,((AV$18-AU$19+1)*$B$2*$O$21),IF(AV$18&gt;=AU$19,$O$21*$B$2))),0)</f>
        <v>0</v>
      </c>
      <c r="AW35" s="231">
        <f>IF('Hoja De Calculo'!AX13&gt;='Hoja De Calculo'!AW13,IF(AW$18=100,($O$21*AW$18*$B$2)-SUM($I35:AV35),IF(AW$18&gt;AV$19,((AW$18-AV$19+1)*$B$2*$O$21),IF(AW$18&gt;=AV$19,$O$21*$B$2))),0)</f>
        <v>0</v>
      </c>
      <c r="AX35" s="231">
        <f>IF('Hoja De Calculo'!AY13&gt;='Hoja De Calculo'!AX13,IF(AX$18=100,($O$21*AX$18*$B$2)-SUM($I35:AW35),IF(AX$18&gt;AW$19,((AX$18-AW$19+1)*$B$2*$O$21),IF(AX$18&gt;=AW$19,$O$21*$B$2))),0)</f>
        <v>0</v>
      </c>
      <c r="AY35" s="231">
        <f>IF('Hoja De Calculo'!AZ13&gt;='Hoja De Calculo'!AY13,IF(AY$18=100,($O$21*AY$18*$B$2)-SUM($I35:AX35),IF(AY$18&gt;AX$19,((AY$18-AX$19+1)*$B$2*$O$21),IF(AY$18&gt;=AX$19,$O$21*$B$2))),0)</f>
        <v>0</v>
      </c>
      <c r="AZ35" s="231">
        <f>IF('Hoja De Calculo'!BA13&gt;='Hoja De Calculo'!AZ13,IF(AZ$18=100,($O$21*AZ$18*$B$2)-SUM($I35:AY35),IF(AZ$18&gt;AY$19,((AZ$18-AY$19+1)*$B$2*$O$21),IF(AZ$18&gt;=AY$19,$O$21*$B$2))),0)</f>
        <v>0</v>
      </c>
      <c r="BA35" s="231">
        <f>IF('Hoja De Calculo'!BB13&gt;='Hoja De Calculo'!BA13,IF(BA$18=100,($O$21*BA$18*$B$2)-SUM($I35:AZ35),IF(BA$18&gt;AZ$19,((BA$18-AZ$19+1)*$B$2*$O$21),IF(BA$18&gt;=AZ$19,$O$21*$B$2))),0)</f>
        <v>0</v>
      </c>
      <c r="BB35" s="231">
        <f>IF('Hoja De Calculo'!BC13&gt;='Hoja De Calculo'!BB13,IF(BB$18=100,($O$21*BB$18*$B$2)-SUM($I35:BA35),IF(BB$18&gt;BA$19,((BB$18-BA$19+1)*$B$2*$O$21),IF(BB$18&gt;=BA$19,$O$21*$B$2))),0)</f>
        <v>0</v>
      </c>
      <c r="BC35" s="231">
        <f>IF('Hoja De Calculo'!BD13&gt;='Hoja De Calculo'!BC13,IF(BC$18=100,($O$21*BC$18*$B$2)-SUM($I35:BB35),IF(BC$18&gt;BB$19,((BC$18-BB$19+1)*$B$2*$O$21),IF(BC$18&gt;=BB$19,$O$21*$B$2))),0)</f>
        <v>0</v>
      </c>
      <c r="BD35" s="231">
        <f>IF('Hoja De Calculo'!BE13&gt;='Hoja De Calculo'!BD13,IF(BD$18=100,($O$21*BD$18*$B$2)-SUM($I35:BC35),IF(BD$18&gt;BC$19,((BD$18-BC$19+1)*$B$2*$O$21),IF(BD$18&gt;=BC$19,$O$21*$B$2))),0)</f>
        <v>0</v>
      </c>
      <c r="BE35" s="231">
        <f>IF('Hoja De Calculo'!BF13&gt;='Hoja De Calculo'!BE13,IF(BE$18=100,($O$21*BE$18*$B$2)-SUM($I35:BD35),IF(BE$18&gt;BD$19,((BE$18-BD$19+1)*$B$2*$O$21),IF(BE$18&gt;=BD$19,$O$21*$B$2))),0)</f>
        <v>0</v>
      </c>
      <c r="BF35" s="231">
        <f>IF('Hoja De Calculo'!BG13&gt;='Hoja De Calculo'!BF13,IF(BF$18=100,($O$21*BF$18*$B$2)-SUM($I35:BE35),IF(BF$18&gt;BE$19,((BF$18-BE$19+1)*$B$2*$O$21),IF(BF$18&gt;=BE$19,$O$21*$B$2))),0)</f>
        <v>0</v>
      </c>
      <c r="BG35" s="231">
        <f>IF('Hoja De Calculo'!BH13&gt;='Hoja De Calculo'!BG13,IF(BG$18=100,($O$21*BG$18*$B$2)-SUM($I35:BF35),IF(BG$18&gt;BF$19,((BG$18-BF$19+1)*$B$2*$O$21),IF(BG$18&gt;=BF$19,$O$21*$B$2))),0)</f>
        <v>0</v>
      </c>
      <c r="BH35" s="231">
        <f>IF('Hoja De Calculo'!BI13&gt;='Hoja De Calculo'!BH13,IF(BH$18=100,($O$21*BH$18*$B$2)-SUM($I35:BG35),IF(BH$18&gt;BG$19,((BH$18-BG$19+1)*$B$2*$O$21),IF(BH$18&gt;=BG$19,$O$21*$B$2))),0)</f>
        <v>0</v>
      </c>
      <c r="BI35" s="231">
        <f>IF('Hoja De Calculo'!BJ13&gt;='Hoja De Calculo'!BI13,IF(BI$18=100,($O$21*BI$18*$B$2)-SUM($I35:BH35),IF(BI$18&gt;BH$19,((BI$18-BH$19+1)*$B$2*$O$21),IF(BI$18&gt;=BH$19,$O$21*$B$2))),0)</f>
        <v>0</v>
      </c>
      <c r="BJ35" s="231">
        <f>IF('Hoja De Calculo'!BK13&gt;='Hoja De Calculo'!BJ13,IF(BJ$18=100,($O$21*BJ$18*$B$2)-SUM($I35:BI35),IF(BJ$18&gt;BI$19,((BJ$18-BI$19+1)*$B$2*$O$21),IF(BJ$18&gt;=BI$19,$O$21*$B$2))),0)</f>
        <v>0</v>
      </c>
      <c r="BK35" s="231">
        <f>IF('Hoja De Calculo'!BL13&gt;='Hoja De Calculo'!BK13,IF(BK$18=100,($O$21*BK$18*$B$2)-SUM($I35:BJ35),IF(BK$18&gt;BJ$19,((BK$18-BJ$19+1)*$B$2*$O$21),IF(BK$18&gt;=BJ$19,$O$21*$B$2))),0)</f>
        <v>0</v>
      </c>
      <c r="BL35" s="231">
        <f>IF('Hoja De Calculo'!BM13&gt;='Hoja De Calculo'!BL13,IF(BL$18=100,($O$21*BL$18*$B$2)-SUM($I35:BK35),IF(BL$18&gt;BK$19,((BL$18-BK$19+1)*$B$2*$O$21),IF(BL$18&gt;=BK$19,$O$21*$B$2))),0)</f>
        <v>0</v>
      </c>
      <c r="BM35" s="231">
        <f>IF('Hoja De Calculo'!BN13&gt;='Hoja De Calculo'!BM13,IF(BM$18=100,($O$21*BM$18*$B$2)-SUM($I35:BL35),IF(BM$18&gt;BL$19,((BM$18-BL$19+1)*$B$2*$O$21),IF(BM$18&gt;=BL$19,$O$21*$B$2))),0)</f>
        <v>0</v>
      </c>
      <c r="BN35" s="231">
        <f>IF('Hoja De Calculo'!BO13&gt;='Hoja De Calculo'!BN13,IF(BN$18=100,($O$21*BN$18*$B$2)-SUM($I35:BM35),IF(BN$18&gt;BM$19,((BN$18-BM$19+1)*$B$2*$O$21),IF(BN$18&gt;=BM$19,$O$21*$B$2))),0)</f>
        <v>0</v>
      </c>
      <c r="BO35" s="231">
        <f>IF('Hoja De Calculo'!BP13&gt;='Hoja De Calculo'!BO13,IF(BO$18=100,($O$21*BO$18*$B$2)-SUM($I35:BN35),IF(BO$18&gt;BN$19,((BO$18-BN$19+1)*$B$2*$O$21),IF(BO$18&gt;=BN$19,$O$21*$B$2))),0)</f>
        <v>0</v>
      </c>
      <c r="BP35" s="231">
        <f>IF('Hoja De Calculo'!BQ13&gt;='Hoja De Calculo'!BP13,IF(BP$18=100,($O$21*BP$18*$B$2)-SUM($I35:BO35),IF(BP$18&gt;BO$19,((BP$18-BO$19+1)*$B$2*$O$21),IF(BP$18&gt;=BO$19,$O$21*$B$2))),0)</f>
        <v>0</v>
      </c>
      <c r="BQ35" s="231">
        <f>IF('Hoja De Calculo'!BR13&gt;='Hoja De Calculo'!BQ13,IF(BQ$18=100,($O$21*BQ$18*$B$2)-SUM($I35:BP35),IF(BQ$18&gt;BP$19,((BQ$18-BP$19+1)*$B$2*$O$21),IF(BQ$18&gt;=BP$19,$O$21*$B$2))),0)</f>
        <v>0</v>
      </c>
      <c r="BR35" s="231">
        <f>IF('Hoja De Calculo'!BS13&gt;='Hoja De Calculo'!BR13,IF(BR$18=100,($O$21*BR$18*$B$2)-SUM($I35:BQ35),IF(BR$18&gt;BQ$19,((BR$18-BQ$19+1)*$B$2*$O$21),IF(BR$18&gt;=BQ$19,$O$21*$B$2))),0)</f>
        <v>0</v>
      </c>
      <c r="BS35" s="231">
        <f>IF('Hoja De Calculo'!BT13&gt;='Hoja De Calculo'!BS13,IF(BS$18=100,($O$21*BS$18*$B$2)-SUM($I35:BR35),IF(BS$18&gt;BR$19,((BS$18-BR$19+1)*$B$2*$O$21),IF(BS$18&gt;=BR$19,$O$21*$B$2))),0)</f>
        <v>0</v>
      </c>
      <c r="BT35" s="231">
        <f>IF('Hoja De Calculo'!BU13&gt;='Hoja De Calculo'!BT13,IF(BT$18=100,($O$21*BT$18*$B$2)-SUM($I35:BS35),IF(BT$18&gt;BS$19,((BT$18-BS$19+1)*$B$2*$O$21),IF(BT$18&gt;=BS$19,$O$21*$B$2))),0)</f>
        <v>0</v>
      </c>
      <c r="BU35" s="231">
        <f>IF('Hoja De Calculo'!BV13&gt;='Hoja De Calculo'!BU13,IF(BU$18=100,($O$21*BU$18*$B$2)-SUM($I35:BT35),IF(BU$18&gt;BT$19,((BU$18-BT$19+1)*$B$2*$O$21),IF(BU$18&gt;=BT$19,$O$21*$B$2))),0)</f>
        <v>0</v>
      </c>
      <c r="BV35" s="231">
        <f>IF('Hoja De Calculo'!BW13&gt;='Hoja De Calculo'!BV13,IF(BV$18=100,($O$21*BV$18*$B$2)-SUM($I35:BU35),IF(BV$18&gt;BU$19,((BV$18-BU$19+1)*$B$2*$O$21),IF(BV$18&gt;=BU$19,$O$21*$B$2))),0)</f>
        <v>0</v>
      </c>
      <c r="BW35" s="231">
        <f>IF('Hoja De Calculo'!BX13&gt;='Hoja De Calculo'!BW13,IF(BW$18=100,($O$21*BW$18*$B$2)-SUM($I35:BV35),IF(BW$18&gt;BV$19,((BW$18-BV$19+1)*$B$2*$O$21),IF(BW$18&gt;=BV$19,$O$21*$B$2))),0)</f>
        <v>0</v>
      </c>
      <c r="BX35" s="231">
        <f>IF('Hoja De Calculo'!BY13&gt;='Hoja De Calculo'!BX13,IF(BX$18=100,($O$21*BX$18*$B$2)-SUM($I35:BW35),IF(BX$18&gt;BW$19,((BX$18-BW$19+1)*$B$2*$O$21),IF(BX$18&gt;=BW$19,$O$21*$B$2))),0)</f>
        <v>0</v>
      </c>
      <c r="BY35" s="231">
        <f>IF('Hoja De Calculo'!BZ13&gt;='Hoja De Calculo'!BY13,IF(BY$18=100,($O$21*BY$18*$B$2)-SUM($I35:BX35),IF(BY$18&gt;BX$19,((BY$18-BX$19+1)*$B$2*$O$21),IF(BY$18&gt;=BX$19,$O$21*$B$2))),0)</f>
        <v>0</v>
      </c>
      <c r="BZ35" s="231">
        <f>IF('Hoja De Calculo'!CA13&gt;='Hoja De Calculo'!BZ13,IF(BZ$18=100,($O$21*BZ$18*$B$2)-SUM($I35:BY35),IF(BZ$18&gt;BY$19,((BZ$18-BY$19+1)*$B$2*$O$21),IF(BZ$18&gt;=BY$19,$O$21*$B$2))),0)</f>
        <v>0</v>
      </c>
      <c r="CA35" s="231">
        <f>IF('Hoja De Calculo'!CB13&gt;='Hoja De Calculo'!CA13,IF(CA$18=100,($O$21*CA$18*$B$2)-SUM($I35:BZ35),IF(CA$18&gt;BZ$19,((CA$18-BZ$19+1)*$B$2*$O$21),IF(CA$18&gt;=BZ$19,$O$21*$B$2))),0)</f>
        <v>0</v>
      </c>
      <c r="CB35" s="231">
        <f>IF('Hoja De Calculo'!CC13&gt;='Hoja De Calculo'!CB13,IF(CB$18=100,($O$21*CB$18*$B$2)-SUM($I35:CA35),IF(CB$18&gt;CA$19,((CB$18-CA$19+1)*$B$2*$O$21),IF(CB$18&gt;=CA$19,$O$21*$B$2))),0)</f>
        <v>0</v>
      </c>
      <c r="CC35" s="231">
        <f>IF('Hoja De Calculo'!CD13&gt;='Hoja De Calculo'!CC13,IF(CC$18=100,($O$21*CC$18*$B$2)-SUM($I35:CB35),IF(CC$18&gt;CB$19,((CC$18-CB$19+1)*$B$2*$O$21),IF(CC$18&gt;=CB$19,$O$21*$B$2))),0)</f>
        <v>0</v>
      </c>
      <c r="CD35" s="231">
        <f>IF('Hoja De Calculo'!CE13&gt;='Hoja De Calculo'!CD13,IF(CD$18=100,($O$21*CD$18*$B$2)-SUM($I35:CC35),IF(CD$18&gt;CC$19,((CD$18-CC$19+1)*$B$2*$O$21),IF(CD$18&gt;=CC$19,$O$21*$B$2))),0)</f>
        <v>0</v>
      </c>
      <c r="CE35" s="231">
        <f>IF('Hoja De Calculo'!CF13&gt;='Hoja De Calculo'!CE13,IF(CE$18=100,($O$21*CE$18*$B$2)-SUM($I35:CD35),IF(CE$18&gt;CD$19,((CE$18-CD$19+1)*$B$2*$O$21),IF(CE$18&gt;=CD$19,$O$21*$B$2))),0)</f>
        <v>0</v>
      </c>
      <c r="CF35" s="231">
        <f>IF('Hoja De Calculo'!CG13&gt;='Hoja De Calculo'!CF13,IF(CF$18=100,($O$21*CF$18*$B$2)-SUM($I35:CE35),IF(CF$18&gt;CE$19,((CF$18-CE$19+1)*$B$2*$O$21),IF(CF$18&gt;=CE$19,$O$21*$B$2))),0)</f>
        <v>0</v>
      </c>
      <c r="CG35" s="231">
        <f>IF('Hoja De Calculo'!CH13&gt;='Hoja De Calculo'!CG13,IF(CG$18=100,($O$21*CG$18*$B$2)-SUM($I35:CF35),IF(CG$18&gt;CF$19,((CG$18-CF$19+1)*$B$2*$O$21),IF(CG$18&gt;=CF$19,$O$21*$B$2))),0)</f>
        <v>0</v>
      </c>
      <c r="CH35" s="231">
        <f>IF('Hoja De Calculo'!CI13&gt;='Hoja De Calculo'!CH13,IF(CH$18=100,($O$21*CH$18*$B$2)-SUM($I35:CG35),IF(CH$18&gt;CG$19,((CH$18-CG$19+1)*$B$2*$O$21),IF(CH$18&gt;=CG$19,$O$21*$B$2))),0)</f>
        <v>0</v>
      </c>
      <c r="CI35" s="231">
        <f>IF('Hoja De Calculo'!CJ13&gt;='Hoja De Calculo'!CI13,IF(CI$18=100,($O$21*CI$18*$B$2)-SUM($I35:CH35),IF(CI$18&gt;CH$19,((CI$18-CH$19+1)*$B$2*$O$21),IF(CI$18&gt;=CH$19,$O$21*$B$2))),0)</f>
        <v>0</v>
      </c>
      <c r="CJ35" s="231">
        <f>IF('Hoja De Calculo'!CK13&gt;='Hoja De Calculo'!CJ13,IF(CJ$18=100,($O$21*CJ$18*$B$2)-SUM($I35:CI35),IF(CJ$18&gt;CI$19,((CJ$18-CI$19+1)*$B$2*$O$21),IF(CJ$18&gt;=CI$19,$O$21*$B$2))),0)</f>
        <v>0</v>
      </c>
      <c r="CK35" s="231">
        <f>IF('Hoja De Calculo'!CL13&gt;='Hoja De Calculo'!CK13,IF(CK$18=100,($O$21*CK$18*$B$2)-SUM($I35:CJ35),IF(CK$18&gt;CJ$19,((CK$18-CJ$19+1)*$B$2*$O$21),IF(CK$18&gt;=CJ$19,$O$21*$B$2))),0)</f>
        <v>0</v>
      </c>
      <c r="CL35" s="231">
        <f>IF('Hoja De Calculo'!CM13&gt;='Hoja De Calculo'!CL13,IF(CL$18=100,($O$21*CL$18*$B$2)-SUM($I35:CK35),IF(CL$18&gt;CK$19,((CL$18-CK$19+1)*$B$2*$O$21),IF(CL$18&gt;=CK$19,$O$21*$B$2))),0)</f>
        <v>0</v>
      </c>
      <c r="CM35" s="231">
        <f>IF('Hoja De Calculo'!CN13&gt;='Hoja De Calculo'!CM13,IF(CM$18=100,($O$21*CM$18*$B$2)-SUM($I35:CL35),IF(CM$18&gt;CL$19,((CM$18-CL$19+1)*$B$2*$O$21),IF(CM$18&gt;=CL$19,$O$21*$B$2))),0)</f>
        <v>0</v>
      </c>
      <c r="CN35" s="231">
        <f>IF('Hoja De Calculo'!CO13&gt;='Hoja De Calculo'!CN13,IF(CN$18=100,($O$21*CN$18*$B$2)-SUM($I35:CM35),IF(CN$18&gt;CM$19,((CN$18-CM$19+1)*$B$2*$O$21),IF(CN$18&gt;=CM$19,$O$21*$B$2))),0)</f>
        <v>0</v>
      </c>
      <c r="CO35" s="231">
        <f>IF('Hoja De Calculo'!CP13&gt;='Hoja De Calculo'!CO13,IF(CO$18=100,($O$21*CO$18*$B$2)-SUM($I35:CN35),IF(CO$18&gt;CN$19,((CO$18-CN$19+1)*$B$2*$O$21),IF(CO$18&gt;=CN$19,$O$21*$B$2))),0)</f>
        <v>0</v>
      </c>
      <c r="CP35" s="231">
        <f>IF('Hoja De Calculo'!CQ13&gt;='Hoja De Calculo'!CP13,IF(CP$18=100,($O$21*CP$18*$B$2)-SUM($I35:CO35),IF(CP$18&gt;CO$19,((CP$18-CO$19+1)*$B$2*$O$21),IF(CP$18&gt;=CO$19,$O$21*$B$2))),0)</f>
        <v>0</v>
      </c>
      <c r="CQ35" s="231">
        <f>IF('Hoja De Calculo'!CR13&gt;='Hoja De Calculo'!CQ13,IF(CQ$18=100,($O$21*CQ$18*$B$2)-SUM($I35:CP35),IF(CQ$18&gt;CP$19,((CQ$18-CP$19+1)*$B$2*$O$21),IF(CQ$18&gt;=CP$19,$O$21*$B$2))),0)</f>
        <v>0</v>
      </c>
      <c r="CR35" s="231">
        <f>IF('Hoja De Calculo'!CS13&gt;='Hoja De Calculo'!CR13,IF(CR$18=100,($O$21*CR$18*$B$2)-SUM($I35:CQ35),IF(CR$18&gt;CQ$19,((CR$18-CQ$19+1)*$B$2*$O$21),IF(CR$18&gt;=CQ$19,$O$21*$B$2))),0)</f>
        <v>0</v>
      </c>
      <c r="CS35" s="231">
        <f>IF('Hoja De Calculo'!CT13&gt;='Hoja De Calculo'!CS13,IF(CS$18=100,($O$21*CS$18*$B$2)-SUM($I35:CR35),IF(CS$18&gt;CR$19,((CS$18-CR$19+1)*$B$2*$O$21),IF(CS$18&gt;=CR$19,$O$21*$B$2))),0)</f>
        <v>0</v>
      </c>
      <c r="CT35" s="231">
        <f>IF('Hoja De Calculo'!CU13&gt;='Hoja De Calculo'!CT13,IF(CT$18=100,($O$21*CT$18*$B$2)-SUM($I35:CS35),IF(CT$18&gt;CS$19,((CT$18-CS$19+1)*$B$2*$O$21),IF(CT$18&gt;=CS$19,$O$21*$B$2))),0)</f>
        <v>0</v>
      </c>
      <c r="CU35" s="231">
        <f>IF('Hoja De Calculo'!CV13&gt;='Hoja De Calculo'!CU13,IF(CU$18=100,($O$21*CU$18*$B$2)-SUM($I35:CT35),IF(CU$18&gt;CT$19,((CU$18-CT$19+1)*$B$2*$O$21),IF(CU$18&gt;=CT$19,$O$21*$B$2))),0)</f>
        <v>0</v>
      </c>
      <c r="CV35" s="231">
        <f>IF('Hoja De Calculo'!CW13&gt;='Hoja De Calculo'!CV13,IF(CV$18=100,($O$21*CV$18*$B$2)-SUM($I35:CU35),IF(CV$18&gt;CU$19,((CV$18-CU$19+1)*$B$2*$O$21),IF(CV$18&gt;=CU$19,$O$21*$B$2))),0)</f>
        <v>0</v>
      </c>
      <c r="CW35" s="231">
        <f>IF('Hoja De Calculo'!CX13&gt;='Hoja De Calculo'!CW13,IF(CW$18=100,($O$21*CW$18*$B$2)-SUM($I35:CV35),IF(CW$18&gt;CV$19,((CW$18-CV$19+1)*$B$2*$O$21),IF(CW$18&gt;=CV$19,$O$21*$B$2))),0)</f>
        <v>0</v>
      </c>
    </row>
    <row r="36" spans="1:101" x14ac:dyDescent="0.35">
      <c r="A36" t="s">
        <v>141</v>
      </c>
      <c r="C36" s="196"/>
      <c r="D36" s="196"/>
      <c r="E36" s="196"/>
      <c r="F36" s="196"/>
      <c r="G36" s="196"/>
      <c r="H36" s="196"/>
      <c r="I36" s="196"/>
      <c r="J36" s="196"/>
      <c r="K36" s="196"/>
      <c r="L36" s="196"/>
      <c r="M36" s="196"/>
      <c r="N36" s="204"/>
      <c r="O36" s="211"/>
      <c r="P36" s="218">
        <f>(P$21*$B$2*(P$19+(IF(P$19=100,0,1))))</f>
        <v>0</v>
      </c>
      <c r="Q36" s="231">
        <f>IF('Hoja De Calculo'!R13&gt;='Hoja De Calculo'!Q13,IF(Q$18=100,($P$21*Q$18*$B$2)-SUM($I36:P36),IF(Q$18&gt;P$19,((Q$18-P$19+1)*$B$2*$P$21),IF(Q$18&gt;=P$19,$P$21*$B$2))),0)</f>
        <v>0</v>
      </c>
      <c r="R36" s="231">
        <f>IF('Hoja De Calculo'!S13&gt;='Hoja De Calculo'!R13,IF(R$18=100,($P$21*R$18*$B$2)-SUM($I36:Q36),IF(R$18&gt;Q$19,((R$18-Q$19+1)*$B$2*$P$21),IF(R$18&gt;=Q$19,$P$21*$B$2))),0)</f>
        <v>0</v>
      </c>
      <c r="S36" s="231">
        <f>IF('Hoja De Calculo'!T13&gt;='Hoja De Calculo'!S13,IF(S$18=100,($P$21*S$18*$B$2)-SUM($I36:R36),IF(S$18&gt;R$19,((S$18-R$19+1)*$B$2*$P$21),IF(S$18&gt;=R$19,$P$21*$B$2))),0)</f>
        <v>0</v>
      </c>
      <c r="T36" s="231">
        <f>IF('Hoja De Calculo'!U13&gt;='Hoja De Calculo'!T13,IF(T$18=100,($P$21*T$18*$B$2)-SUM($I36:S36),IF(T$18&gt;S$19,((T$18-S$19+1)*$B$2*$P$21),IF(T$18&gt;=S$19,$P$21*$B$2))),0)</f>
        <v>0</v>
      </c>
      <c r="U36" s="231">
        <f>IF('Hoja De Calculo'!V13&gt;='Hoja De Calculo'!U13,IF(U$18=100,($P$21*U$18*$B$2)-SUM($I36:T36),IF(U$18&gt;T$19,((U$18-T$19+1)*$B$2*$P$21),IF(U$18&gt;=T$19,$P$21*$B$2))),0)</f>
        <v>0</v>
      </c>
      <c r="V36" s="231">
        <f>IF('Hoja De Calculo'!W13&gt;='Hoja De Calculo'!V13,IF(V$18=100,($P$21*V$18*$B$2)-SUM($I36:U36),IF(V$18&gt;U$19,((V$18-U$19+1)*$B$2*$P$21),IF(V$18&gt;=U$19,$P$21*$B$2))),0)</f>
        <v>0</v>
      </c>
      <c r="W36" s="231">
        <f>IF('Hoja De Calculo'!X13&gt;='Hoja De Calculo'!W13,IF(W$18=100,($P$21*W$18*$B$2)-SUM($I36:V36),IF(W$18&gt;V$19,((W$18-V$19+1)*$B$2*$P$21),IF(W$18&gt;=V$19,$P$21*$B$2))),0)</f>
        <v>0</v>
      </c>
      <c r="X36" s="231">
        <f>IF('Hoja De Calculo'!Y13&gt;='Hoja De Calculo'!X13,IF(X$18=100,($P$21*X$18*$B$2)-SUM($I36:W36),IF(X$18&gt;W$19,((X$18-W$19+1)*$B$2*$P$21),IF(X$18&gt;=W$19,$P$21*$B$2))),0)</f>
        <v>0</v>
      </c>
      <c r="Y36" s="231">
        <f>IF('Hoja De Calculo'!Z13&gt;='Hoja De Calculo'!Y13,IF(Y$18=100,($P$21*Y$18*$B$2)-SUM($I36:X36),IF(Y$18&gt;X$19,((Y$18-X$19+1)*$B$2*$P$21),IF(Y$18&gt;=X$19,$P$21*$B$2))),0)</f>
        <v>0</v>
      </c>
      <c r="Z36" s="231">
        <f>IF('Hoja De Calculo'!AA13&gt;='Hoja De Calculo'!Z13,IF(Z$18=100,($P$21*Z$18*$B$2)-SUM($I36:Y36),IF(Z$18&gt;Y$19,((Z$18-Y$19+1)*$B$2*$P$21),IF(Z$18&gt;=Y$19,$P$21*$B$2))),0)</f>
        <v>0</v>
      </c>
      <c r="AA36" s="231">
        <f>IF('Hoja De Calculo'!AB13&gt;='Hoja De Calculo'!AA13,IF(AA$18=100,($P$21*AA$18*$B$2)-SUM($I36:Z36),IF(AA$18&gt;Z$19,((AA$18-Z$19+1)*$B$2*$P$21),IF(AA$18&gt;=Z$19,$P$21*$B$2))),0)</f>
        <v>0</v>
      </c>
      <c r="AB36" s="231">
        <f>IF('Hoja De Calculo'!AC13&gt;='Hoja De Calculo'!AB13,IF(AB$18=100,($P$21*AB$18*$B$2)-SUM($I36:AA36),IF(AB$18&gt;AA$19,((AB$18-AA$19+1)*$B$2*$P$21),IF(AB$18&gt;=AA$19,$P$21*$B$2))),0)</f>
        <v>0</v>
      </c>
      <c r="AC36" s="231">
        <f>IF('Hoja De Calculo'!AD13&gt;='Hoja De Calculo'!AC13,IF(AC$18=100,($P$21*AC$18*$B$2)-SUM($I36:AB36),IF(AC$18&gt;AB$19,((AC$18-AB$19+1)*$B$2*$P$21),IF(AC$18&gt;=AB$19,$P$21*$B$2))),0)</f>
        <v>0</v>
      </c>
      <c r="AD36" s="231">
        <f>IF('Hoja De Calculo'!AE13&gt;='Hoja De Calculo'!AD13,IF(AD$18=100,($P$21*AD$18*$B$2)-SUM($I36:AC36),IF(AD$18&gt;AC$19,((AD$18-AC$19+1)*$B$2*$P$21),IF(AD$18&gt;=AC$19,$P$21*$B$2))),0)</f>
        <v>0</v>
      </c>
      <c r="AE36" s="231">
        <f>IF('Hoja De Calculo'!AF13&gt;='Hoja De Calculo'!AE13,IF(AE$18=100,($P$21*AE$18*$B$2)-SUM($I36:AD36),IF(AE$18&gt;AD$19,((AE$18-AD$19+1)*$B$2*$P$21),IF(AE$18&gt;=AD$19,$P$21*$B$2))),0)</f>
        <v>0</v>
      </c>
      <c r="AF36" s="231">
        <f>IF('Hoja De Calculo'!AG13&gt;='Hoja De Calculo'!AF13,IF(AF$18=100,($P$21*AF$18*$B$2)-SUM($I36:AE36),IF(AF$18&gt;AE$19,((AF$18-AE$19+1)*$B$2*$P$21),IF(AF$18&gt;=AE$19,$P$21*$B$2))),0)</f>
        <v>0</v>
      </c>
      <c r="AG36" s="231">
        <f>IF('Hoja De Calculo'!AH13&gt;='Hoja De Calculo'!AG13,IF(AG$18=100,($P$21*AG$18*$B$2)-SUM($I36:AF36),IF(AG$18&gt;AF$19,((AG$18-AF$19+1)*$B$2*$P$21),IF(AG$18&gt;=AF$19,$P$21*$B$2))),0)</f>
        <v>0</v>
      </c>
      <c r="AH36" s="231">
        <f>IF('Hoja De Calculo'!AI13&gt;='Hoja De Calculo'!AH13,IF(AH$18=100,($P$21*AH$18*$B$2)-SUM($I36:AG36),IF(AH$18&gt;AG$19,((AH$18-AG$19+1)*$B$2*$P$21),IF(AH$18&gt;=AG$19,$P$21*$B$2))),0)</f>
        <v>0</v>
      </c>
      <c r="AI36" s="231">
        <f>IF('Hoja De Calculo'!AJ13&gt;='Hoja De Calculo'!AI13,IF(AI$18=100,($P$21*AI$18*$B$2)-SUM($I36:AH36),IF(AI$18&gt;AH$19,((AI$18-AH$19+1)*$B$2*$P$21),IF(AI$18&gt;=AH$19,$P$21*$B$2))),0)</f>
        <v>0</v>
      </c>
      <c r="AJ36" s="231">
        <f>IF('Hoja De Calculo'!AK13&gt;='Hoja De Calculo'!AJ13,IF(AJ$18=100,($P$21*AJ$18*$B$2)-SUM($I36:AI36),IF(AJ$18&gt;AI$19,((AJ$18-AI$19+1)*$B$2*$P$21),IF(AJ$18&gt;=AI$19,$P$21*$B$2))),0)</f>
        <v>0</v>
      </c>
      <c r="AK36" s="231">
        <f>IF('Hoja De Calculo'!AL13&gt;='Hoja De Calculo'!AK13,IF(AK$18=100,($P$21*AK$18*$B$2)-SUM($I36:AJ36),IF(AK$18&gt;AJ$19,((AK$18-AJ$19+1)*$B$2*$P$21),IF(AK$18&gt;=AJ$19,$P$21*$B$2))),0)</f>
        <v>0</v>
      </c>
      <c r="AL36" s="231">
        <f>IF('Hoja De Calculo'!AM13&gt;='Hoja De Calculo'!AL13,IF(AL$18=100,($P$21*AL$18*$B$2)-SUM($I36:AK36),IF(AL$18&gt;AK$19,((AL$18-AK$19+1)*$B$2*$P$21),IF(AL$18&gt;=AK$19,$P$21*$B$2))),0)</f>
        <v>0</v>
      </c>
      <c r="AM36" s="231">
        <f>IF('Hoja De Calculo'!AN13&gt;='Hoja De Calculo'!AM13,IF(AM$18=100,($P$21*AM$18*$B$2)-SUM($I36:AL36),IF(AM$18&gt;AL$19,((AM$18-AL$19+1)*$B$2*$P$21),IF(AM$18&gt;=AL$19,$P$21*$B$2))),0)</f>
        <v>0</v>
      </c>
      <c r="AN36" s="231">
        <f>IF('Hoja De Calculo'!AO13&gt;='Hoja De Calculo'!AN13,IF(AN$18=100,($P$21*AN$18*$B$2)-SUM($I36:AM36),IF(AN$18&gt;AM$19,((AN$18-AM$19+1)*$B$2*$P$21),IF(AN$18&gt;=AM$19,$P$21*$B$2))),0)</f>
        <v>0</v>
      </c>
      <c r="AO36" s="231">
        <f>IF('Hoja De Calculo'!AP13&gt;='Hoja De Calculo'!AO13,IF(AO$18=100,($P$21*AO$18*$B$2)-SUM($I36:AN36),IF(AO$18&gt;AN$19,((AO$18-AN$19+1)*$B$2*$P$21),IF(AO$18&gt;=AN$19,$P$21*$B$2))),0)</f>
        <v>0</v>
      </c>
      <c r="AP36" s="231">
        <f>IF('Hoja De Calculo'!AQ13&gt;='Hoja De Calculo'!AP13,IF(AP$18=100,($P$21*AP$18*$B$2)-SUM($I36:AO36),IF(AP$18&gt;AO$19,((AP$18-AO$19+1)*$B$2*$P$21),IF(AP$18&gt;=AO$19,$P$21*$B$2))),0)</f>
        <v>0</v>
      </c>
      <c r="AQ36" s="231">
        <f>IF('Hoja De Calculo'!AR13&gt;='Hoja De Calculo'!AQ13,IF(AQ$18=100,($P$21*AQ$18*$B$2)-SUM($I36:AP36),IF(AQ$18&gt;AP$19,((AQ$18-AP$19+1)*$B$2*$P$21),IF(AQ$18&gt;=AP$19,$P$21*$B$2))),0)</f>
        <v>0</v>
      </c>
      <c r="AR36" s="231">
        <f>IF('Hoja De Calculo'!AS13&gt;='Hoja De Calculo'!AR13,IF(AR$18=100,($P$21*AR$18*$B$2)-SUM($I36:AQ36),IF(AR$18&gt;AQ$19,((AR$18-AQ$19+1)*$B$2*$P$21),IF(AR$18&gt;=AQ$19,$P$21*$B$2))),0)</f>
        <v>0</v>
      </c>
      <c r="AS36" s="231">
        <f>IF('Hoja De Calculo'!AT13&gt;='Hoja De Calculo'!AS13,IF(AS$18=100,($P$21*AS$18*$B$2)-SUM($I36:AR36),IF(AS$18&gt;AR$19,((AS$18-AR$19+1)*$B$2*$P$21),IF(AS$18&gt;=AR$19,$P$21*$B$2))),0)</f>
        <v>0</v>
      </c>
      <c r="AT36" s="231">
        <f>IF('Hoja De Calculo'!AU13&gt;='Hoja De Calculo'!AT13,IF(AT$18=100,($P$21*AT$18*$B$2)-SUM($I36:AS36),IF(AT$18&gt;AS$19,((AT$18-AS$19+1)*$B$2*$P$21),IF(AT$18&gt;=AS$19,$P$21*$B$2))),0)</f>
        <v>0</v>
      </c>
      <c r="AU36" s="231">
        <f>IF('Hoja De Calculo'!AV13&gt;='Hoja De Calculo'!AU13,IF(AU$18=100,($P$21*AU$18*$B$2)-SUM($I36:AT36),IF(AU$18&gt;AT$19,((AU$18-AT$19+1)*$B$2*$P$21),IF(AU$18&gt;=AT$19,$P$21*$B$2))),0)</f>
        <v>0</v>
      </c>
      <c r="AV36" s="231">
        <f>IF('Hoja De Calculo'!AW13&gt;='Hoja De Calculo'!AV13,IF(AV$18=100,($P$21*AV$18*$B$2)-SUM($I36:AU36),IF(AV$18&gt;AU$19,((AV$18-AU$19+1)*$B$2*$P$21),IF(AV$18&gt;=AU$19,$P$21*$B$2))),0)</f>
        <v>0</v>
      </c>
      <c r="AW36" s="231">
        <f>IF('Hoja De Calculo'!AX13&gt;='Hoja De Calculo'!AW13,IF(AW$18=100,($P$21*AW$18*$B$2)-SUM($I36:AV36),IF(AW$18&gt;AV$19,((AW$18-AV$19+1)*$B$2*$P$21),IF(AW$18&gt;=AV$19,$P$21*$B$2))),0)</f>
        <v>0</v>
      </c>
      <c r="AX36" s="231">
        <f>IF('Hoja De Calculo'!AY13&gt;='Hoja De Calculo'!AX13,IF(AX$18=100,($P$21*AX$18*$B$2)-SUM($I36:AW36),IF(AX$18&gt;AW$19,((AX$18-AW$19+1)*$B$2*$P$21),IF(AX$18&gt;=AW$19,$P$21*$B$2))),0)</f>
        <v>0</v>
      </c>
      <c r="AY36" s="231">
        <f>IF('Hoja De Calculo'!AZ13&gt;='Hoja De Calculo'!AY13,IF(AY$18=100,($P$21*AY$18*$B$2)-SUM($I36:AX36),IF(AY$18&gt;AX$19,((AY$18-AX$19+1)*$B$2*$P$21),IF(AY$18&gt;=AX$19,$P$21*$B$2))),0)</f>
        <v>0</v>
      </c>
      <c r="AZ36" s="231">
        <f>IF('Hoja De Calculo'!BA13&gt;='Hoja De Calculo'!AZ13,IF(AZ$18=100,($P$21*AZ$18*$B$2)-SUM($I36:AY36),IF(AZ$18&gt;AY$19,((AZ$18-AY$19+1)*$B$2*$P$21),IF(AZ$18&gt;=AY$19,$P$21*$B$2))),0)</f>
        <v>0</v>
      </c>
      <c r="BA36" s="231">
        <f>IF('Hoja De Calculo'!BB13&gt;='Hoja De Calculo'!BA13,IF(BA$18=100,($P$21*BA$18*$B$2)-SUM($I36:AZ36),IF(BA$18&gt;AZ$19,((BA$18-AZ$19+1)*$B$2*$P$21),IF(BA$18&gt;=AZ$19,$P$21*$B$2))),0)</f>
        <v>0</v>
      </c>
      <c r="BB36" s="231">
        <f>IF('Hoja De Calculo'!BC13&gt;='Hoja De Calculo'!BB13,IF(BB$18=100,($P$21*BB$18*$B$2)-SUM($I36:BA36),IF(BB$18&gt;BA$19,((BB$18-BA$19+1)*$B$2*$P$21),IF(BB$18&gt;=BA$19,$P$21*$B$2))),0)</f>
        <v>0</v>
      </c>
      <c r="BC36" s="231">
        <f>IF('Hoja De Calculo'!BD13&gt;='Hoja De Calculo'!BC13,IF(BC$18=100,($P$21*BC$18*$B$2)-SUM($I36:BB36),IF(BC$18&gt;BB$19,((BC$18-BB$19+1)*$B$2*$P$21),IF(BC$18&gt;=BB$19,$P$21*$B$2))),0)</f>
        <v>0</v>
      </c>
      <c r="BD36" s="231">
        <f>IF('Hoja De Calculo'!BE13&gt;='Hoja De Calculo'!BD13,IF(BD$18=100,($P$21*BD$18*$B$2)-SUM($I36:BC36),IF(BD$18&gt;BC$19,((BD$18-BC$19+1)*$B$2*$P$21),IF(BD$18&gt;=BC$19,$P$21*$B$2))),0)</f>
        <v>0</v>
      </c>
      <c r="BE36" s="231">
        <f>IF('Hoja De Calculo'!BF13&gt;='Hoja De Calculo'!BE13,IF(BE$18=100,($P$21*BE$18*$B$2)-SUM($I36:BD36),IF(BE$18&gt;BD$19,((BE$18-BD$19+1)*$B$2*$P$21),IF(BE$18&gt;=BD$19,$P$21*$B$2))),0)</f>
        <v>0</v>
      </c>
      <c r="BF36" s="231">
        <f>IF('Hoja De Calculo'!BG13&gt;='Hoja De Calculo'!BF13,IF(BF$18=100,($P$21*BF$18*$B$2)-SUM($I36:BE36),IF(BF$18&gt;BE$19,((BF$18-BE$19+1)*$B$2*$P$21),IF(BF$18&gt;=BE$19,$P$21*$B$2))),0)</f>
        <v>0</v>
      </c>
      <c r="BG36" s="231">
        <f>IF('Hoja De Calculo'!BH13&gt;='Hoja De Calculo'!BG13,IF(BG$18=100,($P$21*BG$18*$B$2)-SUM($I36:BF36),IF(BG$18&gt;BF$19,((BG$18-BF$19+1)*$B$2*$P$21),IF(BG$18&gt;=BF$19,$P$21*$B$2))),0)</f>
        <v>0</v>
      </c>
      <c r="BH36" s="231">
        <f>IF('Hoja De Calculo'!BI13&gt;='Hoja De Calculo'!BH13,IF(BH$18=100,($P$21*BH$18*$B$2)-SUM($I36:BG36),IF(BH$18&gt;BG$19,((BH$18-BG$19+1)*$B$2*$P$21),IF(BH$18&gt;=BG$19,$P$21*$B$2))),0)</f>
        <v>0</v>
      </c>
      <c r="BI36" s="231">
        <f>IF('Hoja De Calculo'!BJ13&gt;='Hoja De Calculo'!BI13,IF(BI$18=100,($P$21*BI$18*$B$2)-SUM($I36:BH36),IF(BI$18&gt;BH$19,((BI$18-BH$19+1)*$B$2*$P$21),IF(BI$18&gt;=BH$19,$P$21*$B$2))),0)</f>
        <v>0</v>
      </c>
      <c r="BJ36" s="231">
        <f>IF('Hoja De Calculo'!BK13&gt;='Hoja De Calculo'!BJ13,IF(BJ$18=100,($P$21*BJ$18*$B$2)-SUM($I36:BI36),IF(BJ$18&gt;BI$19,((BJ$18-BI$19+1)*$B$2*$P$21),IF(BJ$18&gt;=BI$19,$P$21*$B$2))),0)</f>
        <v>0</v>
      </c>
      <c r="BK36" s="231">
        <f>IF('Hoja De Calculo'!BL13&gt;='Hoja De Calculo'!BK13,IF(BK$18=100,($P$21*BK$18*$B$2)-SUM($I36:BJ36),IF(BK$18&gt;BJ$19,((BK$18-BJ$19+1)*$B$2*$P$21),IF(BK$18&gt;=BJ$19,$P$21*$B$2))),0)</f>
        <v>0</v>
      </c>
      <c r="BL36" s="231">
        <f>IF('Hoja De Calculo'!BM13&gt;='Hoja De Calculo'!BL13,IF(BL$18=100,($P$21*BL$18*$B$2)-SUM($I36:BK36),IF(BL$18&gt;BK$19,((BL$18-BK$19+1)*$B$2*$P$21),IF(BL$18&gt;=BK$19,$P$21*$B$2))),0)</f>
        <v>0</v>
      </c>
      <c r="BM36" s="231">
        <f>IF('Hoja De Calculo'!BN13&gt;='Hoja De Calculo'!BM13,IF(BM$18=100,($P$21*BM$18*$B$2)-SUM($I36:BL36),IF(BM$18&gt;BL$19,((BM$18-BL$19+1)*$B$2*$P$21),IF(BM$18&gt;=BL$19,$P$21*$B$2))),0)</f>
        <v>0</v>
      </c>
      <c r="BN36" s="231">
        <f>IF('Hoja De Calculo'!BO13&gt;='Hoja De Calculo'!BN13,IF(BN$18=100,($P$21*BN$18*$B$2)-SUM($I36:BM36),IF(BN$18&gt;BM$19,((BN$18-BM$19+1)*$B$2*$P$21),IF(BN$18&gt;=BM$19,$P$21*$B$2))),0)</f>
        <v>0</v>
      </c>
      <c r="BO36" s="231">
        <f>IF('Hoja De Calculo'!BP13&gt;='Hoja De Calculo'!BO13,IF(BO$18=100,($P$21*BO$18*$B$2)-SUM($I36:BN36),IF(BO$18&gt;BN$19,((BO$18-BN$19+1)*$B$2*$P$21),IF(BO$18&gt;=BN$19,$P$21*$B$2))),0)</f>
        <v>0</v>
      </c>
      <c r="BP36" s="231">
        <f>IF('Hoja De Calculo'!BQ13&gt;='Hoja De Calculo'!BP13,IF(BP$18=100,($P$21*BP$18*$B$2)-SUM($I36:BO36),IF(BP$18&gt;BO$19,((BP$18-BO$19+1)*$B$2*$P$21),IF(BP$18&gt;=BO$19,$P$21*$B$2))),0)</f>
        <v>0</v>
      </c>
      <c r="BQ36" s="231">
        <f>IF('Hoja De Calculo'!BR13&gt;='Hoja De Calculo'!BQ13,IF(BQ$18=100,($P$21*BQ$18*$B$2)-SUM($I36:BP36),IF(BQ$18&gt;BP$19,((BQ$18-BP$19+1)*$B$2*$P$21),IF(BQ$18&gt;=BP$19,$P$21*$B$2))),0)</f>
        <v>0</v>
      </c>
      <c r="BR36" s="231">
        <f>IF('Hoja De Calculo'!BS13&gt;='Hoja De Calculo'!BR13,IF(BR$18=100,($P$21*BR$18*$B$2)-SUM($I36:BQ36),IF(BR$18&gt;BQ$19,((BR$18-BQ$19+1)*$B$2*$P$21),IF(BR$18&gt;=BQ$19,$P$21*$B$2))),0)</f>
        <v>0</v>
      </c>
      <c r="BS36" s="231">
        <f>IF('Hoja De Calculo'!BT13&gt;='Hoja De Calculo'!BS13,IF(BS$18=100,($P$21*BS$18*$B$2)-SUM($I36:BR36),IF(BS$18&gt;BR$19,((BS$18-BR$19+1)*$B$2*$P$21),IF(BS$18&gt;=BR$19,$P$21*$B$2))),0)</f>
        <v>0</v>
      </c>
      <c r="BT36" s="231">
        <f>IF('Hoja De Calculo'!BU13&gt;='Hoja De Calculo'!BT13,IF(BT$18=100,($P$21*BT$18*$B$2)-SUM($I36:BS36),IF(BT$18&gt;BS$19,((BT$18-BS$19+1)*$B$2*$P$21),IF(BT$18&gt;=BS$19,$P$21*$B$2))),0)</f>
        <v>0</v>
      </c>
      <c r="BU36" s="231">
        <f>IF('Hoja De Calculo'!BV13&gt;='Hoja De Calculo'!BU13,IF(BU$18=100,($P$21*BU$18*$B$2)-SUM($I36:BT36),IF(BU$18&gt;BT$19,((BU$18-BT$19+1)*$B$2*$P$21),IF(BU$18&gt;=BT$19,$P$21*$B$2))),0)</f>
        <v>0</v>
      </c>
      <c r="BV36" s="231">
        <f>IF('Hoja De Calculo'!BW13&gt;='Hoja De Calculo'!BV13,IF(BV$18=100,($P$21*BV$18*$B$2)-SUM($I36:BU36),IF(BV$18&gt;BU$19,((BV$18-BU$19+1)*$B$2*$P$21),IF(BV$18&gt;=BU$19,$P$21*$B$2))),0)</f>
        <v>0</v>
      </c>
      <c r="BW36" s="231">
        <f>IF('Hoja De Calculo'!BX13&gt;='Hoja De Calculo'!BW13,IF(BW$18=100,($P$21*BW$18*$B$2)-SUM($I36:BV36),IF(BW$18&gt;BV$19,((BW$18-BV$19+1)*$B$2*$P$21),IF(BW$18&gt;=BV$19,$P$21*$B$2))),0)</f>
        <v>0</v>
      </c>
      <c r="BX36" s="231">
        <f>IF('Hoja De Calculo'!BY13&gt;='Hoja De Calculo'!BX13,IF(BX$18=100,($P$21*BX$18*$B$2)-SUM($I36:BW36),IF(BX$18&gt;BW$19,((BX$18-BW$19+1)*$B$2*$P$21),IF(BX$18&gt;=BW$19,$P$21*$B$2))),0)</f>
        <v>0</v>
      </c>
      <c r="BY36" s="231">
        <f>IF('Hoja De Calculo'!BZ13&gt;='Hoja De Calculo'!BY13,IF(BY$18=100,($P$21*BY$18*$B$2)-SUM($I36:BX36),IF(BY$18&gt;BX$19,((BY$18-BX$19+1)*$B$2*$P$21),IF(BY$18&gt;=BX$19,$P$21*$B$2))),0)</f>
        <v>0</v>
      </c>
      <c r="BZ36" s="231">
        <f>IF('Hoja De Calculo'!CA13&gt;='Hoja De Calculo'!BZ13,IF(BZ$18=100,($P$21*BZ$18*$B$2)-SUM($I36:BY36),IF(BZ$18&gt;BY$19,((BZ$18-BY$19+1)*$B$2*$P$21),IF(BZ$18&gt;=BY$19,$P$21*$B$2))),0)</f>
        <v>0</v>
      </c>
      <c r="CA36" s="231">
        <f>IF('Hoja De Calculo'!CB13&gt;='Hoja De Calculo'!CA13,IF(CA$18=100,($P$21*CA$18*$B$2)-SUM($I36:BZ36),IF(CA$18&gt;BZ$19,((CA$18-BZ$19+1)*$B$2*$P$21),IF(CA$18&gt;=BZ$19,$P$21*$B$2))),0)</f>
        <v>0</v>
      </c>
      <c r="CB36" s="231">
        <f>IF('Hoja De Calculo'!CC13&gt;='Hoja De Calculo'!CB13,IF(CB$18=100,($P$21*CB$18*$B$2)-SUM($I36:CA36),IF(CB$18&gt;CA$19,((CB$18-CA$19+1)*$B$2*$P$21),IF(CB$18&gt;=CA$19,$P$21*$B$2))),0)</f>
        <v>0</v>
      </c>
      <c r="CC36" s="231">
        <f>IF('Hoja De Calculo'!CD13&gt;='Hoja De Calculo'!CC13,IF(CC$18=100,($P$21*CC$18*$B$2)-SUM($I36:CB36),IF(CC$18&gt;CB$19,((CC$18-CB$19+1)*$B$2*$P$21),IF(CC$18&gt;=CB$19,$P$21*$B$2))),0)</f>
        <v>0</v>
      </c>
      <c r="CD36" s="231">
        <f>IF('Hoja De Calculo'!CE13&gt;='Hoja De Calculo'!CD13,IF(CD$18=100,($P$21*CD$18*$B$2)-SUM($I36:CC36),IF(CD$18&gt;CC$19,((CD$18-CC$19+1)*$B$2*$P$21),IF(CD$18&gt;=CC$19,$P$21*$B$2))),0)</f>
        <v>0</v>
      </c>
      <c r="CE36" s="231">
        <f>IF('Hoja De Calculo'!CF13&gt;='Hoja De Calculo'!CE13,IF(CE$18=100,($P$21*CE$18*$B$2)-SUM($I36:CD36),IF(CE$18&gt;CD$19,((CE$18-CD$19+1)*$B$2*$P$21),IF(CE$18&gt;=CD$19,$P$21*$B$2))),0)</f>
        <v>0</v>
      </c>
      <c r="CF36" s="231">
        <f>IF('Hoja De Calculo'!CG13&gt;='Hoja De Calculo'!CF13,IF(CF$18=100,($P$21*CF$18*$B$2)-SUM($I36:CE36),IF(CF$18&gt;CE$19,((CF$18-CE$19+1)*$B$2*$P$21),IF(CF$18&gt;=CE$19,$P$21*$B$2))),0)</f>
        <v>0</v>
      </c>
      <c r="CG36" s="231">
        <f>IF('Hoja De Calculo'!CH13&gt;='Hoja De Calculo'!CG13,IF(CG$18=100,($P$21*CG$18*$B$2)-SUM($I36:CF36),IF(CG$18&gt;CF$19,((CG$18-CF$19+1)*$B$2*$P$21),IF(CG$18&gt;=CF$19,$P$21*$B$2))),0)</f>
        <v>0</v>
      </c>
      <c r="CH36" s="231">
        <f>IF('Hoja De Calculo'!CI13&gt;='Hoja De Calculo'!CH13,IF(CH$18=100,($P$21*CH$18*$B$2)-SUM($I36:CG36),IF(CH$18&gt;CG$19,((CH$18-CG$19+1)*$B$2*$P$21),IF(CH$18&gt;=CG$19,$P$21*$B$2))),0)</f>
        <v>0</v>
      </c>
      <c r="CI36" s="231">
        <f>IF('Hoja De Calculo'!CJ13&gt;='Hoja De Calculo'!CI13,IF(CI$18=100,($P$21*CI$18*$B$2)-SUM($I36:CH36),IF(CI$18&gt;CH$19,((CI$18-CH$19+1)*$B$2*$P$21),IF(CI$18&gt;=CH$19,$P$21*$B$2))),0)</f>
        <v>0</v>
      </c>
      <c r="CJ36" s="231">
        <f>IF('Hoja De Calculo'!CK13&gt;='Hoja De Calculo'!CJ13,IF(CJ$18=100,($P$21*CJ$18*$B$2)-SUM($I36:CI36),IF(CJ$18&gt;CI$19,((CJ$18-CI$19+1)*$B$2*$P$21),IF(CJ$18&gt;=CI$19,$P$21*$B$2))),0)</f>
        <v>0</v>
      </c>
      <c r="CK36" s="231">
        <f>IF('Hoja De Calculo'!CL13&gt;='Hoja De Calculo'!CK13,IF(CK$18=100,($P$21*CK$18*$B$2)-SUM($I36:CJ36),IF(CK$18&gt;CJ$19,((CK$18-CJ$19+1)*$B$2*$P$21),IF(CK$18&gt;=CJ$19,$P$21*$B$2))),0)</f>
        <v>0</v>
      </c>
      <c r="CL36" s="231">
        <f>IF('Hoja De Calculo'!CM13&gt;='Hoja De Calculo'!CL13,IF(CL$18=100,($P$21*CL$18*$B$2)-SUM($I36:CK36),IF(CL$18&gt;CK$19,((CL$18-CK$19+1)*$B$2*$P$21),IF(CL$18&gt;=CK$19,$P$21*$B$2))),0)</f>
        <v>0</v>
      </c>
      <c r="CM36" s="231">
        <f>IF('Hoja De Calculo'!CN13&gt;='Hoja De Calculo'!CM13,IF(CM$18=100,($P$21*CM$18*$B$2)-SUM($I36:CL36),IF(CM$18&gt;CL$19,((CM$18-CL$19+1)*$B$2*$P$21),IF(CM$18&gt;=CL$19,$P$21*$B$2))),0)</f>
        <v>0</v>
      </c>
      <c r="CN36" s="231">
        <f>IF('Hoja De Calculo'!CO13&gt;='Hoja De Calculo'!CN13,IF(CN$18=100,($P$21*CN$18*$B$2)-SUM($I36:CM36),IF(CN$18&gt;CM$19,((CN$18-CM$19+1)*$B$2*$P$21),IF(CN$18&gt;=CM$19,$P$21*$B$2))),0)</f>
        <v>0</v>
      </c>
      <c r="CO36" s="231">
        <f>IF('Hoja De Calculo'!CP13&gt;='Hoja De Calculo'!CO13,IF(CO$18=100,($P$21*CO$18*$B$2)-SUM($I36:CN36),IF(CO$18&gt;CN$19,((CO$18-CN$19+1)*$B$2*$P$21),IF(CO$18&gt;=CN$19,$P$21*$B$2))),0)</f>
        <v>0</v>
      </c>
      <c r="CP36" s="231">
        <f>IF('Hoja De Calculo'!CQ13&gt;='Hoja De Calculo'!CP13,IF(CP$18=100,($P$21*CP$18*$B$2)-SUM($I36:CO36),IF(CP$18&gt;CO$19,((CP$18-CO$19+1)*$B$2*$P$21),IF(CP$18&gt;=CO$19,$P$21*$B$2))),0)</f>
        <v>0</v>
      </c>
      <c r="CQ36" s="231">
        <f>IF('Hoja De Calculo'!CR13&gt;='Hoja De Calculo'!CQ13,IF(CQ$18=100,($P$21*CQ$18*$B$2)-SUM($I36:CP36),IF(CQ$18&gt;CP$19,((CQ$18-CP$19+1)*$B$2*$P$21),IF(CQ$18&gt;=CP$19,$P$21*$B$2))),0)</f>
        <v>0</v>
      </c>
      <c r="CR36" s="231">
        <f>IF('Hoja De Calculo'!CS13&gt;='Hoja De Calculo'!CR13,IF(CR$18=100,($P$21*CR$18*$B$2)-SUM($I36:CQ36),IF(CR$18&gt;CQ$19,((CR$18-CQ$19+1)*$B$2*$P$21),IF(CR$18&gt;=CQ$19,$P$21*$B$2))),0)</f>
        <v>0</v>
      </c>
      <c r="CS36" s="231">
        <f>IF('Hoja De Calculo'!CT13&gt;='Hoja De Calculo'!CS13,IF(CS$18=100,($P$21*CS$18*$B$2)-SUM($I36:CR36),IF(CS$18&gt;CR$19,((CS$18-CR$19+1)*$B$2*$P$21),IF(CS$18&gt;=CR$19,$P$21*$B$2))),0)</f>
        <v>0</v>
      </c>
      <c r="CT36" s="231">
        <f>IF('Hoja De Calculo'!CU13&gt;='Hoja De Calculo'!CT13,IF(CT$18=100,($P$21*CT$18*$B$2)-SUM($I36:CS36),IF(CT$18&gt;CS$19,((CT$18-CS$19+1)*$B$2*$P$21),IF(CT$18&gt;=CS$19,$P$21*$B$2))),0)</f>
        <v>0</v>
      </c>
      <c r="CU36" s="231">
        <f>IF('Hoja De Calculo'!CV13&gt;='Hoja De Calculo'!CU13,IF(CU$18=100,($P$21*CU$18*$B$2)-SUM($I36:CT36),IF(CU$18&gt;CT$19,((CU$18-CT$19+1)*$B$2*$P$21),IF(CU$18&gt;=CT$19,$P$21*$B$2))),0)</f>
        <v>0</v>
      </c>
      <c r="CV36" s="231">
        <f>IF('Hoja De Calculo'!CW13&gt;='Hoja De Calculo'!CV13,IF(CV$18=100,($P$21*CV$18*$B$2)-SUM($I36:CU36),IF(CV$18&gt;CU$19,((CV$18-CU$19+1)*$B$2*$P$21),IF(CV$18&gt;=CU$19,$P$21*$B$2))),0)</f>
        <v>0</v>
      </c>
      <c r="CW36" s="231">
        <f>IF('Hoja De Calculo'!CX13&gt;='Hoja De Calculo'!CW13,IF(CW$18=100,($P$21*CW$18*$B$2)-SUM($I36:CV36),IF(CW$18&gt;CV$19,((CW$18-CV$19+1)*$B$2*$P$21),IF(CW$18&gt;=CV$19,$P$21*$B$2))),0)</f>
        <v>0</v>
      </c>
    </row>
    <row r="37" spans="1:101" x14ac:dyDescent="0.35">
      <c r="A37" t="s">
        <v>142</v>
      </c>
      <c r="C37" s="196"/>
      <c r="D37" s="196"/>
      <c r="E37" s="196"/>
      <c r="F37" s="196"/>
      <c r="G37" s="196"/>
      <c r="H37" s="196"/>
      <c r="I37" s="196"/>
      <c r="J37" s="196"/>
      <c r="K37" s="196"/>
      <c r="L37" s="196"/>
      <c r="M37" s="196"/>
      <c r="N37" s="204"/>
      <c r="O37" s="211"/>
      <c r="P37" s="211"/>
      <c r="Q37" s="218">
        <f>(Q$21*$B$2*(Q$19+(IF(Q$19=100,0,1))))</f>
        <v>0</v>
      </c>
      <c r="R37" s="231">
        <f>IF('Hoja De Calculo'!S13&gt;='Hoja De Calculo'!R13,IF(R$18=100,($Q$21*R$18*$B$2)-SUM($I37:Q37),IF(R$18&gt;Q$19,((R$18-Q$19+1)*$B$2*$Q$21),IF(R$18&gt;=Q$19,$Q$21*$B$2))),0)</f>
        <v>0</v>
      </c>
      <c r="S37" s="231">
        <f>IF('Hoja De Calculo'!T13&gt;='Hoja De Calculo'!S13,IF(S$18=100,($Q$21*S$18*$B$2)-SUM($I37:R37),IF(S$18&gt;R$19,((S$18-R$19+1)*$B$2*$Q$21),IF(S$18&gt;=R$19,$Q$21*$B$2))),0)</f>
        <v>0</v>
      </c>
      <c r="T37" s="231">
        <f>IF('Hoja De Calculo'!U13&gt;='Hoja De Calculo'!T13,IF(T$18=100,($Q$21*T$18*$B$2)-SUM($I37:S37),IF(T$18&gt;S$19,((T$18-S$19+1)*$B$2*$Q$21),IF(T$18&gt;=S$19,$Q$21*$B$2))),0)</f>
        <v>0</v>
      </c>
      <c r="U37" s="231">
        <f>IF('Hoja De Calculo'!V13&gt;='Hoja De Calculo'!U13,IF(U$18=100,($Q$21*U$18*$B$2)-SUM($I37:T37),IF(U$18&gt;T$19,((U$18-T$19+1)*$B$2*$Q$21),IF(U$18&gt;=T$19,$Q$21*$B$2))),0)</f>
        <v>0</v>
      </c>
      <c r="V37" s="231">
        <f>IF('Hoja De Calculo'!W13&gt;='Hoja De Calculo'!V13,IF(V$18=100,($Q$21*V$18*$B$2)-SUM($I37:U37),IF(V$18&gt;U$19,((V$18-U$19+1)*$B$2*$Q$21),IF(V$18&gt;=U$19,$Q$21*$B$2))),0)</f>
        <v>0</v>
      </c>
      <c r="W37" s="231">
        <f>IF('Hoja De Calculo'!X13&gt;='Hoja De Calculo'!W13,IF(W$18=100,($Q$21*W$18*$B$2)-SUM($I37:V37),IF(W$18&gt;V$19,((W$18-V$19+1)*$B$2*$Q$21),IF(W$18&gt;=V$19,$Q$21*$B$2))),0)</f>
        <v>0</v>
      </c>
      <c r="X37" s="231">
        <f>IF('Hoja De Calculo'!Y13&gt;='Hoja De Calculo'!X13,IF(X$18=100,($Q$21*X$18*$B$2)-SUM($I37:W37),IF(X$18&gt;W$19,((X$18-W$19+1)*$B$2*$Q$21),IF(X$18&gt;=W$19,$Q$21*$B$2))),0)</f>
        <v>0</v>
      </c>
      <c r="Y37" s="231">
        <f>IF('Hoja De Calculo'!Z13&gt;='Hoja De Calculo'!Y13,IF(Y$18=100,($Q$21*Y$18*$B$2)-SUM($I37:X37),IF(Y$18&gt;X$19,((Y$18-X$19+1)*$B$2*$Q$21),IF(Y$18&gt;=X$19,$Q$21*$B$2))),0)</f>
        <v>0</v>
      </c>
      <c r="Z37" s="231">
        <f>IF('Hoja De Calculo'!AA13&gt;='Hoja De Calculo'!Z13,IF(Z$18=100,($Q$21*Z$18*$B$2)-SUM($I37:Y37),IF(Z$18&gt;Y$19,((Z$18-Y$19+1)*$B$2*$Q$21),IF(Z$18&gt;=Y$19,$Q$21*$B$2))),0)</f>
        <v>0</v>
      </c>
      <c r="AA37" s="231">
        <f>IF('Hoja De Calculo'!AB13&gt;='Hoja De Calculo'!AA13,IF(AA$18=100,($Q$21*AA$18*$B$2)-SUM($I37:Z37),IF(AA$18&gt;Z$19,((AA$18-Z$19+1)*$B$2*$Q$21),IF(AA$18&gt;=Z$19,$Q$21*$B$2))),0)</f>
        <v>0</v>
      </c>
      <c r="AB37" s="231">
        <f>IF('Hoja De Calculo'!AC13&gt;='Hoja De Calculo'!AB13,IF(AB$18=100,($Q$21*AB$18*$B$2)-SUM($I37:AA37),IF(AB$18&gt;AA$19,((AB$18-AA$19+1)*$B$2*$Q$21),IF(AB$18&gt;=AA$19,$Q$21*$B$2))),0)</f>
        <v>0</v>
      </c>
      <c r="AC37" s="231">
        <f>IF('Hoja De Calculo'!AD13&gt;='Hoja De Calculo'!AC13,IF(AC$18=100,($Q$21*AC$18*$B$2)-SUM($I37:AB37),IF(AC$18&gt;AB$19,((AC$18-AB$19+1)*$B$2*$Q$21),IF(AC$18&gt;=AB$19,$Q$21*$B$2))),0)</f>
        <v>0</v>
      </c>
      <c r="AD37" s="231">
        <f>IF('Hoja De Calculo'!AE13&gt;='Hoja De Calculo'!AD13,IF(AD$18=100,($Q$21*AD$18*$B$2)-SUM($I37:AC37),IF(AD$18&gt;AC$19,((AD$18-AC$19+1)*$B$2*$Q$21),IF(AD$18&gt;=AC$19,$Q$21*$B$2))),0)</f>
        <v>0</v>
      </c>
      <c r="AE37" s="231">
        <f>IF('Hoja De Calculo'!AF13&gt;='Hoja De Calculo'!AE13,IF(AE$18=100,($Q$21*AE$18*$B$2)-SUM($I37:AD37),IF(AE$18&gt;AD$19,((AE$18-AD$19+1)*$B$2*$Q$21),IF(AE$18&gt;=AD$19,$Q$21*$B$2))),0)</f>
        <v>0</v>
      </c>
      <c r="AF37" s="231">
        <f>IF('Hoja De Calculo'!AG13&gt;='Hoja De Calculo'!AF13,IF(AF$18=100,($Q$21*AF$18*$B$2)-SUM($I37:AE37),IF(AF$18&gt;AE$19,((AF$18-AE$19+1)*$B$2*$Q$21),IF(AF$18&gt;=AE$19,$Q$21*$B$2))),0)</f>
        <v>0</v>
      </c>
      <c r="AG37" s="231">
        <f>IF('Hoja De Calculo'!AH13&gt;='Hoja De Calculo'!AG13,IF(AG$18=100,($Q$21*AG$18*$B$2)-SUM($I37:AF37),IF(AG$18&gt;AF$19,((AG$18-AF$19+1)*$B$2*$Q$21),IF(AG$18&gt;=AF$19,$Q$21*$B$2))),0)</f>
        <v>0</v>
      </c>
      <c r="AH37" s="231">
        <f>IF('Hoja De Calculo'!AI13&gt;='Hoja De Calculo'!AH13,IF(AH$18=100,($Q$21*AH$18*$B$2)-SUM($I37:AG37),IF(AH$18&gt;AG$19,((AH$18-AG$19+1)*$B$2*$Q$21),IF(AH$18&gt;=AG$19,$Q$21*$B$2))),0)</f>
        <v>0</v>
      </c>
      <c r="AI37" s="231">
        <f>IF('Hoja De Calculo'!AJ13&gt;='Hoja De Calculo'!AI13,IF(AI$18=100,($Q$21*AI$18*$B$2)-SUM($I37:AH37),IF(AI$18&gt;AH$19,((AI$18-AH$19+1)*$B$2*$Q$21),IF(AI$18&gt;=AH$19,$Q$21*$B$2))),0)</f>
        <v>0</v>
      </c>
      <c r="AJ37" s="231">
        <f>IF('Hoja De Calculo'!AK13&gt;='Hoja De Calculo'!AJ13,IF(AJ$18=100,($Q$21*AJ$18*$B$2)-SUM($I37:AI37),IF(AJ$18&gt;AI$19,((AJ$18-AI$19+1)*$B$2*$Q$21),IF(AJ$18&gt;=AI$19,$Q$21*$B$2))),0)</f>
        <v>0</v>
      </c>
      <c r="AK37" s="231">
        <f>IF('Hoja De Calculo'!AL13&gt;='Hoja De Calculo'!AK13,IF(AK$18=100,($Q$21*AK$18*$B$2)-SUM($I37:AJ37),IF(AK$18&gt;AJ$19,((AK$18-AJ$19+1)*$B$2*$Q$21),IF(AK$18&gt;=AJ$19,$Q$21*$B$2))),0)</f>
        <v>0</v>
      </c>
      <c r="AL37" s="231">
        <f>IF('Hoja De Calculo'!AM13&gt;='Hoja De Calculo'!AL13,IF(AL$18=100,($Q$21*AL$18*$B$2)-SUM($I37:AK37),IF(AL$18&gt;AK$19,((AL$18-AK$19+1)*$B$2*$Q$21),IF(AL$18&gt;=AK$19,$Q$21*$B$2))),0)</f>
        <v>0</v>
      </c>
      <c r="AM37" s="231">
        <f>IF('Hoja De Calculo'!AN13&gt;='Hoja De Calculo'!AM13,IF(AM$18=100,($Q$21*AM$18*$B$2)-SUM($I37:AL37),IF(AM$18&gt;AL$19,((AM$18-AL$19+1)*$B$2*$Q$21),IF(AM$18&gt;=AL$19,$Q$21*$B$2))),0)</f>
        <v>0</v>
      </c>
      <c r="AN37" s="231">
        <f>IF('Hoja De Calculo'!AO13&gt;='Hoja De Calculo'!AN13,IF(AN$18=100,($Q$21*AN$18*$B$2)-SUM($I37:AM37),IF(AN$18&gt;AM$19,((AN$18-AM$19+1)*$B$2*$Q$21),IF(AN$18&gt;=AM$19,$Q$21*$B$2))),0)</f>
        <v>0</v>
      </c>
      <c r="AO37" s="231">
        <f>IF('Hoja De Calculo'!AP13&gt;='Hoja De Calculo'!AO13,IF(AO$18=100,($Q$21*AO$18*$B$2)-SUM($I37:AN37),IF(AO$18&gt;AN$19,((AO$18-AN$19+1)*$B$2*$Q$21),IF(AO$18&gt;=AN$19,$Q$21*$B$2))),0)</f>
        <v>0</v>
      </c>
      <c r="AP37" s="231">
        <f>IF('Hoja De Calculo'!AQ13&gt;='Hoja De Calculo'!AP13,IF(AP$18=100,($Q$21*AP$18*$B$2)-SUM($I37:AO37),IF(AP$18&gt;AO$19,((AP$18-AO$19+1)*$B$2*$Q$21),IF(AP$18&gt;=AO$19,$Q$21*$B$2))),0)</f>
        <v>0</v>
      </c>
      <c r="AQ37" s="231">
        <f>IF('Hoja De Calculo'!AR13&gt;='Hoja De Calculo'!AQ13,IF(AQ$18=100,($Q$21*AQ$18*$B$2)-SUM($I37:AP37),IF(AQ$18&gt;AP$19,((AQ$18-AP$19+1)*$B$2*$Q$21),IF(AQ$18&gt;=AP$19,$Q$21*$B$2))),0)</f>
        <v>0</v>
      </c>
      <c r="AR37" s="231">
        <f>IF('Hoja De Calculo'!AS13&gt;='Hoja De Calculo'!AR13,IF(AR$18=100,($Q$21*AR$18*$B$2)-SUM($I37:AQ37),IF(AR$18&gt;AQ$19,((AR$18-AQ$19+1)*$B$2*$Q$21),IF(AR$18&gt;=AQ$19,$Q$21*$B$2))),0)</f>
        <v>0</v>
      </c>
      <c r="AS37" s="231">
        <f>IF('Hoja De Calculo'!AT13&gt;='Hoja De Calculo'!AS13,IF(AS$18=100,($Q$21*AS$18*$B$2)-SUM($I37:AR37),IF(AS$18&gt;AR$19,((AS$18-AR$19+1)*$B$2*$Q$21),IF(AS$18&gt;=AR$19,$Q$21*$B$2))),0)</f>
        <v>0</v>
      </c>
      <c r="AT37" s="231">
        <f>IF('Hoja De Calculo'!AU13&gt;='Hoja De Calculo'!AT13,IF(AT$18=100,($Q$21*AT$18*$B$2)-SUM($I37:AS37),IF(AT$18&gt;AS$19,((AT$18-AS$19+1)*$B$2*$Q$21),IF(AT$18&gt;=AS$19,$Q$21*$B$2))),0)</f>
        <v>0</v>
      </c>
      <c r="AU37" s="231">
        <f>IF('Hoja De Calculo'!AV13&gt;='Hoja De Calculo'!AU13,IF(AU$18=100,($Q$21*AU$18*$B$2)-SUM($I37:AT37),IF(AU$18&gt;AT$19,((AU$18-AT$19+1)*$B$2*$Q$21),IF(AU$18&gt;=AT$19,$Q$21*$B$2))),0)</f>
        <v>0</v>
      </c>
      <c r="AV37" s="231">
        <f>IF('Hoja De Calculo'!AW13&gt;='Hoja De Calculo'!AV13,IF(AV$18=100,($Q$21*AV$18*$B$2)-SUM($I37:AU37),IF(AV$18&gt;AU$19,((AV$18-AU$19+1)*$B$2*$Q$21),IF(AV$18&gt;=AU$19,$Q$21*$B$2))),0)</f>
        <v>0</v>
      </c>
      <c r="AW37" s="231">
        <f>IF('Hoja De Calculo'!AX13&gt;='Hoja De Calculo'!AW13,IF(AW$18=100,($Q$21*AW$18*$B$2)-SUM($I37:AV37),IF(AW$18&gt;AV$19,((AW$18-AV$19+1)*$B$2*$Q$21),IF(AW$18&gt;=AV$19,$Q$21*$B$2))),0)</f>
        <v>0</v>
      </c>
      <c r="AX37" s="231">
        <f>IF('Hoja De Calculo'!AY13&gt;='Hoja De Calculo'!AX13,IF(AX$18=100,($Q$21*AX$18*$B$2)-SUM($I37:AW37),IF(AX$18&gt;AW$19,((AX$18-AW$19+1)*$B$2*$Q$21),IF(AX$18&gt;=AW$19,$Q$21*$B$2))),0)</f>
        <v>0</v>
      </c>
      <c r="AY37" s="231">
        <f>IF('Hoja De Calculo'!AZ13&gt;='Hoja De Calculo'!AY13,IF(AY$18=100,($Q$21*AY$18*$B$2)-SUM($I37:AX37),IF(AY$18&gt;AX$19,((AY$18-AX$19+1)*$B$2*$Q$21),IF(AY$18&gt;=AX$19,$Q$21*$B$2))),0)</f>
        <v>0</v>
      </c>
      <c r="AZ37" s="231">
        <f>IF('Hoja De Calculo'!BA13&gt;='Hoja De Calculo'!AZ13,IF(AZ$18=100,($Q$21*AZ$18*$B$2)-SUM($I37:AY37),IF(AZ$18&gt;AY$19,((AZ$18-AY$19+1)*$B$2*$Q$21),IF(AZ$18&gt;=AY$19,$Q$21*$B$2))),0)</f>
        <v>0</v>
      </c>
      <c r="BA37" s="231">
        <f>IF('Hoja De Calculo'!BB13&gt;='Hoja De Calculo'!BA13,IF(BA$18=100,($Q$21*BA$18*$B$2)-SUM($I37:AZ37),IF(BA$18&gt;AZ$19,((BA$18-AZ$19+1)*$B$2*$Q$21),IF(BA$18&gt;=AZ$19,$Q$21*$B$2))),0)</f>
        <v>0</v>
      </c>
      <c r="BB37" s="231">
        <f>IF('Hoja De Calculo'!BC13&gt;='Hoja De Calculo'!BB13,IF(BB$18=100,($Q$21*BB$18*$B$2)-SUM($I37:BA37),IF(BB$18&gt;BA$19,((BB$18-BA$19+1)*$B$2*$Q$21),IF(BB$18&gt;=BA$19,$Q$21*$B$2))),0)</f>
        <v>0</v>
      </c>
      <c r="BC37" s="231">
        <f>IF('Hoja De Calculo'!BD13&gt;='Hoja De Calculo'!BC13,IF(BC$18=100,($Q$21*BC$18*$B$2)-SUM($I37:BB37),IF(BC$18&gt;BB$19,((BC$18-BB$19+1)*$B$2*$Q$21),IF(BC$18&gt;=BB$19,$Q$21*$B$2))),0)</f>
        <v>0</v>
      </c>
      <c r="BD37" s="231">
        <f>IF('Hoja De Calculo'!BE13&gt;='Hoja De Calculo'!BD13,IF(BD$18=100,($Q$21*BD$18*$B$2)-SUM($I37:BC37),IF(BD$18&gt;BC$19,((BD$18-BC$19+1)*$B$2*$Q$21),IF(BD$18&gt;=BC$19,$Q$21*$B$2))),0)</f>
        <v>0</v>
      </c>
      <c r="BE37" s="231">
        <f>IF('Hoja De Calculo'!BF13&gt;='Hoja De Calculo'!BE13,IF(BE$18=100,($Q$21*BE$18*$B$2)-SUM($I37:BD37),IF(BE$18&gt;BD$19,((BE$18-BD$19+1)*$B$2*$Q$21),IF(BE$18&gt;=BD$19,$Q$21*$B$2))),0)</f>
        <v>0</v>
      </c>
      <c r="BF37" s="231">
        <f>IF('Hoja De Calculo'!BG13&gt;='Hoja De Calculo'!BF13,IF(BF$18=100,($Q$21*BF$18*$B$2)-SUM($I37:BE37),IF(BF$18&gt;BE$19,((BF$18-BE$19+1)*$B$2*$Q$21),IF(BF$18&gt;=BE$19,$Q$21*$B$2))),0)</f>
        <v>0</v>
      </c>
      <c r="BG37" s="231">
        <f>IF('Hoja De Calculo'!BH13&gt;='Hoja De Calculo'!BG13,IF(BG$18=100,($Q$21*BG$18*$B$2)-SUM($I37:BF37),IF(BG$18&gt;BF$19,((BG$18-BF$19+1)*$B$2*$Q$21),IF(BG$18&gt;=BF$19,$Q$21*$B$2))),0)</f>
        <v>0</v>
      </c>
      <c r="BH37" s="231">
        <f>IF('Hoja De Calculo'!BI13&gt;='Hoja De Calculo'!BH13,IF(BH$18=100,($Q$21*BH$18*$B$2)-SUM($I37:BG37),IF(BH$18&gt;BG$19,((BH$18-BG$19+1)*$B$2*$Q$21),IF(BH$18&gt;=BG$19,$Q$21*$B$2))),0)</f>
        <v>0</v>
      </c>
      <c r="BI37" s="231">
        <f>IF('Hoja De Calculo'!BJ13&gt;='Hoja De Calculo'!BI13,IF(BI$18=100,($Q$21*BI$18*$B$2)-SUM($I37:BH37),IF(BI$18&gt;BH$19,((BI$18-BH$19+1)*$B$2*$Q$21),IF(BI$18&gt;=BH$19,$Q$21*$B$2))),0)</f>
        <v>0</v>
      </c>
      <c r="BJ37" s="231">
        <f>IF('Hoja De Calculo'!BK13&gt;='Hoja De Calculo'!BJ13,IF(BJ$18=100,($Q$21*BJ$18*$B$2)-SUM($I37:BI37),IF(BJ$18&gt;BI$19,((BJ$18-BI$19+1)*$B$2*$Q$21),IF(BJ$18&gt;=BI$19,$Q$21*$B$2))),0)</f>
        <v>0</v>
      </c>
      <c r="BK37" s="231">
        <f>IF('Hoja De Calculo'!BL13&gt;='Hoja De Calculo'!BK13,IF(BK$18=100,($Q$21*BK$18*$B$2)-SUM($I37:BJ37),IF(BK$18&gt;BJ$19,((BK$18-BJ$19+1)*$B$2*$Q$21),IF(BK$18&gt;=BJ$19,$Q$21*$B$2))),0)</f>
        <v>0</v>
      </c>
      <c r="BL37" s="231">
        <f>IF('Hoja De Calculo'!BM13&gt;='Hoja De Calculo'!BL13,IF(BL$18=100,($Q$21*BL$18*$B$2)-SUM($I37:BK37),IF(BL$18&gt;BK$19,((BL$18-BK$19+1)*$B$2*$Q$21),IF(BL$18&gt;=BK$19,$Q$21*$B$2))),0)</f>
        <v>0</v>
      </c>
      <c r="BM37" s="231">
        <f>IF('Hoja De Calculo'!BN13&gt;='Hoja De Calculo'!BM13,IF(BM$18=100,($Q$21*BM$18*$B$2)-SUM($I37:BL37),IF(BM$18&gt;BL$19,((BM$18-BL$19+1)*$B$2*$Q$21),IF(BM$18&gt;=BL$19,$Q$21*$B$2))),0)</f>
        <v>0</v>
      </c>
      <c r="BN37" s="231">
        <f>IF('Hoja De Calculo'!BO13&gt;='Hoja De Calculo'!BN13,IF(BN$18=100,($Q$21*BN$18*$B$2)-SUM($I37:BM37),IF(BN$18&gt;BM$19,((BN$18-BM$19+1)*$B$2*$Q$21),IF(BN$18&gt;=BM$19,$Q$21*$B$2))),0)</f>
        <v>0</v>
      </c>
      <c r="BO37" s="231">
        <f>IF('Hoja De Calculo'!BP13&gt;='Hoja De Calculo'!BO13,IF(BO$18=100,($Q$21*BO$18*$B$2)-SUM($I37:BN37),IF(BO$18&gt;BN$19,((BO$18-BN$19+1)*$B$2*$Q$21),IF(BO$18&gt;=BN$19,$Q$21*$B$2))),0)</f>
        <v>0</v>
      </c>
      <c r="BP37" s="231">
        <f>IF('Hoja De Calculo'!BQ13&gt;='Hoja De Calculo'!BP13,IF(BP$18=100,($Q$21*BP$18*$B$2)-SUM($I37:BO37),IF(BP$18&gt;BO$19,((BP$18-BO$19+1)*$B$2*$Q$21),IF(BP$18&gt;=BO$19,$Q$21*$B$2))),0)</f>
        <v>0</v>
      </c>
      <c r="BQ37" s="231">
        <f>IF('Hoja De Calculo'!BR13&gt;='Hoja De Calculo'!BQ13,IF(BQ$18=100,($Q$21*BQ$18*$B$2)-SUM($I37:BP37),IF(BQ$18&gt;BP$19,((BQ$18-BP$19+1)*$B$2*$Q$21),IF(BQ$18&gt;=BP$19,$Q$21*$B$2))),0)</f>
        <v>0</v>
      </c>
      <c r="BR37" s="231">
        <f>IF('Hoja De Calculo'!BS13&gt;='Hoja De Calculo'!BR13,IF(BR$18=100,($Q$21*BR$18*$B$2)-SUM($I37:BQ37),IF(BR$18&gt;BQ$19,((BR$18-BQ$19+1)*$B$2*$Q$21),IF(BR$18&gt;=BQ$19,$Q$21*$B$2))),0)</f>
        <v>0</v>
      </c>
      <c r="BS37" s="231">
        <f>IF('Hoja De Calculo'!BT13&gt;='Hoja De Calculo'!BS13,IF(BS$18=100,($Q$21*BS$18*$B$2)-SUM($I37:BR37),IF(BS$18&gt;BR$19,((BS$18-BR$19+1)*$B$2*$Q$21),IF(BS$18&gt;=BR$19,$Q$21*$B$2))),0)</f>
        <v>0</v>
      </c>
      <c r="BT37" s="231">
        <f>IF('Hoja De Calculo'!BU13&gt;='Hoja De Calculo'!BT13,IF(BT$18=100,($Q$21*BT$18*$B$2)-SUM($I37:BS37),IF(BT$18&gt;BS$19,((BT$18-BS$19+1)*$B$2*$Q$21),IF(BT$18&gt;=BS$19,$Q$21*$B$2))),0)</f>
        <v>0</v>
      </c>
      <c r="BU37" s="231">
        <f>IF('Hoja De Calculo'!BV13&gt;='Hoja De Calculo'!BU13,IF(BU$18=100,($Q$21*BU$18*$B$2)-SUM($I37:BT37),IF(BU$18&gt;BT$19,((BU$18-BT$19+1)*$B$2*$Q$21),IF(BU$18&gt;=BT$19,$Q$21*$B$2))),0)</f>
        <v>0</v>
      </c>
      <c r="BV37" s="231">
        <f>IF('Hoja De Calculo'!BW13&gt;='Hoja De Calculo'!BV13,IF(BV$18=100,($Q$21*BV$18*$B$2)-SUM($I37:BU37),IF(BV$18&gt;BU$19,((BV$18-BU$19+1)*$B$2*$Q$21),IF(BV$18&gt;=BU$19,$Q$21*$B$2))),0)</f>
        <v>0</v>
      </c>
      <c r="BW37" s="231">
        <f>IF('Hoja De Calculo'!BX13&gt;='Hoja De Calculo'!BW13,IF(BW$18=100,($Q$21*BW$18*$B$2)-SUM($I37:BV37),IF(BW$18&gt;BV$19,((BW$18-BV$19+1)*$B$2*$Q$21),IF(BW$18&gt;=BV$19,$Q$21*$B$2))),0)</f>
        <v>0</v>
      </c>
      <c r="BX37" s="231">
        <f>IF('Hoja De Calculo'!BY13&gt;='Hoja De Calculo'!BX13,IF(BX$18=100,($Q$21*BX$18*$B$2)-SUM($I37:BW37),IF(BX$18&gt;BW$19,((BX$18-BW$19+1)*$B$2*$Q$21),IF(BX$18&gt;=BW$19,$Q$21*$B$2))),0)</f>
        <v>0</v>
      </c>
      <c r="BY37" s="231">
        <f>IF('Hoja De Calculo'!BZ13&gt;='Hoja De Calculo'!BY13,IF(BY$18=100,($Q$21*BY$18*$B$2)-SUM($I37:BX37),IF(BY$18&gt;BX$19,((BY$18-BX$19+1)*$B$2*$Q$21),IF(BY$18&gt;=BX$19,$Q$21*$B$2))),0)</f>
        <v>0</v>
      </c>
      <c r="BZ37" s="231">
        <f>IF('Hoja De Calculo'!CA13&gt;='Hoja De Calculo'!BZ13,IF(BZ$18=100,($Q$21*BZ$18*$B$2)-SUM($I37:BY37),IF(BZ$18&gt;BY$19,((BZ$18-BY$19+1)*$B$2*$Q$21),IF(BZ$18&gt;=BY$19,$Q$21*$B$2))),0)</f>
        <v>0</v>
      </c>
      <c r="CA37" s="231">
        <f>IF('Hoja De Calculo'!CB13&gt;='Hoja De Calculo'!CA13,IF(CA$18=100,($Q$21*CA$18*$B$2)-SUM($I37:BZ37),IF(CA$18&gt;BZ$19,((CA$18-BZ$19+1)*$B$2*$Q$21),IF(CA$18&gt;=BZ$19,$Q$21*$B$2))),0)</f>
        <v>0</v>
      </c>
      <c r="CB37" s="231">
        <f>IF('Hoja De Calculo'!CC13&gt;='Hoja De Calculo'!CB13,IF(CB$18=100,($Q$21*CB$18*$B$2)-SUM($I37:CA37),IF(CB$18&gt;CA$19,((CB$18-CA$19+1)*$B$2*$Q$21),IF(CB$18&gt;=CA$19,$Q$21*$B$2))),0)</f>
        <v>0</v>
      </c>
      <c r="CC37" s="231">
        <f>IF('Hoja De Calculo'!CD13&gt;='Hoja De Calculo'!CC13,IF(CC$18=100,($Q$21*CC$18*$B$2)-SUM($I37:CB37),IF(CC$18&gt;CB$19,((CC$18-CB$19+1)*$B$2*$Q$21),IF(CC$18&gt;=CB$19,$Q$21*$B$2))),0)</f>
        <v>0</v>
      </c>
      <c r="CD37" s="231">
        <f>IF('Hoja De Calculo'!CE13&gt;='Hoja De Calculo'!CD13,IF(CD$18=100,($Q$21*CD$18*$B$2)-SUM($I37:CC37),IF(CD$18&gt;CC$19,((CD$18-CC$19+1)*$B$2*$Q$21),IF(CD$18&gt;=CC$19,$Q$21*$B$2))),0)</f>
        <v>0</v>
      </c>
      <c r="CE37" s="231">
        <f>IF('Hoja De Calculo'!CF13&gt;='Hoja De Calculo'!CE13,IF(CE$18=100,($Q$21*CE$18*$B$2)-SUM($I37:CD37),IF(CE$18&gt;CD$19,((CE$18-CD$19+1)*$B$2*$Q$21),IF(CE$18&gt;=CD$19,$Q$21*$B$2))),0)</f>
        <v>0</v>
      </c>
      <c r="CF37" s="231">
        <f>IF('Hoja De Calculo'!CG13&gt;='Hoja De Calculo'!CF13,IF(CF$18=100,($Q$21*CF$18*$B$2)-SUM($I37:CE37),IF(CF$18&gt;CE$19,((CF$18-CE$19+1)*$B$2*$Q$21),IF(CF$18&gt;=CE$19,$Q$21*$B$2))),0)</f>
        <v>0</v>
      </c>
      <c r="CG37" s="231">
        <f>IF('Hoja De Calculo'!CH13&gt;='Hoja De Calculo'!CG13,IF(CG$18=100,($Q$21*CG$18*$B$2)-SUM($I37:CF37),IF(CG$18&gt;CF$19,((CG$18-CF$19+1)*$B$2*$Q$21),IF(CG$18&gt;=CF$19,$Q$21*$B$2))),0)</f>
        <v>0</v>
      </c>
      <c r="CH37" s="231">
        <f>IF('Hoja De Calculo'!CI13&gt;='Hoja De Calculo'!CH13,IF(CH$18=100,($Q$21*CH$18*$B$2)-SUM($I37:CG37),IF(CH$18&gt;CG$19,((CH$18-CG$19+1)*$B$2*$Q$21),IF(CH$18&gt;=CG$19,$Q$21*$B$2))),0)</f>
        <v>0</v>
      </c>
      <c r="CI37" s="231">
        <f>IF('Hoja De Calculo'!CJ13&gt;='Hoja De Calculo'!CI13,IF(CI$18=100,($Q$21*CI$18*$B$2)-SUM($I37:CH37),IF(CI$18&gt;CH$19,((CI$18-CH$19+1)*$B$2*$Q$21),IF(CI$18&gt;=CH$19,$Q$21*$B$2))),0)</f>
        <v>0</v>
      </c>
      <c r="CJ37" s="231">
        <f>IF('Hoja De Calculo'!CK13&gt;='Hoja De Calculo'!CJ13,IF(CJ$18=100,($Q$21*CJ$18*$B$2)-SUM($I37:CI37),IF(CJ$18&gt;CI$19,((CJ$18-CI$19+1)*$B$2*$Q$21),IF(CJ$18&gt;=CI$19,$Q$21*$B$2))),0)</f>
        <v>0</v>
      </c>
      <c r="CK37" s="231">
        <f>IF('Hoja De Calculo'!CL13&gt;='Hoja De Calculo'!CK13,IF(CK$18=100,($Q$21*CK$18*$B$2)-SUM($I37:CJ37),IF(CK$18&gt;CJ$19,((CK$18-CJ$19+1)*$B$2*$Q$21),IF(CK$18&gt;=CJ$19,$Q$21*$B$2))),0)</f>
        <v>0</v>
      </c>
      <c r="CL37" s="231">
        <f>IF('Hoja De Calculo'!CM13&gt;='Hoja De Calculo'!CL13,IF(CL$18=100,($Q$21*CL$18*$B$2)-SUM($I37:CK37),IF(CL$18&gt;CK$19,((CL$18-CK$19+1)*$B$2*$Q$21),IF(CL$18&gt;=CK$19,$Q$21*$B$2))),0)</f>
        <v>0</v>
      </c>
      <c r="CM37" s="231">
        <f>IF('Hoja De Calculo'!CN13&gt;='Hoja De Calculo'!CM13,IF(CM$18=100,($Q$21*CM$18*$B$2)-SUM($I37:CL37),IF(CM$18&gt;CL$19,((CM$18-CL$19+1)*$B$2*$Q$21),IF(CM$18&gt;=CL$19,$Q$21*$B$2))),0)</f>
        <v>0</v>
      </c>
      <c r="CN37" s="231">
        <f>IF('Hoja De Calculo'!CO13&gt;='Hoja De Calculo'!CN13,IF(CN$18=100,($Q$21*CN$18*$B$2)-SUM($I37:CM37),IF(CN$18&gt;CM$19,((CN$18-CM$19+1)*$B$2*$Q$21),IF(CN$18&gt;=CM$19,$Q$21*$B$2))),0)</f>
        <v>0</v>
      </c>
      <c r="CO37" s="231">
        <f>IF('Hoja De Calculo'!CP13&gt;='Hoja De Calculo'!CO13,IF(CO$18=100,($Q$21*CO$18*$B$2)-SUM($I37:CN37),IF(CO$18&gt;CN$19,((CO$18-CN$19+1)*$B$2*$Q$21),IF(CO$18&gt;=CN$19,$Q$21*$B$2))),0)</f>
        <v>0</v>
      </c>
      <c r="CP37" s="231">
        <f>IF('Hoja De Calculo'!CQ13&gt;='Hoja De Calculo'!CP13,IF(CP$18=100,($Q$21*CP$18*$B$2)-SUM($I37:CO37),IF(CP$18&gt;CO$19,((CP$18-CO$19+1)*$B$2*$Q$21),IF(CP$18&gt;=CO$19,$Q$21*$B$2))),0)</f>
        <v>0</v>
      </c>
      <c r="CQ37" s="231">
        <f>IF('Hoja De Calculo'!CR13&gt;='Hoja De Calculo'!CQ13,IF(CQ$18=100,($Q$21*CQ$18*$B$2)-SUM($I37:CP37),IF(CQ$18&gt;CP$19,((CQ$18-CP$19+1)*$B$2*$Q$21),IF(CQ$18&gt;=CP$19,$Q$21*$B$2))),0)</f>
        <v>0</v>
      </c>
      <c r="CR37" s="231">
        <f>IF('Hoja De Calculo'!CS13&gt;='Hoja De Calculo'!CR13,IF(CR$18=100,($Q$21*CR$18*$B$2)-SUM($I37:CQ37),IF(CR$18&gt;CQ$19,((CR$18-CQ$19+1)*$B$2*$Q$21),IF(CR$18&gt;=CQ$19,$Q$21*$B$2))),0)</f>
        <v>0</v>
      </c>
      <c r="CS37" s="231">
        <f>IF('Hoja De Calculo'!CT13&gt;='Hoja De Calculo'!CS13,IF(CS$18=100,($Q$21*CS$18*$B$2)-SUM($I37:CR37),IF(CS$18&gt;CR$19,((CS$18-CR$19+1)*$B$2*$Q$21),IF(CS$18&gt;=CR$19,$Q$21*$B$2))),0)</f>
        <v>0</v>
      </c>
      <c r="CT37" s="231">
        <f>IF('Hoja De Calculo'!CU13&gt;='Hoja De Calculo'!CT13,IF(CT$18=100,($Q$21*CT$18*$B$2)-SUM($I37:CS37),IF(CT$18&gt;CS$19,((CT$18-CS$19+1)*$B$2*$Q$21),IF(CT$18&gt;=CS$19,$Q$21*$B$2))),0)</f>
        <v>0</v>
      </c>
      <c r="CU37" s="231">
        <f>IF('Hoja De Calculo'!CV13&gt;='Hoja De Calculo'!CU13,IF(CU$18=100,($Q$21*CU$18*$B$2)-SUM($I37:CT37),IF(CU$18&gt;CT$19,((CU$18-CT$19+1)*$B$2*$Q$21),IF(CU$18&gt;=CT$19,$Q$21*$B$2))),0)</f>
        <v>0</v>
      </c>
      <c r="CV37" s="231">
        <f>IF('Hoja De Calculo'!CW13&gt;='Hoja De Calculo'!CV13,IF(CV$18=100,($Q$21*CV$18*$B$2)-SUM($I37:CU37),IF(CV$18&gt;CU$19,((CV$18-CU$19+1)*$B$2*$Q$21),IF(CV$18&gt;=CU$19,$Q$21*$B$2))),0)</f>
        <v>0</v>
      </c>
      <c r="CW37" s="231">
        <f>IF('Hoja De Calculo'!CX13&gt;='Hoja De Calculo'!CW13,IF(CW$18=100,($Q$21*CW$18*$B$2)-SUM($I37:CV37),IF(CW$18&gt;CV$19,((CW$18-CV$19+1)*$B$2*$Q$21),IF(CW$18&gt;=CV$19,$Q$21*$B$2))),0)</f>
        <v>0</v>
      </c>
    </row>
    <row r="38" spans="1:101" x14ac:dyDescent="0.35">
      <c r="A38" t="s">
        <v>143</v>
      </c>
      <c r="C38" s="196"/>
      <c r="D38" s="196"/>
      <c r="E38" s="196"/>
      <c r="F38" s="196"/>
      <c r="G38" s="196"/>
      <c r="H38" s="196"/>
      <c r="I38" s="196"/>
      <c r="J38" s="196"/>
      <c r="K38" s="196"/>
      <c r="L38" s="196"/>
      <c r="M38" s="196"/>
      <c r="N38" s="204"/>
      <c r="O38" s="211"/>
      <c r="P38" s="211"/>
      <c r="Q38" s="211"/>
      <c r="R38" s="218">
        <f>(R$21*$B$2*(R$19+(IF(R$19=100,0,1))))</f>
        <v>0</v>
      </c>
      <c r="S38" s="231">
        <f>IF('Hoja De Calculo'!T13&gt;='Hoja De Calculo'!S13,IF(S$18=100,($R$21*S$18*$B$2)-SUM($I38:R38),IF(S$18&gt;R$19,((S$18-R$19+1)*$B$2*$R$21),IF(S$18&gt;=R$19,$R$21*$B$2))),0)</f>
        <v>0</v>
      </c>
      <c r="T38" s="231">
        <f>IF('Hoja De Calculo'!U13&gt;='Hoja De Calculo'!T13,IF(T$18=100,($R$21*T$18*$B$2)-SUM($I38:S38),IF(T$18&gt;S$19,((T$18-S$19+1)*$B$2*$R$21),IF(T$18&gt;=S$19,$R$21*$B$2))),0)</f>
        <v>0</v>
      </c>
      <c r="U38" s="231">
        <f>IF('Hoja De Calculo'!V13&gt;='Hoja De Calculo'!U13,IF(U$18=100,($R$21*U$18*$B$2)-SUM($I38:T38),IF(U$18&gt;T$19,((U$18-T$19+1)*$B$2*$R$21),IF(U$18&gt;=T$19,$R$21*$B$2))),0)</f>
        <v>0</v>
      </c>
      <c r="V38" s="231">
        <f>IF('Hoja De Calculo'!W13&gt;='Hoja De Calculo'!V13,IF(V$18=100,($R$21*V$18*$B$2)-SUM($I38:U38),IF(V$18&gt;U$19,((V$18-U$19+1)*$B$2*$R$21),IF(V$18&gt;=U$19,$R$21*$B$2))),0)</f>
        <v>0</v>
      </c>
      <c r="W38" s="231">
        <f>IF('Hoja De Calculo'!X13&gt;='Hoja De Calculo'!W13,IF(W$18=100,($R$21*W$18*$B$2)-SUM($I38:V38),IF(W$18&gt;V$19,((W$18-V$19+1)*$B$2*$R$21),IF(W$18&gt;=V$19,$R$21*$B$2))),0)</f>
        <v>0</v>
      </c>
      <c r="X38" s="231">
        <f>IF('Hoja De Calculo'!Y13&gt;='Hoja De Calculo'!X13,IF(X$18=100,($R$21*X$18*$B$2)-SUM($I38:W38),IF(X$18&gt;W$19,((X$18-W$19+1)*$B$2*$R$21),IF(X$18&gt;=W$19,$R$21*$B$2))),0)</f>
        <v>0</v>
      </c>
      <c r="Y38" s="231">
        <f>IF('Hoja De Calculo'!Z13&gt;='Hoja De Calculo'!Y13,IF(Y$18=100,($R$21*Y$18*$B$2)-SUM($I38:X38),IF(Y$18&gt;X$19,((Y$18-X$19+1)*$B$2*$R$21),IF(Y$18&gt;=X$19,$R$21*$B$2))),0)</f>
        <v>0</v>
      </c>
      <c r="Z38" s="231">
        <f>IF('Hoja De Calculo'!AA13&gt;='Hoja De Calculo'!Z13,IF(Z$18=100,($R$21*Z$18*$B$2)-SUM($I38:Y38),IF(Z$18&gt;Y$19,((Z$18-Y$19+1)*$B$2*$R$21),IF(Z$18&gt;=Y$19,$R$21*$B$2))),0)</f>
        <v>0</v>
      </c>
      <c r="AA38" s="231">
        <f>IF('Hoja De Calculo'!AB13&gt;='Hoja De Calculo'!AA13,IF(AA$18=100,($R$21*AA$18*$B$2)-SUM($I38:Z38),IF(AA$18&gt;Z$19,((AA$18-Z$19+1)*$B$2*$R$21),IF(AA$18&gt;=Z$19,$R$21*$B$2))),0)</f>
        <v>0</v>
      </c>
      <c r="AB38" s="231">
        <f>IF('Hoja De Calculo'!AC13&gt;='Hoja De Calculo'!AB13,IF(AB$18=100,($R$21*AB$18*$B$2)-SUM($I38:AA38),IF(AB$18&gt;AA$19,((AB$18-AA$19+1)*$B$2*$R$21),IF(AB$18&gt;=AA$19,$R$21*$B$2))),0)</f>
        <v>0</v>
      </c>
      <c r="AC38" s="231">
        <f>IF('Hoja De Calculo'!AD13&gt;='Hoja De Calculo'!AC13,IF(AC$18=100,($R$21*AC$18*$B$2)-SUM($I38:AB38),IF(AC$18&gt;AB$19,((AC$18-AB$19+1)*$B$2*$R$21),IF(AC$18&gt;=AB$19,$R$21*$B$2))),0)</f>
        <v>0</v>
      </c>
      <c r="AD38" s="231">
        <f>IF('Hoja De Calculo'!AE13&gt;='Hoja De Calculo'!AD13,IF(AD$18=100,($R$21*AD$18*$B$2)-SUM($I38:AC38),IF(AD$18&gt;AC$19,((AD$18-AC$19+1)*$B$2*$R$21),IF(AD$18&gt;=AC$19,$R$21*$B$2))),0)</f>
        <v>0</v>
      </c>
      <c r="AE38" s="231">
        <f>IF('Hoja De Calculo'!AF13&gt;='Hoja De Calculo'!AE13,IF(AE$18=100,($R$21*AE$18*$B$2)-SUM($I38:AD38),IF(AE$18&gt;AD$19,((AE$18-AD$19+1)*$B$2*$R$21),IF(AE$18&gt;=AD$19,$R$21*$B$2))),0)</f>
        <v>0</v>
      </c>
      <c r="AF38" s="231">
        <f>IF('Hoja De Calculo'!AG13&gt;='Hoja De Calculo'!AF13,IF(AF$18=100,($R$21*AF$18*$B$2)-SUM($I38:AE38),IF(AF$18&gt;AE$19,((AF$18-AE$19+1)*$B$2*$R$21),IF(AF$18&gt;=AE$19,$R$21*$B$2))),0)</f>
        <v>0</v>
      </c>
      <c r="AG38" s="231">
        <f>IF('Hoja De Calculo'!AH13&gt;='Hoja De Calculo'!AG13,IF(AG$18=100,($R$21*AG$18*$B$2)-SUM($I38:AF38),IF(AG$18&gt;AF$19,((AG$18-AF$19+1)*$B$2*$R$21),IF(AG$18&gt;=AF$19,$R$21*$B$2))),0)</f>
        <v>0</v>
      </c>
      <c r="AH38" s="231">
        <f>IF('Hoja De Calculo'!AI13&gt;='Hoja De Calculo'!AH13,IF(AH$18=100,($R$21*AH$18*$B$2)-SUM($I38:AG38),IF(AH$18&gt;AG$19,((AH$18-AG$19+1)*$B$2*$R$21),IF(AH$18&gt;=AG$19,$R$21*$B$2))),0)</f>
        <v>0</v>
      </c>
      <c r="AI38" s="231">
        <f>IF('Hoja De Calculo'!AJ13&gt;='Hoja De Calculo'!AI13,IF(AI$18=100,($R$21*AI$18*$B$2)-SUM($I38:AH38),IF(AI$18&gt;AH$19,((AI$18-AH$19+1)*$B$2*$R$21),IF(AI$18&gt;=AH$19,$R$21*$B$2))),0)</f>
        <v>0</v>
      </c>
      <c r="AJ38" s="231">
        <f>IF('Hoja De Calculo'!AK13&gt;='Hoja De Calculo'!AJ13,IF(AJ$18=100,($R$21*AJ$18*$B$2)-SUM($I38:AI38),IF(AJ$18&gt;AI$19,((AJ$18-AI$19+1)*$B$2*$R$21),IF(AJ$18&gt;=AI$19,$R$21*$B$2))),0)</f>
        <v>0</v>
      </c>
      <c r="AK38" s="231">
        <f>IF('Hoja De Calculo'!AL13&gt;='Hoja De Calculo'!AK13,IF(AK$18=100,($R$21*AK$18*$B$2)-SUM($I38:AJ38),IF(AK$18&gt;AJ$19,((AK$18-AJ$19+1)*$B$2*$R$21),IF(AK$18&gt;=AJ$19,$R$21*$B$2))),0)</f>
        <v>0</v>
      </c>
      <c r="AL38" s="231">
        <f>IF('Hoja De Calculo'!AM13&gt;='Hoja De Calculo'!AL13,IF(AL$18=100,($R$21*AL$18*$B$2)-SUM($I38:AK38),IF(AL$18&gt;AK$19,((AL$18-AK$19+1)*$B$2*$R$21),IF(AL$18&gt;=AK$19,$R$21*$B$2))),0)</f>
        <v>0</v>
      </c>
      <c r="AM38" s="231">
        <f>IF('Hoja De Calculo'!AN13&gt;='Hoja De Calculo'!AM13,IF(AM$18=100,($R$21*AM$18*$B$2)-SUM($I38:AL38),IF(AM$18&gt;AL$19,((AM$18-AL$19+1)*$B$2*$R$21),IF(AM$18&gt;=AL$19,$R$21*$B$2))),0)</f>
        <v>0</v>
      </c>
      <c r="AN38" s="231">
        <f>IF('Hoja De Calculo'!AO13&gt;='Hoja De Calculo'!AN13,IF(AN$18=100,($R$21*AN$18*$B$2)-SUM($I38:AM38),IF(AN$18&gt;AM$19,((AN$18-AM$19+1)*$B$2*$R$21),IF(AN$18&gt;=AM$19,$R$21*$B$2))),0)</f>
        <v>0</v>
      </c>
      <c r="AO38" s="231">
        <f>IF('Hoja De Calculo'!AP13&gt;='Hoja De Calculo'!AO13,IF(AO$18=100,($R$21*AO$18*$B$2)-SUM($I38:AN38),IF(AO$18&gt;AN$19,((AO$18-AN$19+1)*$B$2*$R$21),IF(AO$18&gt;=AN$19,$R$21*$B$2))),0)</f>
        <v>0</v>
      </c>
      <c r="AP38" s="231">
        <f>IF('Hoja De Calculo'!AQ13&gt;='Hoja De Calculo'!AP13,IF(AP$18=100,($R$21*AP$18*$B$2)-SUM($I38:AO38),IF(AP$18&gt;AO$19,((AP$18-AO$19+1)*$B$2*$R$21),IF(AP$18&gt;=AO$19,$R$21*$B$2))),0)</f>
        <v>0</v>
      </c>
      <c r="AQ38" s="231">
        <f>IF('Hoja De Calculo'!AR13&gt;='Hoja De Calculo'!AQ13,IF(AQ$18=100,($R$21*AQ$18*$B$2)-SUM($I38:AP38),IF(AQ$18&gt;AP$19,((AQ$18-AP$19+1)*$B$2*$R$21),IF(AQ$18&gt;=AP$19,$R$21*$B$2))),0)</f>
        <v>0</v>
      </c>
      <c r="AR38" s="231">
        <f>IF('Hoja De Calculo'!AS13&gt;='Hoja De Calculo'!AR13,IF(AR$18=100,($R$21*AR$18*$B$2)-SUM($I38:AQ38),IF(AR$18&gt;AQ$19,((AR$18-AQ$19+1)*$B$2*$R$21),IF(AR$18&gt;=AQ$19,$R$21*$B$2))),0)</f>
        <v>0</v>
      </c>
      <c r="AS38" s="231">
        <f>IF('Hoja De Calculo'!AT13&gt;='Hoja De Calculo'!AS13,IF(AS$18=100,($R$21*AS$18*$B$2)-SUM($I38:AR38),IF(AS$18&gt;AR$19,((AS$18-AR$19+1)*$B$2*$R$21),IF(AS$18&gt;=AR$19,$R$21*$B$2))),0)</f>
        <v>0</v>
      </c>
      <c r="AT38" s="231">
        <f>IF('Hoja De Calculo'!AU13&gt;='Hoja De Calculo'!AT13,IF(AT$18=100,($R$21*AT$18*$B$2)-SUM($I38:AS38),IF(AT$18&gt;AS$19,((AT$18-AS$19+1)*$B$2*$R$21),IF(AT$18&gt;=AS$19,$R$21*$B$2))),0)</f>
        <v>0</v>
      </c>
      <c r="AU38" s="231">
        <f>IF('Hoja De Calculo'!AV13&gt;='Hoja De Calculo'!AU13,IF(AU$18=100,($R$21*AU$18*$B$2)-SUM($I38:AT38),IF(AU$18&gt;AT$19,((AU$18-AT$19+1)*$B$2*$R$21),IF(AU$18&gt;=AT$19,$R$21*$B$2))),0)</f>
        <v>0</v>
      </c>
      <c r="AV38" s="231">
        <f>IF('Hoja De Calculo'!AW13&gt;='Hoja De Calculo'!AV13,IF(AV$18=100,($R$21*AV$18*$B$2)-SUM($I38:AU38),IF(AV$18&gt;AU$19,((AV$18-AU$19+1)*$B$2*$R$21),IF(AV$18&gt;=AU$19,$R$21*$B$2))),0)</f>
        <v>0</v>
      </c>
      <c r="AW38" s="231">
        <f>IF('Hoja De Calculo'!AX13&gt;='Hoja De Calculo'!AW13,IF(AW$18=100,($R$21*AW$18*$B$2)-SUM($I38:AV38),IF(AW$18&gt;AV$19,((AW$18-AV$19+1)*$B$2*$R$21),IF(AW$18&gt;=AV$19,$R$21*$B$2))),0)</f>
        <v>0</v>
      </c>
      <c r="AX38" s="231">
        <f>IF('Hoja De Calculo'!AY13&gt;='Hoja De Calculo'!AX13,IF(AX$18=100,($R$21*AX$18*$B$2)-SUM($I38:AW38),IF(AX$18&gt;AW$19,((AX$18-AW$19+1)*$B$2*$R$21),IF(AX$18&gt;=AW$19,$R$21*$B$2))),0)</f>
        <v>0</v>
      </c>
      <c r="AY38" s="231">
        <f>IF('Hoja De Calculo'!AZ13&gt;='Hoja De Calculo'!AY13,IF(AY$18=100,($R$21*AY$18*$B$2)-SUM($I38:AX38),IF(AY$18&gt;AX$19,((AY$18-AX$19+1)*$B$2*$R$21),IF(AY$18&gt;=AX$19,$R$21*$B$2))),0)</f>
        <v>0</v>
      </c>
      <c r="AZ38" s="231">
        <f>IF('Hoja De Calculo'!BA13&gt;='Hoja De Calculo'!AZ13,IF(AZ$18=100,($R$21*AZ$18*$B$2)-SUM($I38:AY38),IF(AZ$18&gt;AY$19,((AZ$18-AY$19+1)*$B$2*$R$21),IF(AZ$18&gt;=AY$19,$R$21*$B$2))),0)</f>
        <v>0</v>
      </c>
      <c r="BA38" s="231">
        <f>IF('Hoja De Calculo'!BB13&gt;='Hoja De Calculo'!BA13,IF(BA$18=100,($R$21*BA$18*$B$2)-SUM($I38:AZ38),IF(BA$18&gt;AZ$19,((BA$18-AZ$19+1)*$B$2*$R$21),IF(BA$18&gt;=AZ$19,$R$21*$B$2))),0)</f>
        <v>0</v>
      </c>
      <c r="BB38" s="231">
        <f>IF('Hoja De Calculo'!BC13&gt;='Hoja De Calculo'!BB13,IF(BB$18=100,($R$21*BB$18*$B$2)-SUM($I38:BA38),IF(BB$18&gt;BA$19,((BB$18-BA$19+1)*$B$2*$R$21),IF(BB$18&gt;=BA$19,$R$21*$B$2))),0)</f>
        <v>0</v>
      </c>
      <c r="BC38" s="231">
        <f>IF('Hoja De Calculo'!BD13&gt;='Hoja De Calculo'!BC13,IF(BC$18=100,($R$21*BC$18*$B$2)-SUM($I38:BB38),IF(BC$18&gt;BB$19,((BC$18-BB$19+1)*$B$2*$R$21),IF(BC$18&gt;=BB$19,$R$21*$B$2))),0)</f>
        <v>0</v>
      </c>
      <c r="BD38" s="231">
        <f>IF('Hoja De Calculo'!BE13&gt;='Hoja De Calculo'!BD13,IF(BD$18=100,($R$21*BD$18*$B$2)-SUM($I38:BC38),IF(BD$18&gt;BC$19,((BD$18-BC$19+1)*$B$2*$R$21),IF(BD$18&gt;=BC$19,$R$21*$B$2))),0)</f>
        <v>0</v>
      </c>
      <c r="BE38" s="231">
        <f>IF('Hoja De Calculo'!BF13&gt;='Hoja De Calculo'!BE13,IF(BE$18=100,($R$21*BE$18*$B$2)-SUM($I38:BD38),IF(BE$18&gt;BD$19,((BE$18-BD$19+1)*$B$2*$R$21),IF(BE$18&gt;=BD$19,$R$21*$B$2))),0)</f>
        <v>0</v>
      </c>
      <c r="BF38" s="231">
        <f>IF('Hoja De Calculo'!BG13&gt;='Hoja De Calculo'!BF13,IF(BF$18=100,($R$21*BF$18*$B$2)-SUM($I38:BE38),IF(BF$18&gt;BE$19,((BF$18-BE$19+1)*$B$2*$R$21),IF(BF$18&gt;=BE$19,$R$21*$B$2))),0)</f>
        <v>0</v>
      </c>
      <c r="BG38" s="231">
        <f>IF('Hoja De Calculo'!BH13&gt;='Hoja De Calculo'!BG13,IF(BG$18=100,($R$21*BG$18*$B$2)-SUM($I38:BF38),IF(BG$18&gt;BF$19,((BG$18-BF$19+1)*$B$2*$R$21),IF(BG$18&gt;=BF$19,$R$21*$B$2))),0)</f>
        <v>0</v>
      </c>
      <c r="BH38" s="231">
        <f>IF('Hoja De Calculo'!BI13&gt;='Hoja De Calculo'!BH13,IF(BH$18=100,($R$21*BH$18*$B$2)-SUM($I38:BG38),IF(BH$18&gt;BG$19,((BH$18-BG$19+1)*$B$2*$R$21),IF(BH$18&gt;=BG$19,$R$21*$B$2))),0)</f>
        <v>0</v>
      </c>
      <c r="BI38" s="231">
        <f>IF('Hoja De Calculo'!BJ13&gt;='Hoja De Calculo'!BI13,IF(BI$18=100,($R$21*BI$18*$B$2)-SUM($I38:BH38),IF(BI$18&gt;BH$19,((BI$18-BH$19+1)*$B$2*$R$21),IF(BI$18&gt;=BH$19,$R$21*$B$2))),0)</f>
        <v>0</v>
      </c>
      <c r="BJ38" s="231">
        <f>IF('Hoja De Calculo'!BK13&gt;='Hoja De Calculo'!BJ13,IF(BJ$18=100,($R$21*BJ$18*$B$2)-SUM($I38:BI38),IF(BJ$18&gt;BI$19,((BJ$18-BI$19+1)*$B$2*$R$21),IF(BJ$18&gt;=BI$19,$R$21*$B$2))),0)</f>
        <v>0</v>
      </c>
      <c r="BK38" s="231">
        <f>IF('Hoja De Calculo'!BL13&gt;='Hoja De Calculo'!BK13,IF(BK$18=100,($R$21*BK$18*$B$2)-SUM($I38:BJ38),IF(BK$18&gt;BJ$19,((BK$18-BJ$19+1)*$B$2*$R$21),IF(BK$18&gt;=BJ$19,$R$21*$B$2))),0)</f>
        <v>0</v>
      </c>
      <c r="BL38" s="231">
        <f>IF('Hoja De Calculo'!BM13&gt;='Hoja De Calculo'!BL13,IF(BL$18=100,($R$21*BL$18*$B$2)-SUM($I38:BK38),IF(BL$18&gt;BK$19,((BL$18-BK$19+1)*$B$2*$R$21),IF(BL$18&gt;=BK$19,$R$21*$B$2))),0)</f>
        <v>0</v>
      </c>
      <c r="BM38" s="231">
        <f>IF('Hoja De Calculo'!BN13&gt;='Hoja De Calculo'!BM13,IF(BM$18=100,($R$21*BM$18*$B$2)-SUM($I38:BL38),IF(BM$18&gt;BL$19,((BM$18-BL$19+1)*$B$2*$R$21),IF(BM$18&gt;=BL$19,$R$21*$B$2))),0)</f>
        <v>0</v>
      </c>
      <c r="BN38" s="231">
        <f>IF('Hoja De Calculo'!BO13&gt;='Hoja De Calculo'!BN13,IF(BN$18=100,($R$21*BN$18*$B$2)-SUM($I38:BM38),IF(BN$18&gt;BM$19,((BN$18-BM$19+1)*$B$2*$R$21),IF(BN$18&gt;=BM$19,$R$21*$B$2))),0)</f>
        <v>0</v>
      </c>
      <c r="BO38" s="231">
        <f>IF('Hoja De Calculo'!BP13&gt;='Hoja De Calculo'!BO13,IF(BO$18=100,($R$21*BO$18*$B$2)-SUM($I38:BN38),IF(BO$18&gt;BN$19,((BO$18-BN$19+1)*$B$2*$R$21),IF(BO$18&gt;=BN$19,$R$21*$B$2))),0)</f>
        <v>0</v>
      </c>
      <c r="BP38" s="231">
        <f>IF('Hoja De Calculo'!BQ13&gt;='Hoja De Calculo'!BP13,IF(BP$18=100,($R$21*BP$18*$B$2)-SUM($I38:BO38),IF(BP$18&gt;BO$19,((BP$18-BO$19+1)*$B$2*$R$21),IF(BP$18&gt;=BO$19,$R$21*$B$2))),0)</f>
        <v>0</v>
      </c>
      <c r="BQ38" s="231">
        <f>IF('Hoja De Calculo'!BR13&gt;='Hoja De Calculo'!BQ13,IF(BQ$18=100,($R$21*BQ$18*$B$2)-SUM($I38:BP38),IF(BQ$18&gt;BP$19,((BQ$18-BP$19+1)*$B$2*$R$21),IF(BQ$18&gt;=BP$19,$R$21*$B$2))),0)</f>
        <v>0</v>
      </c>
      <c r="BR38" s="231">
        <f>IF('Hoja De Calculo'!BS13&gt;='Hoja De Calculo'!BR13,IF(BR$18=100,($R$21*BR$18*$B$2)-SUM($I38:BQ38),IF(BR$18&gt;BQ$19,((BR$18-BQ$19+1)*$B$2*$R$21),IF(BR$18&gt;=BQ$19,$R$21*$B$2))),0)</f>
        <v>0</v>
      </c>
      <c r="BS38" s="231">
        <f>IF('Hoja De Calculo'!BT13&gt;='Hoja De Calculo'!BS13,IF(BS$18=100,($R$21*BS$18*$B$2)-SUM($I38:BR38),IF(BS$18&gt;BR$19,((BS$18-BR$19+1)*$B$2*$R$21),IF(BS$18&gt;=BR$19,$R$21*$B$2))),0)</f>
        <v>0</v>
      </c>
      <c r="BT38" s="231">
        <f>IF('Hoja De Calculo'!BU13&gt;='Hoja De Calculo'!BT13,IF(BT$18=100,($R$21*BT$18*$B$2)-SUM($I38:BS38),IF(BT$18&gt;BS$19,((BT$18-BS$19+1)*$B$2*$R$21),IF(BT$18&gt;=BS$19,$R$21*$B$2))),0)</f>
        <v>0</v>
      </c>
      <c r="BU38" s="231">
        <f>IF('Hoja De Calculo'!BV13&gt;='Hoja De Calculo'!BU13,IF(BU$18=100,($R$21*BU$18*$B$2)-SUM($I38:BT38),IF(BU$18&gt;BT$19,((BU$18-BT$19+1)*$B$2*$R$21),IF(BU$18&gt;=BT$19,$R$21*$B$2))),0)</f>
        <v>0</v>
      </c>
      <c r="BV38" s="231">
        <f>IF('Hoja De Calculo'!BW13&gt;='Hoja De Calculo'!BV13,IF(BV$18=100,($R$21*BV$18*$B$2)-SUM($I38:BU38),IF(BV$18&gt;BU$19,((BV$18-BU$19+1)*$B$2*$R$21),IF(BV$18&gt;=BU$19,$R$21*$B$2))),0)</f>
        <v>0</v>
      </c>
      <c r="BW38" s="231">
        <f>IF('Hoja De Calculo'!BX13&gt;='Hoja De Calculo'!BW13,IF(BW$18=100,($R$21*BW$18*$B$2)-SUM($I38:BV38),IF(BW$18&gt;BV$19,((BW$18-BV$19+1)*$B$2*$R$21),IF(BW$18&gt;=BV$19,$R$21*$B$2))),0)</f>
        <v>0</v>
      </c>
      <c r="BX38" s="231">
        <f>IF('Hoja De Calculo'!BY13&gt;='Hoja De Calculo'!BX13,IF(BX$18=100,($R$21*BX$18*$B$2)-SUM($I38:BW38),IF(BX$18&gt;BW$19,((BX$18-BW$19+1)*$B$2*$R$21),IF(BX$18&gt;=BW$19,$R$21*$B$2))),0)</f>
        <v>0</v>
      </c>
      <c r="BY38" s="231">
        <f>IF('Hoja De Calculo'!BZ13&gt;='Hoja De Calculo'!BY13,IF(BY$18=100,($R$21*BY$18*$B$2)-SUM($I38:BX38),IF(BY$18&gt;BX$19,((BY$18-BX$19+1)*$B$2*$R$21),IF(BY$18&gt;=BX$19,$R$21*$B$2))),0)</f>
        <v>0</v>
      </c>
      <c r="BZ38" s="231">
        <f>IF('Hoja De Calculo'!CA13&gt;='Hoja De Calculo'!BZ13,IF(BZ$18=100,($R$21*BZ$18*$B$2)-SUM($I38:BY38),IF(BZ$18&gt;BY$19,((BZ$18-BY$19+1)*$B$2*$R$21),IF(BZ$18&gt;=BY$19,$R$21*$B$2))),0)</f>
        <v>0</v>
      </c>
      <c r="CA38" s="231">
        <f>IF('Hoja De Calculo'!CB13&gt;='Hoja De Calculo'!CA13,IF(CA$18=100,($R$21*CA$18*$B$2)-SUM($I38:BZ38),IF(CA$18&gt;BZ$19,((CA$18-BZ$19+1)*$B$2*$R$21),IF(CA$18&gt;=BZ$19,$R$21*$B$2))),0)</f>
        <v>0</v>
      </c>
      <c r="CB38" s="231">
        <f>IF('Hoja De Calculo'!CC13&gt;='Hoja De Calculo'!CB13,IF(CB$18=100,($R$21*CB$18*$B$2)-SUM($I38:CA38),IF(CB$18&gt;CA$19,((CB$18-CA$19+1)*$B$2*$R$21),IF(CB$18&gt;=CA$19,$R$21*$B$2))),0)</f>
        <v>0</v>
      </c>
      <c r="CC38" s="231">
        <f>IF('Hoja De Calculo'!CD13&gt;='Hoja De Calculo'!CC13,IF(CC$18=100,($R$21*CC$18*$B$2)-SUM($I38:CB38),IF(CC$18&gt;CB$19,((CC$18-CB$19+1)*$B$2*$R$21),IF(CC$18&gt;=CB$19,$R$21*$B$2))),0)</f>
        <v>0</v>
      </c>
      <c r="CD38" s="231">
        <f>IF('Hoja De Calculo'!CE13&gt;='Hoja De Calculo'!CD13,IF(CD$18=100,($R$21*CD$18*$B$2)-SUM($I38:CC38),IF(CD$18&gt;CC$19,((CD$18-CC$19+1)*$B$2*$R$21),IF(CD$18&gt;=CC$19,$R$21*$B$2))),0)</f>
        <v>0</v>
      </c>
      <c r="CE38" s="231">
        <f>IF('Hoja De Calculo'!CF13&gt;='Hoja De Calculo'!CE13,IF(CE$18=100,($R$21*CE$18*$B$2)-SUM($I38:CD38),IF(CE$18&gt;CD$19,((CE$18-CD$19+1)*$B$2*$R$21),IF(CE$18&gt;=CD$19,$R$21*$B$2))),0)</f>
        <v>0</v>
      </c>
      <c r="CF38" s="231">
        <f>IF('Hoja De Calculo'!CG13&gt;='Hoja De Calculo'!CF13,IF(CF$18=100,($R$21*CF$18*$B$2)-SUM($I38:CE38),IF(CF$18&gt;CE$19,((CF$18-CE$19+1)*$B$2*$R$21),IF(CF$18&gt;=CE$19,$R$21*$B$2))),0)</f>
        <v>0</v>
      </c>
      <c r="CG38" s="231">
        <f>IF('Hoja De Calculo'!CH13&gt;='Hoja De Calculo'!CG13,IF(CG$18=100,($R$21*CG$18*$B$2)-SUM($I38:CF38),IF(CG$18&gt;CF$19,((CG$18-CF$19+1)*$B$2*$R$21),IF(CG$18&gt;=CF$19,$R$21*$B$2))),0)</f>
        <v>0</v>
      </c>
      <c r="CH38" s="231">
        <f>IF('Hoja De Calculo'!CI13&gt;='Hoja De Calculo'!CH13,IF(CH$18=100,($R$21*CH$18*$B$2)-SUM($I38:CG38),IF(CH$18&gt;CG$19,((CH$18-CG$19+1)*$B$2*$R$21),IF(CH$18&gt;=CG$19,$R$21*$B$2))),0)</f>
        <v>0</v>
      </c>
      <c r="CI38" s="231">
        <f>IF('Hoja De Calculo'!CJ13&gt;='Hoja De Calculo'!CI13,IF(CI$18=100,($R$21*CI$18*$B$2)-SUM($I38:CH38),IF(CI$18&gt;CH$19,((CI$18-CH$19+1)*$B$2*$R$21),IF(CI$18&gt;=CH$19,$R$21*$B$2))),0)</f>
        <v>0</v>
      </c>
      <c r="CJ38" s="231">
        <f>IF('Hoja De Calculo'!CK13&gt;='Hoja De Calculo'!CJ13,IF(CJ$18=100,($R$21*CJ$18*$B$2)-SUM($I38:CI38),IF(CJ$18&gt;CI$19,((CJ$18-CI$19+1)*$B$2*$R$21),IF(CJ$18&gt;=CI$19,$R$21*$B$2))),0)</f>
        <v>0</v>
      </c>
      <c r="CK38" s="231">
        <f>IF('Hoja De Calculo'!CL13&gt;='Hoja De Calculo'!CK13,IF(CK$18=100,($R$21*CK$18*$B$2)-SUM($I38:CJ38),IF(CK$18&gt;CJ$19,((CK$18-CJ$19+1)*$B$2*$R$21),IF(CK$18&gt;=CJ$19,$R$21*$B$2))),0)</f>
        <v>0</v>
      </c>
      <c r="CL38" s="231">
        <f>IF('Hoja De Calculo'!CM13&gt;='Hoja De Calculo'!CL13,IF(CL$18=100,($R$21*CL$18*$B$2)-SUM($I38:CK38),IF(CL$18&gt;CK$19,((CL$18-CK$19+1)*$B$2*$R$21),IF(CL$18&gt;=CK$19,$R$21*$B$2))),0)</f>
        <v>0</v>
      </c>
      <c r="CM38" s="231">
        <f>IF('Hoja De Calculo'!CN13&gt;='Hoja De Calculo'!CM13,IF(CM$18=100,($R$21*CM$18*$B$2)-SUM($I38:CL38),IF(CM$18&gt;CL$19,((CM$18-CL$19+1)*$B$2*$R$21),IF(CM$18&gt;=CL$19,$R$21*$B$2))),0)</f>
        <v>0</v>
      </c>
      <c r="CN38" s="231">
        <f>IF('Hoja De Calculo'!CO13&gt;='Hoja De Calculo'!CN13,IF(CN$18=100,($R$21*CN$18*$B$2)-SUM($I38:CM38),IF(CN$18&gt;CM$19,((CN$18-CM$19+1)*$B$2*$R$21),IF(CN$18&gt;=CM$19,$R$21*$B$2))),0)</f>
        <v>0</v>
      </c>
      <c r="CO38" s="231">
        <f>IF('Hoja De Calculo'!CP13&gt;='Hoja De Calculo'!CO13,IF(CO$18=100,($R$21*CO$18*$B$2)-SUM($I38:CN38),IF(CO$18&gt;CN$19,((CO$18-CN$19+1)*$B$2*$R$21),IF(CO$18&gt;=CN$19,$R$21*$B$2))),0)</f>
        <v>0</v>
      </c>
      <c r="CP38" s="231">
        <f>IF('Hoja De Calculo'!CQ13&gt;='Hoja De Calculo'!CP13,IF(CP$18=100,($R$21*CP$18*$B$2)-SUM($I38:CO38),IF(CP$18&gt;CO$19,((CP$18-CO$19+1)*$B$2*$R$21),IF(CP$18&gt;=CO$19,$R$21*$B$2))),0)</f>
        <v>0</v>
      </c>
      <c r="CQ38" s="231">
        <f>IF('Hoja De Calculo'!CR13&gt;='Hoja De Calculo'!CQ13,IF(CQ$18=100,($R$21*CQ$18*$B$2)-SUM($I38:CP38),IF(CQ$18&gt;CP$19,((CQ$18-CP$19+1)*$B$2*$R$21),IF(CQ$18&gt;=CP$19,$R$21*$B$2))),0)</f>
        <v>0</v>
      </c>
      <c r="CR38" s="231">
        <f>IF('Hoja De Calculo'!CS13&gt;='Hoja De Calculo'!CR13,IF(CR$18=100,($R$21*CR$18*$B$2)-SUM($I38:CQ38),IF(CR$18&gt;CQ$19,((CR$18-CQ$19+1)*$B$2*$R$21),IF(CR$18&gt;=CQ$19,$R$21*$B$2))),0)</f>
        <v>0</v>
      </c>
      <c r="CS38" s="231">
        <f>IF('Hoja De Calculo'!CT13&gt;='Hoja De Calculo'!CS13,IF(CS$18=100,($R$21*CS$18*$B$2)-SUM($I38:CR38),IF(CS$18&gt;CR$19,((CS$18-CR$19+1)*$B$2*$R$21),IF(CS$18&gt;=CR$19,$R$21*$B$2))),0)</f>
        <v>0</v>
      </c>
      <c r="CT38" s="231">
        <f>IF('Hoja De Calculo'!CU13&gt;='Hoja De Calculo'!CT13,IF(CT$18=100,($R$21*CT$18*$B$2)-SUM($I38:CS38),IF(CT$18&gt;CS$19,((CT$18-CS$19+1)*$B$2*$R$21),IF(CT$18&gt;=CS$19,$R$21*$B$2))),0)</f>
        <v>0</v>
      </c>
      <c r="CU38" s="231">
        <f>IF('Hoja De Calculo'!CV13&gt;='Hoja De Calculo'!CU13,IF(CU$18=100,($R$21*CU$18*$B$2)-SUM($I38:CT38),IF(CU$18&gt;CT$19,((CU$18-CT$19+1)*$B$2*$R$21),IF(CU$18&gt;=CT$19,$R$21*$B$2))),0)</f>
        <v>0</v>
      </c>
      <c r="CV38" s="231">
        <f>IF('Hoja De Calculo'!CW13&gt;='Hoja De Calculo'!CV13,IF(CV$18=100,($R$21*CV$18*$B$2)-SUM($I38:CU38),IF(CV$18&gt;CU$19,((CV$18-CU$19+1)*$B$2*$R$21),IF(CV$18&gt;=CU$19,$R$21*$B$2))),0)</f>
        <v>0</v>
      </c>
      <c r="CW38" s="231">
        <f>IF('Hoja De Calculo'!CX13&gt;='Hoja De Calculo'!CW13,IF(CW$18=100,($R$21*CW$18*$B$2)-SUM($I38:CV38),IF(CW$18&gt;CV$19,((CW$18-CV$19+1)*$B$2*$R$21),IF(CW$18&gt;=CV$19,$R$21*$B$2))),0)</f>
        <v>0</v>
      </c>
    </row>
    <row r="39" spans="1:101" x14ac:dyDescent="0.35">
      <c r="A39" t="s">
        <v>144</v>
      </c>
      <c r="C39" s="196"/>
      <c r="D39" s="196"/>
      <c r="E39" s="196"/>
      <c r="F39" s="196"/>
      <c r="G39" s="196"/>
      <c r="H39" s="196"/>
      <c r="I39" s="196"/>
      <c r="J39" s="196"/>
      <c r="K39" s="196"/>
      <c r="L39" s="196"/>
      <c r="M39" s="196"/>
      <c r="N39" s="204"/>
      <c r="O39" s="211"/>
      <c r="P39" s="211"/>
      <c r="Q39" s="211"/>
      <c r="R39" s="211"/>
      <c r="S39" s="218">
        <f>(S$21*$B$2*(S$19+(IF(S$19=100,0,1))))</f>
        <v>0</v>
      </c>
      <c r="T39" s="231">
        <f>IF('Hoja De Calculo'!U13&gt;='Hoja De Calculo'!T13,IF(T$18=100,($S$21*T$18*$B$2)-SUM($I39:S39),IF(T$18&gt;S$19,((T$18-S$19+1)*$B$2*$S$21),IF(T$18&gt;=S$19,$S$21*$B$2))),0)</f>
        <v>0</v>
      </c>
      <c r="U39" s="231">
        <f>IF('Hoja De Calculo'!V13&gt;='Hoja De Calculo'!U13,IF(U$18=100,($S$21*U$18*$B$2)-SUM($I39:T39),IF(U$18&gt;T$19,((U$18-T$19+1)*$B$2*$S$21),IF(U$18&gt;=T$19,$S$21*$B$2))),0)</f>
        <v>0</v>
      </c>
      <c r="V39" s="231">
        <f>IF('Hoja De Calculo'!W13&gt;='Hoja De Calculo'!V13,IF(V$18=100,($S$21*V$18*$B$2)-SUM($I39:U39),IF(V$18&gt;U$19,((V$18-U$19+1)*$B$2*$S$21),IF(V$18&gt;=U$19,$S$21*$B$2))),0)</f>
        <v>0</v>
      </c>
      <c r="W39" s="231">
        <f>IF('Hoja De Calculo'!X13&gt;='Hoja De Calculo'!W13,IF(W$18=100,($S$21*W$18*$B$2)-SUM($I39:V39),IF(W$18&gt;V$19,((W$18-V$19+1)*$B$2*$S$21),IF(W$18&gt;=V$19,$S$21*$B$2))),0)</f>
        <v>0</v>
      </c>
      <c r="X39" s="231">
        <f>IF('Hoja De Calculo'!Y13&gt;='Hoja De Calculo'!X13,IF(X$18=100,($S$21*X$18*$B$2)-SUM($I39:W39),IF(X$18&gt;W$19,((X$18-W$19+1)*$B$2*$S$21),IF(X$18&gt;=W$19,$S$21*$B$2))),0)</f>
        <v>0</v>
      </c>
      <c r="Y39" s="231">
        <f>IF('Hoja De Calculo'!Z13&gt;='Hoja De Calculo'!Y13,IF(Y$18=100,($S$21*Y$18*$B$2)-SUM($I39:X39),IF(Y$18&gt;X$19,((Y$18-X$19+1)*$B$2*$S$21),IF(Y$18&gt;=X$19,$S$21*$B$2))),0)</f>
        <v>0</v>
      </c>
      <c r="Z39" s="231">
        <f>IF('Hoja De Calculo'!AA13&gt;='Hoja De Calculo'!Z13,IF(Z$18=100,($S$21*Z$18*$B$2)-SUM($I39:Y39),IF(Z$18&gt;Y$19,((Z$18-Y$19+1)*$B$2*$S$21),IF(Z$18&gt;=Y$19,$S$21*$B$2))),0)</f>
        <v>0</v>
      </c>
      <c r="AA39" s="231">
        <f>IF('Hoja De Calculo'!AB13&gt;='Hoja De Calculo'!AA13,IF(AA$18=100,($S$21*AA$18*$B$2)-SUM($I39:Z39),IF(AA$18&gt;Z$19,((AA$18-Z$19+1)*$B$2*$S$21),IF(AA$18&gt;=Z$19,$S$21*$B$2))),0)</f>
        <v>0</v>
      </c>
      <c r="AB39" s="231">
        <f>IF('Hoja De Calculo'!AC13&gt;='Hoja De Calculo'!AB13,IF(AB$18=100,($S$21*AB$18*$B$2)-SUM($I39:AA39),IF(AB$18&gt;AA$19,((AB$18-AA$19+1)*$B$2*$S$21),IF(AB$18&gt;=AA$19,$S$21*$B$2))),0)</f>
        <v>0</v>
      </c>
      <c r="AC39" s="231">
        <f>IF('Hoja De Calculo'!AD13&gt;='Hoja De Calculo'!AC13,IF(AC$18=100,($S$21*AC$18*$B$2)-SUM($I39:AB39),IF(AC$18&gt;AB$19,((AC$18-AB$19+1)*$B$2*$S$21),IF(AC$18&gt;=AB$19,$S$21*$B$2))),0)</f>
        <v>0</v>
      </c>
      <c r="AD39" s="231">
        <f>IF('Hoja De Calculo'!AE13&gt;='Hoja De Calculo'!AD13,IF(AD$18=100,($S$21*AD$18*$B$2)-SUM($I39:AC39),IF(AD$18&gt;AC$19,((AD$18-AC$19+1)*$B$2*$S$21),IF(AD$18&gt;=AC$19,$S$21*$B$2))),0)</f>
        <v>0</v>
      </c>
      <c r="AE39" s="231">
        <f>IF('Hoja De Calculo'!AF13&gt;='Hoja De Calculo'!AE13,IF(AE$18=100,($S$21*AE$18*$B$2)-SUM($I39:AD39),IF(AE$18&gt;AD$19,((AE$18-AD$19+1)*$B$2*$S$21),IF(AE$18&gt;=AD$19,$S$21*$B$2))),0)</f>
        <v>0</v>
      </c>
      <c r="AF39" s="231">
        <f>IF('Hoja De Calculo'!AG13&gt;='Hoja De Calculo'!AF13,IF(AF$18=100,($S$21*AF$18*$B$2)-SUM($I39:AE39),IF(AF$18&gt;AE$19,((AF$18-AE$19+1)*$B$2*$S$21),IF(AF$18&gt;=AE$19,$S$21*$B$2))),0)</f>
        <v>0</v>
      </c>
      <c r="AG39" s="231">
        <f>IF('Hoja De Calculo'!AH13&gt;='Hoja De Calculo'!AG13,IF(AG$18=100,($S$21*AG$18*$B$2)-SUM($I39:AF39),IF(AG$18&gt;AF$19,((AG$18-AF$19+1)*$B$2*$S$21),IF(AG$18&gt;=AF$19,$S$21*$B$2))),0)</f>
        <v>0</v>
      </c>
      <c r="AH39" s="231">
        <f>IF('Hoja De Calculo'!AI13&gt;='Hoja De Calculo'!AH13,IF(AH$18=100,($S$21*AH$18*$B$2)-SUM($I39:AG39),IF(AH$18&gt;AG$19,((AH$18-AG$19+1)*$B$2*$S$21),IF(AH$18&gt;=AG$19,$S$21*$B$2))),0)</f>
        <v>0</v>
      </c>
      <c r="AI39" s="231">
        <f>IF('Hoja De Calculo'!AJ13&gt;='Hoja De Calculo'!AI13,IF(AI$18=100,($S$21*AI$18*$B$2)-SUM($I39:AH39),IF(AI$18&gt;AH$19,((AI$18-AH$19+1)*$B$2*$S$21),IF(AI$18&gt;=AH$19,$S$21*$B$2))),0)</f>
        <v>0</v>
      </c>
      <c r="AJ39" s="231">
        <f>IF('Hoja De Calculo'!AK13&gt;='Hoja De Calculo'!AJ13,IF(AJ$18=100,($S$21*AJ$18*$B$2)-SUM($I39:AI39),IF(AJ$18&gt;AI$19,((AJ$18-AI$19+1)*$B$2*$S$21),IF(AJ$18&gt;=AI$19,$S$21*$B$2))),0)</f>
        <v>0</v>
      </c>
      <c r="AK39" s="231">
        <f>IF('Hoja De Calculo'!AL13&gt;='Hoja De Calculo'!AK13,IF(AK$18=100,($S$21*AK$18*$B$2)-SUM($I39:AJ39),IF(AK$18&gt;AJ$19,((AK$18-AJ$19+1)*$B$2*$S$21),IF(AK$18&gt;=AJ$19,$S$21*$B$2))),0)</f>
        <v>0</v>
      </c>
      <c r="AL39" s="231">
        <f>IF('Hoja De Calculo'!AM13&gt;='Hoja De Calculo'!AL13,IF(AL$18=100,($S$21*AL$18*$B$2)-SUM($I39:AK39),IF(AL$18&gt;AK$19,((AL$18-AK$19+1)*$B$2*$S$21),IF(AL$18&gt;=AK$19,$S$21*$B$2))),0)</f>
        <v>0</v>
      </c>
      <c r="AM39" s="231">
        <f>IF('Hoja De Calculo'!AN13&gt;='Hoja De Calculo'!AM13,IF(AM$18=100,($S$21*AM$18*$B$2)-SUM($I39:AL39),IF(AM$18&gt;AL$19,((AM$18-AL$19+1)*$B$2*$S$21),IF(AM$18&gt;=AL$19,$S$21*$B$2))),0)</f>
        <v>0</v>
      </c>
      <c r="AN39" s="231">
        <f>IF('Hoja De Calculo'!AO13&gt;='Hoja De Calculo'!AN13,IF(AN$18=100,($S$21*AN$18*$B$2)-SUM($I39:AM39),IF(AN$18&gt;AM$19,((AN$18-AM$19+1)*$B$2*$S$21),IF(AN$18&gt;=AM$19,$S$21*$B$2))),0)</f>
        <v>0</v>
      </c>
      <c r="AO39" s="231">
        <f>IF('Hoja De Calculo'!AP13&gt;='Hoja De Calculo'!AO13,IF(AO$18=100,($S$21*AO$18*$B$2)-SUM($I39:AN39),IF(AO$18&gt;AN$19,((AO$18-AN$19+1)*$B$2*$S$21),IF(AO$18&gt;=AN$19,$S$21*$B$2))),0)</f>
        <v>0</v>
      </c>
      <c r="AP39" s="231">
        <f>IF('Hoja De Calculo'!AQ13&gt;='Hoja De Calculo'!AP13,IF(AP$18=100,($S$21*AP$18*$B$2)-SUM($I39:AO39),IF(AP$18&gt;AO$19,((AP$18-AO$19+1)*$B$2*$S$21),IF(AP$18&gt;=AO$19,$S$21*$B$2))),0)</f>
        <v>0</v>
      </c>
      <c r="AQ39" s="231">
        <f>IF('Hoja De Calculo'!AR13&gt;='Hoja De Calculo'!AQ13,IF(AQ$18=100,($S$21*AQ$18*$B$2)-SUM($I39:AP39),IF(AQ$18&gt;AP$19,((AQ$18-AP$19+1)*$B$2*$S$21),IF(AQ$18&gt;=AP$19,$S$21*$B$2))),0)</f>
        <v>0</v>
      </c>
      <c r="AR39" s="231">
        <f>IF('Hoja De Calculo'!AS13&gt;='Hoja De Calculo'!AR13,IF(AR$18=100,($S$21*AR$18*$B$2)-SUM($I39:AQ39),IF(AR$18&gt;AQ$19,((AR$18-AQ$19+1)*$B$2*$S$21),IF(AR$18&gt;=AQ$19,$S$21*$B$2))),0)</f>
        <v>0</v>
      </c>
      <c r="AS39" s="231">
        <f>IF('Hoja De Calculo'!AT13&gt;='Hoja De Calculo'!AS13,IF(AS$18=100,($S$21*AS$18*$B$2)-SUM($I39:AR39),IF(AS$18&gt;AR$19,((AS$18-AR$19+1)*$B$2*$S$21),IF(AS$18&gt;=AR$19,$S$21*$B$2))),0)</f>
        <v>0</v>
      </c>
      <c r="AT39" s="231">
        <f>IF('Hoja De Calculo'!AU13&gt;='Hoja De Calculo'!AT13,IF(AT$18=100,($S$21*AT$18*$B$2)-SUM($I39:AS39),IF(AT$18&gt;AS$19,((AT$18-AS$19+1)*$B$2*$S$21),IF(AT$18&gt;=AS$19,$S$21*$B$2))),0)</f>
        <v>0</v>
      </c>
      <c r="AU39" s="231">
        <f>IF('Hoja De Calculo'!AV13&gt;='Hoja De Calculo'!AU13,IF(AU$18=100,($S$21*AU$18*$B$2)-SUM($I39:AT39),IF(AU$18&gt;AT$19,((AU$18-AT$19+1)*$B$2*$S$21),IF(AU$18&gt;=AT$19,$S$21*$B$2))),0)</f>
        <v>0</v>
      </c>
      <c r="AV39" s="231">
        <f>IF('Hoja De Calculo'!AW13&gt;='Hoja De Calculo'!AV13,IF(AV$18=100,($S$21*AV$18*$B$2)-SUM($I39:AU39),IF(AV$18&gt;AU$19,((AV$18-AU$19+1)*$B$2*$S$21),IF(AV$18&gt;=AU$19,$S$21*$B$2))),0)</f>
        <v>0</v>
      </c>
      <c r="AW39" s="231">
        <f>IF('Hoja De Calculo'!AX13&gt;='Hoja De Calculo'!AW13,IF(AW$18=100,($S$21*AW$18*$B$2)-SUM($I39:AV39),IF(AW$18&gt;AV$19,((AW$18-AV$19+1)*$B$2*$S$21),IF(AW$18&gt;=AV$19,$S$21*$B$2))),0)</f>
        <v>0</v>
      </c>
      <c r="AX39" s="231">
        <f>IF('Hoja De Calculo'!AY13&gt;='Hoja De Calculo'!AX13,IF(AX$18=100,($S$21*AX$18*$B$2)-SUM($I39:AW39),IF(AX$18&gt;AW$19,((AX$18-AW$19+1)*$B$2*$S$21),IF(AX$18&gt;=AW$19,$S$21*$B$2))),0)</f>
        <v>0</v>
      </c>
      <c r="AY39" s="231">
        <f>IF('Hoja De Calculo'!AZ13&gt;='Hoja De Calculo'!AY13,IF(AY$18=100,($S$21*AY$18*$B$2)-SUM($I39:AX39),IF(AY$18&gt;AX$19,((AY$18-AX$19+1)*$B$2*$S$21),IF(AY$18&gt;=AX$19,$S$21*$B$2))),0)</f>
        <v>0</v>
      </c>
      <c r="AZ39" s="231">
        <f>IF('Hoja De Calculo'!BA13&gt;='Hoja De Calculo'!AZ13,IF(AZ$18=100,($S$21*AZ$18*$B$2)-SUM($I39:AY39),IF(AZ$18&gt;AY$19,((AZ$18-AY$19+1)*$B$2*$S$21),IF(AZ$18&gt;=AY$19,$S$21*$B$2))),0)</f>
        <v>0</v>
      </c>
      <c r="BA39" s="231">
        <f>IF('Hoja De Calculo'!BB13&gt;='Hoja De Calculo'!BA13,IF(BA$18=100,($S$21*BA$18*$B$2)-SUM($I39:AZ39),IF(BA$18&gt;AZ$19,((BA$18-AZ$19+1)*$B$2*$S$21),IF(BA$18&gt;=AZ$19,$S$21*$B$2))),0)</f>
        <v>0</v>
      </c>
      <c r="BB39" s="231">
        <f>IF('Hoja De Calculo'!BC13&gt;='Hoja De Calculo'!BB13,IF(BB$18=100,($S$21*BB$18*$B$2)-SUM($I39:BA39),IF(BB$18&gt;BA$19,((BB$18-BA$19+1)*$B$2*$S$21),IF(BB$18&gt;=BA$19,$S$21*$B$2))),0)</f>
        <v>0</v>
      </c>
      <c r="BC39" s="231">
        <f>IF('Hoja De Calculo'!BD13&gt;='Hoja De Calculo'!BC13,IF(BC$18=100,($S$21*BC$18*$B$2)-SUM($I39:BB39),IF(BC$18&gt;BB$19,((BC$18-BB$19+1)*$B$2*$S$21),IF(BC$18&gt;=BB$19,$S$21*$B$2))),0)</f>
        <v>0</v>
      </c>
      <c r="BD39" s="231">
        <f>IF('Hoja De Calculo'!BE13&gt;='Hoja De Calculo'!BD13,IF(BD$18=100,($S$21*BD$18*$B$2)-SUM($I39:BC39),IF(BD$18&gt;BC$19,((BD$18-BC$19+1)*$B$2*$S$21),IF(BD$18&gt;=BC$19,$S$21*$B$2))),0)</f>
        <v>0</v>
      </c>
      <c r="BE39" s="231">
        <f>IF('Hoja De Calculo'!BF13&gt;='Hoja De Calculo'!BE13,IF(BE$18=100,($S$21*BE$18*$B$2)-SUM($I39:BD39),IF(BE$18&gt;BD$19,((BE$18-BD$19+1)*$B$2*$S$21),IF(BE$18&gt;=BD$19,$S$21*$B$2))),0)</f>
        <v>0</v>
      </c>
      <c r="BF39" s="231">
        <f>IF('Hoja De Calculo'!BG13&gt;='Hoja De Calculo'!BF13,IF(BF$18=100,($S$21*BF$18*$B$2)-SUM($I39:BE39),IF(BF$18&gt;BE$19,((BF$18-BE$19+1)*$B$2*$S$21),IF(BF$18&gt;=BE$19,$S$21*$B$2))),0)</f>
        <v>0</v>
      </c>
      <c r="BG39" s="231">
        <f>IF('Hoja De Calculo'!BH13&gt;='Hoja De Calculo'!BG13,IF(BG$18=100,($S$21*BG$18*$B$2)-SUM($I39:BF39),IF(BG$18&gt;BF$19,((BG$18-BF$19+1)*$B$2*$S$21),IF(BG$18&gt;=BF$19,$S$21*$B$2))),0)</f>
        <v>0</v>
      </c>
      <c r="BH39" s="231">
        <f>IF('Hoja De Calculo'!BI13&gt;='Hoja De Calculo'!BH13,IF(BH$18=100,($S$21*BH$18*$B$2)-SUM($I39:BG39),IF(BH$18&gt;BG$19,((BH$18-BG$19+1)*$B$2*$S$21),IF(BH$18&gt;=BG$19,$S$21*$B$2))),0)</f>
        <v>0</v>
      </c>
      <c r="BI39" s="231">
        <f>IF('Hoja De Calculo'!BJ13&gt;='Hoja De Calculo'!BI13,IF(BI$18=100,($S$21*BI$18*$B$2)-SUM($I39:BH39),IF(BI$18&gt;BH$19,((BI$18-BH$19+1)*$B$2*$S$21),IF(BI$18&gt;=BH$19,$S$21*$B$2))),0)</f>
        <v>0</v>
      </c>
      <c r="BJ39" s="231">
        <f>IF('Hoja De Calculo'!BK13&gt;='Hoja De Calculo'!BJ13,IF(BJ$18=100,($S$21*BJ$18*$B$2)-SUM($I39:BI39),IF(BJ$18&gt;BI$19,((BJ$18-BI$19+1)*$B$2*$S$21),IF(BJ$18&gt;=BI$19,$S$21*$B$2))),0)</f>
        <v>0</v>
      </c>
      <c r="BK39" s="231">
        <f>IF('Hoja De Calculo'!BL13&gt;='Hoja De Calculo'!BK13,IF(BK$18=100,($S$21*BK$18*$B$2)-SUM($I39:BJ39),IF(BK$18&gt;BJ$19,((BK$18-BJ$19+1)*$B$2*$S$21),IF(BK$18&gt;=BJ$19,$S$21*$B$2))),0)</f>
        <v>0</v>
      </c>
      <c r="BL39" s="231">
        <f>IF('Hoja De Calculo'!BM13&gt;='Hoja De Calculo'!BL13,IF(BL$18=100,($S$21*BL$18*$B$2)-SUM($I39:BK39),IF(BL$18&gt;BK$19,((BL$18-BK$19+1)*$B$2*$S$21),IF(BL$18&gt;=BK$19,$S$21*$B$2))),0)</f>
        <v>0</v>
      </c>
      <c r="BM39" s="231">
        <f>IF('Hoja De Calculo'!BN13&gt;='Hoja De Calculo'!BM13,IF(BM$18=100,($S$21*BM$18*$B$2)-SUM($I39:BL39),IF(BM$18&gt;BL$19,((BM$18-BL$19+1)*$B$2*$S$21),IF(BM$18&gt;=BL$19,$S$21*$B$2))),0)</f>
        <v>0</v>
      </c>
      <c r="BN39" s="231">
        <f>IF('Hoja De Calculo'!BO13&gt;='Hoja De Calculo'!BN13,IF(BN$18=100,($S$21*BN$18*$B$2)-SUM($I39:BM39),IF(BN$18&gt;BM$19,((BN$18-BM$19+1)*$B$2*$S$21),IF(BN$18&gt;=BM$19,$S$21*$B$2))),0)</f>
        <v>0</v>
      </c>
      <c r="BO39" s="231">
        <f>IF('Hoja De Calculo'!BP13&gt;='Hoja De Calculo'!BO13,IF(BO$18=100,($S$21*BO$18*$B$2)-SUM($I39:BN39),IF(BO$18&gt;BN$19,((BO$18-BN$19+1)*$B$2*$S$21),IF(BO$18&gt;=BN$19,$S$21*$B$2))),0)</f>
        <v>0</v>
      </c>
      <c r="BP39" s="231">
        <f>IF('Hoja De Calculo'!BQ13&gt;='Hoja De Calculo'!BP13,IF(BP$18=100,($S$21*BP$18*$B$2)-SUM($I39:BO39),IF(BP$18&gt;BO$19,((BP$18-BO$19+1)*$B$2*$S$21),IF(BP$18&gt;=BO$19,$S$21*$B$2))),0)</f>
        <v>0</v>
      </c>
      <c r="BQ39" s="231">
        <f>IF('Hoja De Calculo'!BR13&gt;='Hoja De Calculo'!BQ13,IF(BQ$18=100,($S$21*BQ$18*$B$2)-SUM($I39:BP39),IF(BQ$18&gt;BP$19,((BQ$18-BP$19+1)*$B$2*$S$21),IF(BQ$18&gt;=BP$19,$S$21*$B$2))),0)</f>
        <v>0</v>
      </c>
      <c r="BR39" s="231">
        <f>IF('Hoja De Calculo'!BS13&gt;='Hoja De Calculo'!BR13,IF(BR$18=100,($S$21*BR$18*$B$2)-SUM($I39:BQ39),IF(BR$18&gt;BQ$19,((BR$18-BQ$19+1)*$B$2*$S$21),IF(BR$18&gt;=BQ$19,$S$21*$B$2))),0)</f>
        <v>0</v>
      </c>
      <c r="BS39" s="231">
        <f>IF('Hoja De Calculo'!BT13&gt;='Hoja De Calculo'!BS13,IF(BS$18=100,($S$21*BS$18*$B$2)-SUM($I39:BR39),IF(BS$18&gt;BR$19,((BS$18-BR$19+1)*$B$2*$S$21),IF(BS$18&gt;=BR$19,$S$21*$B$2))),0)</f>
        <v>0</v>
      </c>
      <c r="BT39" s="231">
        <f>IF('Hoja De Calculo'!BU13&gt;='Hoja De Calculo'!BT13,IF(BT$18=100,($S$21*BT$18*$B$2)-SUM($I39:BS39),IF(BT$18&gt;BS$19,((BT$18-BS$19+1)*$B$2*$S$21),IF(BT$18&gt;=BS$19,$S$21*$B$2))),0)</f>
        <v>0</v>
      </c>
      <c r="BU39" s="231">
        <f>IF('Hoja De Calculo'!BV13&gt;='Hoja De Calculo'!BU13,IF(BU$18=100,($S$21*BU$18*$B$2)-SUM($I39:BT39),IF(BU$18&gt;BT$19,((BU$18-BT$19+1)*$B$2*$S$21),IF(BU$18&gt;=BT$19,$S$21*$B$2))),0)</f>
        <v>0</v>
      </c>
      <c r="BV39" s="231">
        <f>IF('Hoja De Calculo'!BW13&gt;='Hoja De Calculo'!BV13,IF(BV$18=100,($S$21*BV$18*$B$2)-SUM($I39:BU39),IF(BV$18&gt;BU$19,((BV$18-BU$19+1)*$B$2*$S$21),IF(BV$18&gt;=BU$19,$S$21*$B$2))),0)</f>
        <v>0</v>
      </c>
      <c r="BW39" s="231">
        <f>IF('Hoja De Calculo'!BX13&gt;='Hoja De Calculo'!BW13,IF(BW$18=100,($S$21*BW$18*$B$2)-SUM($I39:BV39),IF(BW$18&gt;BV$19,((BW$18-BV$19+1)*$B$2*$S$21),IF(BW$18&gt;=BV$19,$S$21*$B$2))),0)</f>
        <v>0</v>
      </c>
      <c r="BX39" s="231">
        <f>IF('Hoja De Calculo'!BY13&gt;='Hoja De Calculo'!BX13,IF(BX$18=100,($S$21*BX$18*$B$2)-SUM($I39:BW39),IF(BX$18&gt;BW$19,((BX$18-BW$19+1)*$B$2*$S$21),IF(BX$18&gt;=BW$19,$S$21*$B$2))),0)</f>
        <v>0</v>
      </c>
      <c r="BY39" s="231">
        <f>IF('Hoja De Calculo'!BZ13&gt;='Hoja De Calculo'!BY13,IF(BY$18=100,($S$21*BY$18*$B$2)-SUM($I39:BX39),IF(BY$18&gt;BX$19,((BY$18-BX$19+1)*$B$2*$S$21),IF(BY$18&gt;=BX$19,$S$21*$B$2))),0)</f>
        <v>0</v>
      </c>
      <c r="BZ39" s="231">
        <f>IF('Hoja De Calculo'!CA13&gt;='Hoja De Calculo'!BZ13,IF(BZ$18=100,($S$21*BZ$18*$B$2)-SUM($I39:BY39),IF(BZ$18&gt;BY$19,((BZ$18-BY$19+1)*$B$2*$S$21),IF(BZ$18&gt;=BY$19,$S$21*$B$2))),0)</f>
        <v>0</v>
      </c>
      <c r="CA39" s="231">
        <f>IF('Hoja De Calculo'!CB13&gt;='Hoja De Calculo'!CA13,IF(CA$18=100,($S$21*CA$18*$B$2)-SUM($I39:BZ39),IF(CA$18&gt;BZ$19,((CA$18-BZ$19+1)*$B$2*$S$21),IF(CA$18&gt;=BZ$19,$S$21*$B$2))),0)</f>
        <v>0</v>
      </c>
      <c r="CB39" s="231">
        <f>IF('Hoja De Calculo'!CC13&gt;='Hoja De Calculo'!CB13,IF(CB$18=100,($S$21*CB$18*$B$2)-SUM($I39:CA39),IF(CB$18&gt;CA$19,((CB$18-CA$19+1)*$B$2*$S$21),IF(CB$18&gt;=CA$19,$S$21*$B$2))),0)</f>
        <v>0</v>
      </c>
      <c r="CC39" s="231">
        <f>IF('Hoja De Calculo'!CD13&gt;='Hoja De Calculo'!CC13,IF(CC$18=100,($S$21*CC$18*$B$2)-SUM($I39:CB39),IF(CC$18&gt;CB$19,((CC$18-CB$19+1)*$B$2*$S$21),IF(CC$18&gt;=CB$19,$S$21*$B$2))),0)</f>
        <v>0</v>
      </c>
      <c r="CD39" s="231">
        <f>IF('Hoja De Calculo'!CE13&gt;='Hoja De Calculo'!CD13,IF(CD$18=100,($S$21*CD$18*$B$2)-SUM($I39:CC39),IF(CD$18&gt;CC$19,((CD$18-CC$19+1)*$B$2*$S$21),IF(CD$18&gt;=CC$19,$S$21*$B$2))),0)</f>
        <v>0</v>
      </c>
      <c r="CE39" s="231">
        <f>IF('Hoja De Calculo'!CF13&gt;='Hoja De Calculo'!CE13,IF(CE$18=100,($S$21*CE$18*$B$2)-SUM($I39:CD39),IF(CE$18&gt;CD$19,((CE$18-CD$19+1)*$B$2*$S$21),IF(CE$18&gt;=CD$19,$S$21*$B$2))),0)</f>
        <v>0</v>
      </c>
      <c r="CF39" s="231">
        <f>IF('Hoja De Calculo'!CG13&gt;='Hoja De Calculo'!CF13,IF(CF$18=100,($S$21*CF$18*$B$2)-SUM($I39:CE39),IF(CF$18&gt;CE$19,((CF$18-CE$19+1)*$B$2*$S$21),IF(CF$18&gt;=CE$19,$S$21*$B$2))),0)</f>
        <v>0</v>
      </c>
      <c r="CG39" s="231">
        <f>IF('Hoja De Calculo'!CH13&gt;='Hoja De Calculo'!CG13,IF(CG$18=100,($S$21*CG$18*$B$2)-SUM($I39:CF39),IF(CG$18&gt;CF$19,((CG$18-CF$19+1)*$B$2*$S$21),IF(CG$18&gt;=CF$19,$S$21*$B$2))),0)</f>
        <v>0</v>
      </c>
      <c r="CH39" s="231">
        <f>IF('Hoja De Calculo'!CI13&gt;='Hoja De Calculo'!CH13,IF(CH$18=100,($S$21*CH$18*$B$2)-SUM($I39:CG39),IF(CH$18&gt;CG$19,((CH$18-CG$19+1)*$B$2*$S$21),IF(CH$18&gt;=CG$19,$S$21*$B$2))),0)</f>
        <v>0</v>
      </c>
      <c r="CI39" s="231">
        <f>IF('Hoja De Calculo'!CJ13&gt;='Hoja De Calculo'!CI13,IF(CI$18=100,($S$21*CI$18*$B$2)-SUM($I39:CH39),IF(CI$18&gt;CH$19,((CI$18-CH$19+1)*$B$2*$S$21),IF(CI$18&gt;=CH$19,$S$21*$B$2))),0)</f>
        <v>0</v>
      </c>
      <c r="CJ39" s="231">
        <f>IF('Hoja De Calculo'!CK13&gt;='Hoja De Calculo'!CJ13,IF(CJ$18=100,($S$21*CJ$18*$B$2)-SUM($I39:CI39),IF(CJ$18&gt;CI$19,((CJ$18-CI$19+1)*$B$2*$S$21),IF(CJ$18&gt;=CI$19,$S$21*$B$2))),0)</f>
        <v>0</v>
      </c>
      <c r="CK39" s="231">
        <f>IF('Hoja De Calculo'!CL13&gt;='Hoja De Calculo'!CK13,IF(CK$18=100,($S$21*CK$18*$B$2)-SUM($I39:CJ39),IF(CK$18&gt;CJ$19,((CK$18-CJ$19+1)*$B$2*$S$21),IF(CK$18&gt;=CJ$19,$S$21*$B$2))),0)</f>
        <v>0</v>
      </c>
      <c r="CL39" s="231">
        <f>IF('Hoja De Calculo'!CM13&gt;='Hoja De Calculo'!CL13,IF(CL$18=100,($S$21*CL$18*$B$2)-SUM($I39:CK39),IF(CL$18&gt;CK$19,((CL$18-CK$19+1)*$B$2*$S$21),IF(CL$18&gt;=CK$19,$S$21*$B$2))),0)</f>
        <v>0</v>
      </c>
      <c r="CM39" s="231">
        <f>IF('Hoja De Calculo'!CN13&gt;='Hoja De Calculo'!CM13,IF(CM$18=100,($S$21*CM$18*$B$2)-SUM($I39:CL39),IF(CM$18&gt;CL$19,((CM$18-CL$19+1)*$B$2*$S$21),IF(CM$18&gt;=CL$19,$S$21*$B$2))),0)</f>
        <v>0</v>
      </c>
      <c r="CN39" s="231">
        <f>IF('Hoja De Calculo'!CO13&gt;='Hoja De Calculo'!CN13,IF(CN$18=100,($S$21*CN$18*$B$2)-SUM($I39:CM39),IF(CN$18&gt;CM$19,((CN$18-CM$19+1)*$B$2*$S$21),IF(CN$18&gt;=CM$19,$S$21*$B$2))),0)</f>
        <v>0</v>
      </c>
      <c r="CO39" s="231">
        <f>IF('Hoja De Calculo'!CP13&gt;='Hoja De Calculo'!CO13,IF(CO$18=100,($S$21*CO$18*$B$2)-SUM($I39:CN39),IF(CO$18&gt;CN$19,((CO$18-CN$19+1)*$B$2*$S$21),IF(CO$18&gt;=CN$19,$S$21*$B$2))),0)</f>
        <v>0</v>
      </c>
      <c r="CP39" s="231">
        <f>IF('Hoja De Calculo'!CQ13&gt;='Hoja De Calculo'!CP13,IF(CP$18=100,($S$21*CP$18*$B$2)-SUM($I39:CO39),IF(CP$18&gt;CO$19,((CP$18-CO$19+1)*$B$2*$S$21),IF(CP$18&gt;=CO$19,$S$21*$B$2))),0)</f>
        <v>0</v>
      </c>
      <c r="CQ39" s="231">
        <f>IF('Hoja De Calculo'!CR13&gt;='Hoja De Calculo'!CQ13,IF(CQ$18=100,($S$21*CQ$18*$B$2)-SUM($I39:CP39),IF(CQ$18&gt;CP$19,((CQ$18-CP$19+1)*$B$2*$S$21),IF(CQ$18&gt;=CP$19,$S$21*$B$2))),0)</f>
        <v>0</v>
      </c>
      <c r="CR39" s="231">
        <f>IF('Hoja De Calculo'!CS13&gt;='Hoja De Calculo'!CR13,IF(CR$18=100,($S$21*CR$18*$B$2)-SUM($I39:CQ39),IF(CR$18&gt;CQ$19,((CR$18-CQ$19+1)*$B$2*$S$21),IF(CR$18&gt;=CQ$19,$S$21*$B$2))),0)</f>
        <v>0</v>
      </c>
      <c r="CS39" s="231">
        <f>IF('Hoja De Calculo'!CT13&gt;='Hoja De Calculo'!CS13,IF(CS$18=100,($S$21*CS$18*$B$2)-SUM($I39:CR39),IF(CS$18&gt;CR$19,((CS$18-CR$19+1)*$B$2*$S$21),IF(CS$18&gt;=CR$19,$S$21*$B$2))),0)</f>
        <v>0</v>
      </c>
      <c r="CT39" s="231">
        <f>IF('Hoja De Calculo'!CU13&gt;='Hoja De Calculo'!CT13,IF(CT$18=100,($S$21*CT$18*$B$2)-SUM($I39:CS39),IF(CT$18&gt;CS$19,((CT$18-CS$19+1)*$B$2*$S$21),IF(CT$18&gt;=CS$19,$S$21*$B$2))),0)</f>
        <v>0</v>
      </c>
      <c r="CU39" s="231">
        <f>IF('Hoja De Calculo'!CV13&gt;='Hoja De Calculo'!CU13,IF(CU$18=100,($S$21*CU$18*$B$2)-SUM($I39:CT39),IF(CU$18&gt;CT$19,((CU$18-CT$19+1)*$B$2*$S$21),IF(CU$18&gt;=CT$19,$S$21*$B$2))),0)</f>
        <v>0</v>
      </c>
      <c r="CV39" s="231">
        <f>IF('Hoja De Calculo'!CW13&gt;='Hoja De Calculo'!CV13,IF(CV$18=100,($S$21*CV$18*$B$2)-SUM($I39:CU39),IF(CV$18&gt;CU$19,((CV$18-CU$19+1)*$B$2*$S$21),IF(CV$18&gt;=CU$19,$S$21*$B$2))),0)</f>
        <v>0</v>
      </c>
      <c r="CW39" s="231">
        <f>IF('Hoja De Calculo'!CX13&gt;='Hoja De Calculo'!CW13,IF(CW$18=100,($S$21*CW$18*$B$2)-SUM($I39:CV39),IF(CW$18&gt;CV$19,((CW$18-CV$19+1)*$B$2*$S$21),IF(CW$18&gt;=CV$19,$S$21*$B$2))),0)</f>
        <v>0</v>
      </c>
    </row>
    <row r="40" spans="1:101" x14ac:dyDescent="0.35">
      <c r="A40" t="s">
        <v>145</v>
      </c>
      <c r="C40" s="196"/>
      <c r="D40" s="196"/>
      <c r="E40" s="196"/>
      <c r="F40" s="196"/>
      <c r="G40" s="196"/>
      <c r="H40" s="196"/>
      <c r="I40" s="196"/>
      <c r="J40" s="196"/>
      <c r="K40" s="196"/>
      <c r="L40" s="196"/>
      <c r="M40" s="196"/>
      <c r="N40" s="196"/>
      <c r="O40" s="196"/>
      <c r="P40" s="196"/>
      <c r="Q40" s="196"/>
      <c r="R40" s="196"/>
      <c r="S40" s="196"/>
      <c r="T40" s="218">
        <f>(T$21*$B$2*(T$19+(IF(T$19=100,0,1))))</f>
        <v>0</v>
      </c>
      <c r="U40" s="231">
        <f>IF('Hoja De Calculo'!V13&gt;='Hoja De Calculo'!U13,IF(U$18=100,($T$21*U$18*$B$2)-SUM($I40:T40),IF(U$18&gt;T$19,((U$18-T$19+1)*$B$2*$T$21),IF(U$18&gt;=T$19,$T$21*$B$2))),0)</f>
        <v>0</v>
      </c>
      <c r="V40" s="231">
        <f>IF('Hoja De Calculo'!W13&gt;='Hoja De Calculo'!V13,IF(V$18=100,($T$21*V$18*$B$2)-SUM($I40:U40),IF(V$18&gt;U$19,((V$18-U$19+1)*$B$2*$T$21),IF(V$18&gt;=U$19,$T$21*$B$2))),0)</f>
        <v>0</v>
      </c>
      <c r="W40" s="231">
        <f>IF('Hoja De Calculo'!X13&gt;='Hoja De Calculo'!W13,IF(W$18=100,($T$21*W$18*$B$2)-SUM($I40:V40),IF(W$18&gt;V$19,((W$18-V$19+1)*$B$2*$T$21),IF(W$18&gt;=V$19,$T$21*$B$2))),0)</f>
        <v>0</v>
      </c>
      <c r="X40" s="231">
        <f>IF('Hoja De Calculo'!Y13&gt;='Hoja De Calculo'!X13,IF(X$18=100,($T$21*X$18*$B$2)-SUM($I40:W40),IF(X$18&gt;W$19,((X$18-W$19+1)*$B$2*$T$21),IF(X$18&gt;=W$19,$T$21*$B$2))),0)</f>
        <v>0</v>
      </c>
      <c r="Y40" s="231">
        <f>IF('Hoja De Calculo'!Z13&gt;='Hoja De Calculo'!Y13,IF(Y$18=100,($T$21*Y$18*$B$2)-SUM($I40:X40),IF(Y$18&gt;X$19,((Y$18-X$19+1)*$B$2*$T$21),IF(Y$18&gt;=X$19,$T$21*$B$2))),0)</f>
        <v>0</v>
      </c>
      <c r="Z40" s="231">
        <f>IF('Hoja De Calculo'!AA13&gt;='Hoja De Calculo'!Z13,IF(Z$18=100,($T$21*Z$18*$B$2)-SUM($I40:Y40),IF(Z$18&gt;Y$19,((Z$18-Y$19+1)*$B$2*$T$21),IF(Z$18&gt;=Y$19,$T$21*$B$2))),0)</f>
        <v>0</v>
      </c>
      <c r="AA40" s="231">
        <f>IF('Hoja De Calculo'!AB13&gt;='Hoja De Calculo'!AA13,IF(AA$18=100,($T$21*AA$18*$B$2)-SUM($I40:Z40),IF(AA$18&gt;Z$19,((AA$18-Z$19+1)*$B$2*$T$21),IF(AA$18&gt;=Z$19,$T$21*$B$2))),0)</f>
        <v>0</v>
      </c>
      <c r="AB40" s="231">
        <f>IF('Hoja De Calculo'!AC13&gt;='Hoja De Calculo'!AB13,IF(AB$18=100,($T$21*AB$18*$B$2)-SUM($I40:AA40),IF(AB$18&gt;AA$19,((AB$18-AA$19+1)*$B$2*$T$21),IF(AB$18&gt;=AA$19,$T$21*$B$2))),0)</f>
        <v>0</v>
      </c>
      <c r="AC40" s="231">
        <f>IF('Hoja De Calculo'!AD13&gt;='Hoja De Calculo'!AC13,IF(AC$18=100,($T$21*AC$18*$B$2)-SUM($I40:AB40),IF(AC$18&gt;AB$19,((AC$18-AB$19+1)*$B$2*$T$21),IF(AC$18&gt;=AB$19,$T$21*$B$2))),0)</f>
        <v>0</v>
      </c>
      <c r="AD40" s="231">
        <f>IF('Hoja De Calculo'!AE13&gt;='Hoja De Calculo'!AD13,IF(AD$18=100,($T$21*AD$18*$B$2)-SUM($I40:AC40),IF(AD$18&gt;AC$19,((AD$18-AC$19+1)*$B$2*$T$21),IF(AD$18&gt;=AC$19,$T$21*$B$2))),0)</f>
        <v>0</v>
      </c>
      <c r="AE40" s="231">
        <f>IF('Hoja De Calculo'!AF13&gt;='Hoja De Calculo'!AE13,IF(AE$18=100,($T$21*AE$18*$B$2)-SUM($I40:AD40),IF(AE$18&gt;AD$19,((AE$18-AD$19+1)*$B$2*$T$21),IF(AE$18&gt;=AD$19,$T$21*$B$2))),0)</f>
        <v>0</v>
      </c>
      <c r="AF40" s="231">
        <f>IF('Hoja De Calculo'!AG13&gt;='Hoja De Calculo'!AF13,IF(AF$18=100,($T$21*AF$18*$B$2)-SUM($I40:AE40),IF(AF$18&gt;AE$19,((AF$18-AE$19+1)*$B$2*$T$21),IF(AF$18&gt;=AE$19,$T$21*$B$2))),0)</f>
        <v>0</v>
      </c>
      <c r="AG40" s="231">
        <f>IF('Hoja De Calculo'!AH13&gt;='Hoja De Calculo'!AG13,IF(AG$18=100,($T$21*AG$18*$B$2)-SUM($I40:AF40),IF(AG$18&gt;AF$19,((AG$18-AF$19+1)*$B$2*$T$21),IF(AG$18&gt;=AF$19,$T$21*$B$2))),0)</f>
        <v>0</v>
      </c>
      <c r="AH40" s="231">
        <f>IF('Hoja De Calculo'!AI13&gt;='Hoja De Calculo'!AH13,IF(AH$18=100,($T$21*AH$18*$B$2)-SUM($I40:AG40),IF(AH$18&gt;AG$19,((AH$18-AG$19+1)*$B$2*$T$21),IF(AH$18&gt;=AG$19,$T$21*$B$2))),0)</f>
        <v>0</v>
      </c>
      <c r="AI40" s="231">
        <f>IF('Hoja De Calculo'!AJ13&gt;='Hoja De Calculo'!AI13,IF(AI$18=100,($T$21*AI$18*$B$2)-SUM($I40:AH40),IF(AI$18&gt;AH$19,((AI$18-AH$19+1)*$B$2*$T$21),IF(AI$18&gt;=AH$19,$T$21*$B$2))),0)</f>
        <v>0</v>
      </c>
      <c r="AJ40" s="231">
        <f>IF('Hoja De Calculo'!AK13&gt;='Hoja De Calculo'!AJ13,IF(AJ$18=100,($T$21*AJ$18*$B$2)-SUM($I40:AI40),IF(AJ$18&gt;AI$19,((AJ$18-AI$19+1)*$B$2*$T$21),IF(AJ$18&gt;=AI$19,$T$21*$B$2))),0)</f>
        <v>0</v>
      </c>
      <c r="AK40" s="231">
        <f>IF('Hoja De Calculo'!AL13&gt;='Hoja De Calculo'!AK13,IF(AK$18=100,($T$21*AK$18*$B$2)-SUM($I40:AJ40),IF(AK$18&gt;AJ$19,((AK$18-AJ$19+1)*$B$2*$T$21),IF(AK$18&gt;=AJ$19,$T$21*$B$2))),0)</f>
        <v>0</v>
      </c>
      <c r="AL40" s="231">
        <f>IF('Hoja De Calculo'!AM13&gt;='Hoja De Calculo'!AL13,IF(AL$18=100,($T$21*AL$18*$B$2)-SUM($I40:AK40),IF(AL$18&gt;AK$19,((AL$18-AK$19+1)*$B$2*$T$21),IF(AL$18&gt;=AK$19,$T$21*$B$2))),0)</f>
        <v>0</v>
      </c>
      <c r="AM40" s="231">
        <f>IF('Hoja De Calculo'!AN13&gt;='Hoja De Calculo'!AM13,IF(AM$18=100,($T$21*AM$18*$B$2)-SUM($I40:AL40),IF(AM$18&gt;AL$19,((AM$18-AL$19+1)*$B$2*$T$21),IF(AM$18&gt;=AL$19,$T$21*$B$2))),0)</f>
        <v>0</v>
      </c>
      <c r="AN40" s="231">
        <f>IF('Hoja De Calculo'!AO13&gt;='Hoja De Calculo'!AN13,IF(AN$18=100,($T$21*AN$18*$B$2)-SUM($I40:AM40),IF(AN$18&gt;AM$19,((AN$18-AM$19+1)*$B$2*$T$21),IF(AN$18&gt;=AM$19,$T$21*$B$2))),0)</f>
        <v>0</v>
      </c>
      <c r="AO40" s="231">
        <f>IF('Hoja De Calculo'!AP13&gt;='Hoja De Calculo'!AO13,IF(AO$18=100,($T$21*AO$18*$B$2)-SUM($I40:AN40),IF(AO$18&gt;AN$19,((AO$18-AN$19+1)*$B$2*$T$21),IF(AO$18&gt;=AN$19,$T$21*$B$2))),0)</f>
        <v>0</v>
      </c>
      <c r="AP40" s="231">
        <f>IF('Hoja De Calculo'!AQ13&gt;='Hoja De Calculo'!AP13,IF(AP$18=100,($T$21*AP$18*$B$2)-SUM($I40:AO40),IF(AP$18&gt;AO$19,((AP$18-AO$19+1)*$B$2*$T$21),IF(AP$18&gt;=AO$19,$T$21*$B$2))),0)</f>
        <v>0</v>
      </c>
      <c r="AQ40" s="231">
        <f>IF('Hoja De Calculo'!AR13&gt;='Hoja De Calculo'!AQ13,IF(AQ$18=100,($T$21*AQ$18*$B$2)-SUM($I40:AP40),IF(AQ$18&gt;AP$19,((AQ$18-AP$19+1)*$B$2*$T$21),IF(AQ$18&gt;=AP$19,$T$21*$B$2))),0)</f>
        <v>0</v>
      </c>
      <c r="AR40" s="231">
        <f>IF('Hoja De Calculo'!AS13&gt;='Hoja De Calculo'!AR13,IF(AR$18=100,($T$21*AR$18*$B$2)-SUM($I40:AQ40),IF(AR$18&gt;AQ$19,((AR$18-AQ$19+1)*$B$2*$T$21),IF(AR$18&gt;=AQ$19,$T$21*$B$2))),0)</f>
        <v>0</v>
      </c>
      <c r="AS40" s="231">
        <f>IF('Hoja De Calculo'!AT13&gt;='Hoja De Calculo'!AS13,IF(AS$18=100,($T$21*AS$18*$B$2)-SUM($I40:AR40),IF(AS$18&gt;AR$19,((AS$18-AR$19+1)*$B$2*$T$21),IF(AS$18&gt;=AR$19,$T$21*$B$2))),0)</f>
        <v>0</v>
      </c>
      <c r="AT40" s="231">
        <f>IF('Hoja De Calculo'!AU13&gt;='Hoja De Calculo'!AT13,IF(AT$18=100,($T$21*AT$18*$B$2)-SUM($I40:AS40),IF(AT$18&gt;AS$19,((AT$18-AS$19+1)*$B$2*$T$21),IF(AT$18&gt;=AS$19,$T$21*$B$2))),0)</f>
        <v>0</v>
      </c>
      <c r="AU40" s="231">
        <f>IF('Hoja De Calculo'!AV13&gt;='Hoja De Calculo'!AU13,IF(AU$18=100,($T$21*AU$18*$B$2)-SUM($I40:AT40),IF(AU$18&gt;AT$19,((AU$18-AT$19+1)*$B$2*$T$21),IF(AU$18&gt;=AT$19,$T$21*$B$2))),0)</f>
        <v>0</v>
      </c>
      <c r="AV40" s="231">
        <f>IF('Hoja De Calculo'!AW13&gt;='Hoja De Calculo'!AV13,IF(AV$18=100,($T$21*AV$18*$B$2)-SUM($I40:AU40),IF(AV$18&gt;AU$19,((AV$18-AU$19+1)*$B$2*$T$21),IF(AV$18&gt;=AU$19,$T$21*$B$2))),0)</f>
        <v>0</v>
      </c>
      <c r="AW40" s="231">
        <f>IF('Hoja De Calculo'!AX13&gt;='Hoja De Calculo'!AW13,IF(AW$18=100,($T$21*AW$18*$B$2)-SUM($I40:AV40),IF(AW$18&gt;AV$19,((AW$18-AV$19+1)*$B$2*$T$21),IF(AW$18&gt;=AV$19,$T$21*$B$2))),0)</f>
        <v>0</v>
      </c>
      <c r="AX40" s="231">
        <f>IF('Hoja De Calculo'!AY13&gt;='Hoja De Calculo'!AX13,IF(AX$18=100,($T$21*AX$18*$B$2)-SUM($I40:AW40),IF(AX$18&gt;AW$19,((AX$18-AW$19+1)*$B$2*$T$21),IF(AX$18&gt;=AW$19,$T$21*$B$2))),0)</f>
        <v>0</v>
      </c>
      <c r="AY40" s="231">
        <f>IF('Hoja De Calculo'!AZ13&gt;='Hoja De Calculo'!AY13,IF(AY$18=100,($T$21*AY$18*$B$2)-SUM($I40:AX40),IF(AY$18&gt;AX$19,((AY$18-AX$19+1)*$B$2*$T$21),IF(AY$18&gt;=AX$19,$T$21*$B$2))),0)</f>
        <v>0</v>
      </c>
      <c r="AZ40" s="231">
        <f>IF('Hoja De Calculo'!BA13&gt;='Hoja De Calculo'!AZ13,IF(AZ$18=100,($T$21*AZ$18*$B$2)-SUM($I40:AY40),IF(AZ$18&gt;AY$19,((AZ$18-AY$19+1)*$B$2*$T$21),IF(AZ$18&gt;=AY$19,$T$21*$B$2))),0)</f>
        <v>0</v>
      </c>
      <c r="BA40" s="231">
        <f>IF('Hoja De Calculo'!BB13&gt;='Hoja De Calculo'!BA13,IF(BA$18=100,($T$21*BA$18*$B$2)-SUM($I40:AZ40),IF(BA$18&gt;AZ$19,((BA$18-AZ$19+1)*$B$2*$T$21),IF(BA$18&gt;=AZ$19,$T$21*$B$2))),0)</f>
        <v>0</v>
      </c>
      <c r="BB40" s="231">
        <f>IF('Hoja De Calculo'!BC13&gt;='Hoja De Calculo'!BB13,IF(BB$18=100,($T$21*BB$18*$B$2)-SUM($I40:BA40),IF(BB$18&gt;BA$19,((BB$18-BA$19+1)*$B$2*$T$21),IF(BB$18&gt;=BA$19,$T$21*$B$2))),0)</f>
        <v>0</v>
      </c>
      <c r="BC40" s="231">
        <f>IF('Hoja De Calculo'!BD13&gt;='Hoja De Calculo'!BC13,IF(BC$18=100,($T$21*BC$18*$B$2)-SUM($I40:BB40),IF(BC$18&gt;BB$19,((BC$18-BB$19+1)*$B$2*$T$21),IF(BC$18&gt;=BB$19,$T$21*$B$2))),0)</f>
        <v>0</v>
      </c>
      <c r="BD40" s="231">
        <f>IF('Hoja De Calculo'!BE13&gt;='Hoja De Calculo'!BD13,IF(BD$18=100,($T$21*BD$18*$B$2)-SUM($I40:BC40),IF(BD$18&gt;BC$19,((BD$18-BC$19+1)*$B$2*$T$21),IF(BD$18&gt;=BC$19,$T$21*$B$2))),0)</f>
        <v>0</v>
      </c>
      <c r="BE40" s="231">
        <f>IF('Hoja De Calculo'!BF13&gt;='Hoja De Calculo'!BE13,IF(BE$18=100,($T$21*BE$18*$B$2)-SUM($I40:BD40),IF(BE$18&gt;BD$19,((BE$18-BD$19+1)*$B$2*$T$21),IF(BE$18&gt;=BD$19,$T$21*$B$2))),0)</f>
        <v>0</v>
      </c>
      <c r="BF40" s="231">
        <f>IF('Hoja De Calculo'!BG13&gt;='Hoja De Calculo'!BF13,IF(BF$18=100,($T$21*BF$18*$B$2)-SUM($I40:BE40),IF(BF$18&gt;BE$19,((BF$18-BE$19+1)*$B$2*$T$21),IF(BF$18&gt;=BE$19,$T$21*$B$2))),0)</f>
        <v>0</v>
      </c>
      <c r="BG40" s="231">
        <f>IF('Hoja De Calculo'!BH13&gt;='Hoja De Calculo'!BG13,IF(BG$18=100,($T$21*BG$18*$B$2)-SUM($I40:BF40),IF(BG$18&gt;BF$19,((BG$18-BF$19+1)*$B$2*$T$21),IF(BG$18&gt;=BF$19,$T$21*$B$2))),0)</f>
        <v>0</v>
      </c>
      <c r="BH40" s="231">
        <f>IF('Hoja De Calculo'!BI13&gt;='Hoja De Calculo'!BH13,IF(BH$18=100,($T$21*BH$18*$B$2)-SUM($I40:BG40),IF(BH$18&gt;BG$19,((BH$18-BG$19+1)*$B$2*$T$21),IF(BH$18&gt;=BG$19,$T$21*$B$2))),0)</f>
        <v>0</v>
      </c>
      <c r="BI40" s="231">
        <f>IF('Hoja De Calculo'!BJ13&gt;='Hoja De Calculo'!BI13,IF(BI$18=100,($T$21*BI$18*$B$2)-SUM($I40:BH40),IF(BI$18&gt;BH$19,((BI$18-BH$19+1)*$B$2*$T$21),IF(BI$18&gt;=BH$19,$T$21*$B$2))),0)</f>
        <v>0</v>
      </c>
      <c r="BJ40" s="231">
        <f>IF('Hoja De Calculo'!BK13&gt;='Hoja De Calculo'!BJ13,IF(BJ$18=100,($T$21*BJ$18*$B$2)-SUM($I40:BI40),IF(BJ$18&gt;BI$19,((BJ$18-BI$19+1)*$B$2*$T$21),IF(BJ$18&gt;=BI$19,$T$21*$B$2))),0)</f>
        <v>0</v>
      </c>
      <c r="BK40" s="231">
        <f>IF('Hoja De Calculo'!BL13&gt;='Hoja De Calculo'!BK13,IF(BK$18=100,($T$21*BK$18*$B$2)-SUM($I40:BJ40),IF(BK$18&gt;BJ$19,((BK$18-BJ$19+1)*$B$2*$T$21),IF(BK$18&gt;=BJ$19,$T$21*$B$2))),0)</f>
        <v>0</v>
      </c>
      <c r="BL40" s="231">
        <f>IF('Hoja De Calculo'!BM13&gt;='Hoja De Calculo'!BL13,IF(BL$18=100,($T$21*BL$18*$B$2)-SUM($I40:BK40),IF(BL$18&gt;BK$19,((BL$18-BK$19+1)*$B$2*$T$21),IF(BL$18&gt;=BK$19,$T$21*$B$2))),0)</f>
        <v>0</v>
      </c>
      <c r="BM40" s="231">
        <f>IF('Hoja De Calculo'!BN13&gt;='Hoja De Calculo'!BM13,IF(BM$18=100,($T$21*BM$18*$B$2)-SUM($I40:BL40),IF(BM$18&gt;BL$19,((BM$18-BL$19+1)*$B$2*$T$21),IF(BM$18&gt;=BL$19,$T$21*$B$2))),0)</f>
        <v>0</v>
      </c>
      <c r="BN40" s="231">
        <f>IF('Hoja De Calculo'!BO13&gt;='Hoja De Calculo'!BN13,IF(BN$18=100,($T$21*BN$18*$B$2)-SUM($I40:BM40),IF(BN$18&gt;BM$19,((BN$18-BM$19+1)*$B$2*$T$21),IF(BN$18&gt;=BM$19,$T$21*$B$2))),0)</f>
        <v>0</v>
      </c>
      <c r="BO40" s="231">
        <f>IF('Hoja De Calculo'!BP13&gt;='Hoja De Calculo'!BO13,IF(BO$18=100,($T$21*BO$18*$B$2)-SUM($I40:BN40),IF(BO$18&gt;BN$19,((BO$18-BN$19+1)*$B$2*$T$21),IF(BO$18&gt;=BN$19,$T$21*$B$2))),0)</f>
        <v>0</v>
      </c>
      <c r="BP40" s="231">
        <f>IF('Hoja De Calculo'!BQ13&gt;='Hoja De Calculo'!BP13,IF(BP$18=100,($T$21*BP$18*$B$2)-SUM($I40:BO40),IF(BP$18&gt;BO$19,((BP$18-BO$19+1)*$B$2*$T$21),IF(BP$18&gt;=BO$19,$T$21*$B$2))),0)</f>
        <v>0</v>
      </c>
      <c r="BQ40" s="231">
        <f>IF('Hoja De Calculo'!BR13&gt;='Hoja De Calculo'!BQ13,IF(BQ$18=100,($T$21*BQ$18*$B$2)-SUM($I40:BP40),IF(BQ$18&gt;BP$19,((BQ$18-BP$19+1)*$B$2*$T$21),IF(BQ$18&gt;=BP$19,$T$21*$B$2))),0)</f>
        <v>0</v>
      </c>
      <c r="BR40" s="231">
        <f>IF('Hoja De Calculo'!BS13&gt;='Hoja De Calculo'!BR13,IF(BR$18=100,($T$21*BR$18*$B$2)-SUM($I40:BQ40),IF(BR$18&gt;BQ$19,((BR$18-BQ$19+1)*$B$2*$T$21),IF(BR$18&gt;=BQ$19,$T$21*$B$2))),0)</f>
        <v>0</v>
      </c>
      <c r="BS40" s="231">
        <f>IF('Hoja De Calculo'!BT13&gt;='Hoja De Calculo'!BS13,IF(BS$18=100,($T$21*BS$18*$B$2)-SUM($I40:BR40),IF(BS$18&gt;BR$19,((BS$18-BR$19+1)*$B$2*$T$21),IF(BS$18&gt;=BR$19,$T$21*$B$2))),0)</f>
        <v>0</v>
      </c>
      <c r="BT40" s="231">
        <f>IF('Hoja De Calculo'!BU13&gt;='Hoja De Calculo'!BT13,IF(BT$18=100,($T$21*BT$18*$B$2)-SUM($I40:BS40),IF(BT$18&gt;BS$19,((BT$18-BS$19+1)*$B$2*$T$21),IF(BT$18&gt;=BS$19,$T$21*$B$2))),0)</f>
        <v>0</v>
      </c>
      <c r="BU40" s="231">
        <f>IF('Hoja De Calculo'!BV13&gt;='Hoja De Calculo'!BU13,IF(BU$18=100,($T$21*BU$18*$B$2)-SUM($I40:BT40),IF(BU$18&gt;BT$19,((BU$18-BT$19+1)*$B$2*$T$21),IF(BU$18&gt;=BT$19,$T$21*$B$2))),0)</f>
        <v>0</v>
      </c>
      <c r="BV40" s="231">
        <f>IF('Hoja De Calculo'!BW13&gt;='Hoja De Calculo'!BV13,IF(BV$18=100,($T$21*BV$18*$B$2)-SUM($I40:BU40),IF(BV$18&gt;BU$19,((BV$18-BU$19+1)*$B$2*$T$21),IF(BV$18&gt;=BU$19,$T$21*$B$2))),0)</f>
        <v>0</v>
      </c>
      <c r="BW40" s="231">
        <f>IF('Hoja De Calculo'!BX13&gt;='Hoja De Calculo'!BW13,IF(BW$18=100,($T$21*BW$18*$B$2)-SUM($I40:BV40),IF(BW$18&gt;BV$19,((BW$18-BV$19+1)*$B$2*$T$21),IF(BW$18&gt;=BV$19,$T$21*$B$2))),0)</f>
        <v>0</v>
      </c>
      <c r="BX40" s="231">
        <f>IF('Hoja De Calculo'!BY13&gt;='Hoja De Calculo'!BX13,IF(BX$18=100,($T$21*BX$18*$B$2)-SUM($I40:BW40),IF(BX$18&gt;BW$19,((BX$18-BW$19+1)*$B$2*$T$21),IF(BX$18&gt;=BW$19,$T$21*$B$2))),0)</f>
        <v>0</v>
      </c>
      <c r="BY40" s="231">
        <f>IF('Hoja De Calculo'!BZ13&gt;='Hoja De Calculo'!BY13,IF(BY$18=100,($T$21*BY$18*$B$2)-SUM($I40:BX40),IF(BY$18&gt;BX$19,((BY$18-BX$19+1)*$B$2*$T$21),IF(BY$18&gt;=BX$19,$T$21*$B$2))),0)</f>
        <v>0</v>
      </c>
      <c r="BZ40" s="231">
        <f>IF('Hoja De Calculo'!CA13&gt;='Hoja De Calculo'!BZ13,IF(BZ$18=100,($T$21*BZ$18*$B$2)-SUM($I40:BY40),IF(BZ$18&gt;BY$19,((BZ$18-BY$19+1)*$B$2*$T$21),IF(BZ$18&gt;=BY$19,$T$21*$B$2))),0)</f>
        <v>0</v>
      </c>
      <c r="CA40" s="231">
        <f>IF('Hoja De Calculo'!CB13&gt;='Hoja De Calculo'!CA13,IF(CA$18=100,($T$21*CA$18*$B$2)-SUM($I40:BZ40),IF(CA$18&gt;BZ$19,((CA$18-BZ$19+1)*$B$2*$T$21),IF(CA$18&gt;=BZ$19,$T$21*$B$2))),0)</f>
        <v>0</v>
      </c>
      <c r="CB40" s="231">
        <f>IF('Hoja De Calculo'!CC13&gt;='Hoja De Calculo'!CB13,IF(CB$18=100,($T$21*CB$18*$B$2)-SUM($I40:CA40),IF(CB$18&gt;CA$19,((CB$18-CA$19+1)*$B$2*$T$21),IF(CB$18&gt;=CA$19,$T$21*$B$2))),0)</f>
        <v>0</v>
      </c>
      <c r="CC40" s="231">
        <f>IF('Hoja De Calculo'!CD13&gt;='Hoja De Calculo'!CC13,IF(CC$18=100,($T$21*CC$18*$B$2)-SUM($I40:CB40),IF(CC$18&gt;CB$19,((CC$18-CB$19+1)*$B$2*$T$21),IF(CC$18&gt;=CB$19,$T$21*$B$2))),0)</f>
        <v>0</v>
      </c>
      <c r="CD40" s="231">
        <f>IF('Hoja De Calculo'!CE13&gt;='Hoja De Calculo'!CD13,IF(CD$18=100,($T$21*CD$18*$B$2)-SUM($I40:CC40),IF(CD$18&gt;CC$19,((CD$18-CC$19+1)*$B$2*$T$21),IF(CD$18&gt;=CC$19,$T$21*$B$2))),0)</f>
        <v>0</v>
      </c>
      <c r="CE40" s="231">
        <f>IF('Hoja De Calculo'!CF13&gt;='Hoja De Calculo'!CE13,IF(CE$18=100,($T$21*CE$18*$B$2)-SUM($I40:CD40),IF(CE$18&gt;CD$19,((CE$18-CD$19+1)*$B$2*$T$21),IF(CE$18&gt;=CD$19,$T$21*$B$2))),0)</f>
        <v>0</v>
      </c>
      <c r="CF40" s="231">
        <f>IF('Hoja De Calculo'!CG13&gt;='Hoja De Calculo'!CF13,IF(CF$18=100,($T$21*CF$18*$B$2)-SUM($I40:CE40),IF(CF$18&gt;CE$19,((CF$18-CE$19+1)*$B$2*$T$21),IF(CF$18&gt;=CE$19,$T$21*$B$2))),0)</f>
        <v>0</v>
      </c>
      <c r="CG40" s="231">
        <f>IF('Hoja De Calculo'!CH13&gt;='Hoja De Calculo'!CG13,IF(CG$18=100,($T$21*CG$18*$B$2)-SUM($I40:CF40),IF(CG$18&gt;CF$19,((CG$18-CF$19+1)*$B$2*$T$21),IF(CG$18&gt;=CF$19,$T$21*$B$2))),0)</f>
        <v>0</v>
      </c>
      <c r="CH40" s="231">
        <f>IF('Hoja De Calculo'!CI13&gt;='Hoja De Calculo'!CH13,IF(CH$18=100,($T$21*CH$18*$B$2)-SUM($I40:CG40),IF(CH$18&gt;CG$19,((CH$18-CG$19+1)*$B$2*$T$21),IF(CH$18&gt;=CG$19,$T$21*$B$2))),0)</f>
        <v>0</v>
      </c>
      <c r="CI40" s="231">
        <f>IF('Hoja De Calculo'!CJ13&gt;='Hoja De Calculo'!CI13,IF(CI$18=100,($T$21*CI$18*$B$2)-SUM($I40:CH40),IF(CI$18&gt;CH$19,((CI$18-CH$19+1)*$B$2*$T$21),IF(CI$18&gt;=CH$19,$T$21*$B$2))),0)</f>
        <v>0</v>
      </c>
      <c r="CJ40" s="231">
        <f>IF('Hoja De Calculo'!CK13&gt;='Hoja De Calculo'!CJ13,IF(CJ$18=100,($T$21*CJ$18*$B$2)-SUM($I40:CI40),IF(CJ$18&gt;CI$19,((CJ$18-CI$19+1)*$B$2*$T$21),IF(CJ$18&gt;=CI$19,$T$21*$B$2))),0)</f>
        <v>0</v>
      </c>
      <c r="CK40" s="231">
        <f>IF('Hoja De Calculo'!CL13&gt;='Hoja De Calculo'!CK13,IF(CK$18=100,($T$21*CK$18*$B$2)-SUM($I40:CJ40),IF(CK$18&gt;CJ$19,((CK$18-CJ$19+1)*$B$2*$T$21),IF(CK$18&gt;=CJ$19,$T$21*$B$2))),0)</f>
        <v>0</v>
      </c>
      <c r="CL40" s="231">
        <f>IF('Hoja De Calculo'!CM13&gt;='Hoja De Calculo'!CL13,IF(CL$18=100,($T$21*CL$18*$B$2)-SUM($I40:CK40),IF(CL$18&gt;CK$19,((CL$18-CK$19+1)*$B$2*$T$21),IF(CL$18&gt;=CK$19,$T$21*$B$2))),0)</f>
        <v>0</v>
      </c>
      <c r="CM40" s="231">
        <f>IF('Hoja De Calculo'!CN13&gt;='Hoja De Calculo'!CM13,IF(CM$18=100,($T$21*CM$18*$B$2)-SUM($I40:CL40),IF(CM$18&gt;CL$19,((CM$18-CL$19+1)*$B$2*$T$21),IF(CM$18&gt;=CL$19,$T$21*$B$2))),0)</f>
        <v>0</v>
      </c>
      <c r="CN40" s="231">
        <f>IF('Hoja De Calculo'!CO13&gt;='Hoja De Calculo'!CN13,IF(CN$18=100,($T$21*CN$18*$B$2)-SUM($I40:CM40),IF(CN$18&gt;CM$19,((CN$18-CM$19+1)*$B$2*$T$21),IF(CN$18&gt;=CM$19,$T$21*$B$2))),0)</f>
        <v>0</v>
      </c>
      <c r="CO40" s="231">
        <f>IF('Hoja De Calculo'!CP13&gt;='Hoja De Calculo'!CO13,IF(CO$18=100,($T$21*CO$18*$B$2)-SUM($I40:CN40),IF(CO$18&gt;CN$19,((CO$18-CN$19+1)*$B$2*$T$21),IF(CO$18&gt;=CN$19,$T$21*$B$2))),0)</f>
        <v>0</v>
      </c>
      <c r="CP40" s="231">
        <f>IF('Hoja De Calculo'!CQ13&gt;='Hoja De Calculo'!CP13,IF(CP$18=100,($T$21*CP$18*$B$2)-SUM($I40:CO40),IF(CP$18&gt;CO$19,((CP$18-CO$19+1)*$B$2*$T$21),IF(CP$18&gt;=CO$19,$T$21*$B$2))),0)</f>
        <v>0</v>
      </c>
      <c r="CQ40" s="231">
        <f>IF('Hoja De Calculo'!CR13&gt;='Hoja De Calculo'!CQ13,IF(CQ$18=100,($T$21*CQ$18*$B$2)-SUM($I40:CP40),IF(CQ$18&gt;CP$19,((CQ$18-CP$19+1)*$B$2*$T$21),IF(CQ$18&gt;=CP$19,$T$21*$B$2))),0)</f>
        <v>0</v>
      </c>
      <c r="CR40" s="231">
        <f>IF('Hoja De Calculo'!CS13&gt;='Hoja De Calculo'!CR13,IF(CR$18=100,($T$21*CR$18*$B$2)-SUM($I40:CQ40),IF(CR$18&gt;CQ$19,((CR$18-CQ$19+1)*$B$2*$T$21),IF(CR$18&gt;=CQ$19,$T$21*$B$2))),0)</f>
        <v>0</v>
      </c>
      <c r="CS40" s="231">
        <f>IF('Hoja De Calculo'!CT13&gt;='Hoja De Calculo'!CS13,IF(CS$18=100,($T$21*CS$18*$B$2)-SUM($I40:CR40),IF(CS$18&gt;CR$19,((CS$18-CR$19+1)*$B$2*$T$21),IF(CS$18&gt;=CR$19,$T$21*$B$2))),0)</f>
        <v>0</v>
      </c>
      <c r="CT40" s="231">
        <f>IF('Hoja De Calculo'!CU13&gt;='Hoja De Calculo'!CT13,IF(CT$18=100,($T$21*CT$18*$B$2)-SUM($I40:CS40),IF(CT$18&gt;CS$19,((CT$18-CS$19+1)*$B$2*$T$21),IF(CT$18&gt;=CS$19,$T$21*$B$2))),0)</f>
        <v>0</v>
      </c>
      <c r="CU40" s="231">
        <f>IF('Hoja De Calculo'!CV13&gt;='Hoja De Calculo'!CU13,IF(CU$18=100,($T$21*CU$18*$B$2)-SUM($I40:CT40),IF(CU$18&gt;CT$19,((CU$18-CT$19+1)*$B$2*$T$21),IF(CU$18&gt;=CT$19,$T$21*$B$2))),0)</f>
        <v>0</v>
      </c>
      <c r="CV40" s="231">
        <f>IF('Hoja De Calculo'!CW13&gt;='Hoja De Calculo'!CV13,IF(CV$18=100,($T$21*CV$18*$B$2)-SUM($I40:CU40),IF(CV$18&gt;CU$19,((CV$18-CU$19+1)*$B$2*$T$21),IF(CV$18&gt;=CU$19,$T$21*$B$2))),0)</f>
        <v>0</v>
      </c>
      <c r="CW40" s="231">
        <f>IF('Hoja De Calculo'!CX13&gt;='Hoja De Calculo'!CW13,IF(CW$18=100,($T$21*CW$18*$B$2)-SUM($I40:CV40),IF(CW$18&gt;CV$19,((CW$18-CV$19+1)*$B$2*$T$21),IF(CW$18&gt;=CV$19,$T$21*$B$2))),0)</f>
        <v>0</v>
      </c>
    </row>
    <row r="41" spans="1:101" x14ac:dyDescent="0.35">
      <c r="A41" t="s">
        <v>146</v>
      </c>
      <c r="C41" s="196"/>
      <c r="D41" s="196"/>
      <c r="E41" s="196"/>
      <c r="F41" s="196"/>
      <c r="G41" s="196"/>
      <c r="H41" s="196"/>
      <c r="I41" s="196"/>
      <c r="J41" s="196"/>
      <c r="K41" s="196"/>
      <c r="L41" s="196"/>
      <c r="M41" s="196"/>
      <c r="N41" s="196"/>
      <c r="O41" s="196"/>
      <c r="P41" s="196"/>
      <c r="Q41" s="196"/>
      <c r="R41" s="196"/>
      <c r="S41" s="196"/>
      <c r="T41" s="204"/>
      <c r="U41" s="218">
        <f>(U$21*$B$2*(U$19+(IF(U$19=100,0,1))))</f>
        <v>0</v>
      </c>
      <c r="V41" s="231">
        <f>IF('Hoja De Calculo'!W13&gt;='Hoja De Calculo'!V13,IF(V$18=100,($U$21*V$18*$B$2)-SUM($I41:U41),IF(V$18&gt;U$19,((V$18-U$19+1)*$B$2*$U$21),IF(V$18&gt;=U$19,$U$21*$B$2))),0)</f>
        <v>0</v>
      </c>
      <c r="W41" s="231">
        <f>IF('Hoja De Calculo'!X13&gt;='Hoja De Calculo'!W13,IF(W$18=100,($U$21*W$18*$B$2)-SUM($I41:V41),IF(W$18&gt;V$19,((W$18-V$19+1)*$B$2*$U$21),IF(W$18&gt;=V$19,$U$21*$B$2))),0)</f>
        <v>0</v>
      </c>
      <c r="X41" s="231">
        <f>IF('Hoja De Calculo'!Y13&gt;='Hoja De Calculo'!X13,IF(X$18=100,($U$21*X$18*$B$2)-SUM($I41:W41),IF(X$18&gt;W$19,((X$18-W$19+1)*$B$2*$U$21),IF(X$18&gt;=W$19,$U$21*$B$2))),0)</f>
        <v>0</v>
      </c>
      <c r="Y41" s="231">
        <f>IF('Hoja De Calculo'!Z13&gt;='Hoja De Calculo'!Y13,IF(Y$18=100,($U$21*Y$18*$B$2)-SUM($I41:X41),IF(Y$18&gt;X$19,((Y$18-X$19+1)*$B$2*$U$21),IF(Y$18&gt;=X$19,$U$21*$B$2))),0)</f>
        <v>0</v>
      </c>
      <c r="Z41" s="231">
        <f>IF('Hoja De Calculo'!AA13&gt;='Hoja De Calculo'!Z13,IF(Z$18=100,($U$21*Z$18*$B$2)-SUM($I41:Y41),IF(Z$18&gt;Y$19,((Z$18-Y$19+1)*$B$2*$U$21),IF(Z$18&gt;=Y$19,$U$21*$B$2))),0)</f>
        <v>0</v>
      </c>
      <c r="AA41" s="231">
        <f>IF('Hoja De Calculo'!AB13&gt;='Hoja De Calculo'!AA13,IF(AA$18=100,($U$21*AA$18*$B$2)-SUM($I41:Z41),IF(AA$18&gt;Z$19,((AA$18-Z$19+1)*$B$2*$U$21),IF(AA$18&gt;=Z$19,$U$21*$B$2))),0)</f>
        <v>0</v>
      </c>
      <c r="AB41" s="231">
        <f>IF('Hoja De Calculo'!AC13&gt;='Hoja De Calculo'!AB13,IF(AB$18=100,($U$21*AB$18*$B$2)-SUM($I41:AA41),IF(AB$18&gt;AA$19,((AB$18-AA$19+1)*$B$2*$U$21),IF(AB$18&gt;=AA$19,$U$21*$B$2))),0)</f>
        <v>0</v>
      </c>
      <c r="AC41" s="231">
        <f>IF('Hoja De Calculo'!AD13&gt;='Hoja De Calculo'!AC13,IF(AC$18=100,($U$21*AC$18*$B$2)-SUM($I41:AB41),IF(AC$18&gt;AB$19,((AC$18-AB$19+1)*$B$2*$U$21),IF(AC$18&gt;=AB$19,$U$21*$B$2))),0)</f>
        <v>0</v>
      </c>
      <c r="AD41" s="231">
        <f>IF('Hoja De Calculo'!AE13&gt;='Hoja De Calculo'!AD13,IF(AD$18=100,($U$21*AD$18*$B$2)-SUM($I41:AC41),IF(AD$18&gt;AC$19,((AD$18-AC$19+1)*$B$2*$U$21),IF(AD$18&gt;=AC$19,$U$21*$B$2))),0)</f>
        <v>0</v>
      </c>
      <c r="AE41" s="231">
        <f>IF('Hoja De Calculo'!AF13&gt;='Hoja De Calculo'!AE13,IF(AE$18=100,($U$21*AE$18*$B$2)-SUM($I41:AD41),IF(AE$18&gt;AD$19,((AE$18-AD$19+1)*$B$2*$U$21),IF(AE$18&gt;=AD$19,$U$21*$B$2))),0)</f>
        <v>0</v>
      </c>
      <c r="AF41" s="231">
        <f>IF('Hoja De Calculo'!AG13&gt;='Hoja De Calculo'!AF13,IF(AF$18=100,($U$21*AF$18*$B$2)-SUM($I41:AE41),IF(AF$18&gt;AE$19,((AF$18-AE$19+1)*$B$2*$U$21),IF(AF$18&gt;=AE$19,$U$21*$B$2))),0)</f>
        <v>0</v>
      </c>
      <c r="AG41" s="231">
        <f>IF('Hoja De Calculo'!AH13&gt;='Hoja De Calculo'!AG13,IF(AG$18=100,($U$21*AG$18*$B$2)-SUM($I41:AF41),IF(AG$18&gt;AF$19,((AG$18-AF$19+1)*$B$2*$U$21),IF(AG$18&gt;=AF$19,$U$21*$B$2))),0)</f>
        <v>0</v>
      </c>
      <c r="AH41" s="231">
        <f>IF('Hoja De Calculo'!AI13&gt;='Hoja De Calculo'!AH13,IF(AH$18=100,($U$21*AH$18*$B$2)-SUM($I41:AG41),IF(AH$18&gt;AG$19,((AH$18-AG$19+1)*$B$2*$U$21),IF(AH$18&gt;=AG$19,$U$21*$B$2))),0)</f>
        <v>0</v>
      </c>
      <c r="AI41" s="231">
        <f>IF('Hoja De Calculo'!AJ13&gt;='Hoja De Calculo'!AI13,IF(AI$18=100,($U$21*AI$18*$B$2)-SUM($I41:AH41),IF(AI$18&gt;AH$19,((AI$18-AH$19+1)*$B$2*$U$21),IF(AI$18&gt;=AH$19,$U$21*$B$2))),0)</f>
        <v>0</v>
      </c>
      <c r="AJ41" s="231">
        <f>IF('Hoja De Calculo'!AK13&gt;='Hoja De Calculo'!AJ13,IF(AJ$18=100,($U$21*AJ$18*$B$2)-SUM($I41:AI41),IF(AJ$18&gt;AI$19,((AJ$18-AI$19+1)*$B$2*$U$21),IF(AJ$18&gt;=AI$19,$U$21*$B$2))),0)</f>
        <v>0</v>
      </c>
      <c r="AK41" s="231">
        <f>IF('Hoja De Calculo'!AL13&gt;='Hoja De Calculo'!AK13,IF(AK$18=100,($U$21*AK$18*$B$2)-SUM($I41:AJ41),IF(AK$18&gt;AJ$19,((AK$18-AJ$19+1)*$B$2*$U$21),IF(AK$18&gt;=AJ$19,$U$21*$B$2))),0)</f>
        <v>0</v>
      </c>
      <c r="AL41" s="231">
        <f>IF('Hoja De Calculo'!AM13&gt;='Hoja De Calculo'!AL13,IF(AL$18=100,($U$21*AL$18*$B$2)-SUM($I41:AK41),IF(AL$18&gt;AK$19,((AL$18-AK$19+1)*$B$2*$U$21),IF(AL$18&gt;=AK$19,$U$21*$B$2))),0)</f>
        <v>0</v>
      </c>
      <c r="AM41" s="231">
        <f>IF('Hoja De Calculo'!AN13&gt;='Hoja De Calculo'!AM13,IF(AM$18=100,($U$21*AM$18*$B$2)-SUM($I41:AL41),IF(AM$18&gt;AL$19,((AM$18-AL$19+1)*$B$2*$U$21),IF(AM$18&gt;=AL$19,$U$21*$B$2))),0)</f>
        <v>0</v>
      </c>
      <c r="AN41" s="231">
        <f>IF('Hoja De Calculo'!AO13&gt;='Hoja De Calculo'!AN13,IF(AN$18=100,($U$21*AN$18*$B$2)-SUM($I41:AM41),IF(AN$18&gt;AM$19,((AN$18-AM$19+1)*$B$2*$U$21),IF(AN$18&gt;=AM$19,$U$21*$B$2))),0)</f>
        <v>0</v>
      </c>
      <c r="AO41" s="231">
        <f>IF('Hoja De Calculo'!AP13&gt;='Hoja De Calculo'!AO13,IF(AO$18=100,($U$21*AO$18*$B$2)-SUM($I41:AN41),IF(AO$18&gt;AN$19,((AO$18-AN$19+1)*$B$2*$U$21),IF(AO$18&gt;=AN$19,$U$21*$B$2))),0)</f>
        <v>0</v>
      </c>
      <c r="AP41" s="231">
        <f>IF('Hoja De Calculo'!AQ13&gt;='Hoja De Calculo'!AP13,IF(AP$18=100,($U$21*AP$18*$B$2)-SUM($I41:AO41),IF(AP$18&gt;AO$19,((AP$18-AO$19+1)*$B$2*$U$21),IF(AP$18&gt;=AO$19,$U$21*$B$2))),0)</f>
        <v>0</v>
      </c>
      <c r="AQ41" s="231">
        <f>IF('Hoja De Calculo'!AR13&gt;='Hoja De Calculo'!AQ13,IF(AQ$18=100,($U$21*AQ$18*$B$2)-SUM($I41:AP41),IF(AQ$18&gt;AP$19,((AQ$18-AP$19+1)*$B$2*$U$21),IF(AQ$18&gt;=AP$19,$U$21*$B$2))),0)</f>
        <v>0</v>
      </c>
      <c r="AR41" s="231">
        <f>IF('Hoja De Calculo'!AS13&gt;='Hoja De Calculo'!AR13,IF(AR$18=100,($U$21*AR$18*$B$2)-SUM($I41:AQ41),IF(AR$18&gt;AQ$19,((AR$18-AQ$19+1)*$B$2*$U$21),IF(AR$18&gt;=AQ$19,$U$21*$B$2))),0)</f>
        <v>0</v>
      </c>
      <c r="AS41" s="231">
        <f>IF('Hoja De Calculo'!AT13&gt;='Hoja De Calculo'!AS13,IF(AS$18=100,($U$21*AS$18*$B$2)-SUM($I41:AR41),IF(AS$18&gt;AR$19,((AS$18-AR$19+1)*$B$2*$U$21),IF(AS$18&gt;=AR$19,$U$21*$B$2))),0)</f>
        <v>0</v>
      </c>
      <c r="AT41" s="231">
        <f>IF('Hoja De Calculo'!AU13&gt;='Hoja De Calculo'!AT13,IF(AT$18=100,($U$21*AT$18*$B$2)-SUM($I41:AS41),IF(AT$18&gt;AS$19,((AT$18-AS$19+1)*$B$2*$U$21),IF(AT$18&gt;=AS$19,$U$21*$B$2))),0)</f>
        <v>0</v>
      </c>
      <c r="AU41" s="231">
        <f>IF('Hoja De Calculo'!AV13&gt;='Hoja De Calculo'!AU13,IF(AU$18=100,($U$21*AU$18*$B$2)-SUM($I41:AT41),IF(AU$18&gt;AT$19,((AU$18-AT$19+1)*$B$2*$U$21),IF(AU$18&gt;=AT$19,$U$21*$B$2))),0)</f>
        <v>0</v>
      </c>
      <c r="AV41" s="231">
        <f>IF('Hoja De Calculo'!AW13&gt;='Hoja De Calculo'!AV13,IF(AV$18=100,($U$21*AV$18*$B$2)-SUM($I41:AU41),IF(AV$18&gt;AU$19,((AV$18-AU$19+1)*$B$2*$U$21),IF(AV$18&gt;=AU$19,$U$21*$B$2))),0)</f>
        <v>0</v>
      </c>
      <c r="AW41" s="231">
        <f>IF('Hoja De Calculo'!AX13&gt;='Hoja De Calculo'!AW13,IF(AW$18=100,($U$21*AW$18*$B$2)-SUM($I41:AV41),IF(AW$18&gt;AV$19,((AW$18-AV$19+1)*$B$2*$U$21),IF(AW$18&gt;=AV$19,$U$21*$B$2))),0)</f>
        <v>0</v>
      </c>
      <c r="AX41" s="231">
        <f>IF('Hoja De Calculo'!AY13&gt;='Hoja De Calculo'!AX13,IF(AX$18=100,($U$21*AX$18*$B$2)-SUM($I41:AW41),IF(AX$18&gt;AW$19,((AX$18-AW$19+1)*$B$2*$U$21),IF(AX$18&gt;=AW$19,$U$21*$B$2))),0)</f>
        <v>0</v>
      </c>
      <c r="AY41" s="231">
        <f>IF('Hoja De Calculo'!AZ13&gt;='Hoja De Calculo'!AY13,IF(AY$18=100,($U$21*AY$18*$B$2)-SUM($I41:AX41),IF(AY$18&gt;AX$19,((AY$18-AX$19+1)*$B$2*$U$21),IF(AY$18&gt;=AX$19,$U$21*$B$2))),0)</f>
        <v>0</v>
      </c>
      <c r="AZ41" s="231">
        <f>IF('Hoja De Calculo'!BA13&gt;='Hoja De Calculo'!AZ13,IF(AZ$18=100,($U$21*AZ$18*$B$2)-SUM($I41:AY41),IF(AZ$18&gt;AY$19,((AZ$18-AY$19+1)*$B$2*$U$21),IF(AZ$18&gt;=AY$19,$U$21*$B$2))),0)</f>
        <v>0</v>
      </c>
      <c r="BA41" s="231">
        <f>IF('Hoja De Calculo'!BB13&gt;='Hoja De Calculo'!BA13,IF(BA$18=100,($U$21*BA$18*$B$2)-SUM($I41:AZ41),IF(BA$18&gt;AZ$19,((BA$18-AZ$19+1)*$B$2*$U$21),IF(BA$18&gt;=AZ$19,$U$21*$B$2))),0)</f>
        <v>0</v>
      </c>
      <c r="BB41" s="231">
        <f>IF('Hoja De Calculo'!BC13&gt;='Hoja De Calculo'!BB13,IF(BB$18=100,($U$21*BB$18*$B$2)-SUM($I41:BA41),IF(BB$18&gt;BA$19,((BB$18-BA$19+1)*$B$2*$U$21),IF(BB$18&gt;=BA$19,$U$21*$B$2))),0)</f>
        <v>0</v>
      </c>
      <c r="BC41" s="231">
        <f>IF('Hoja De Calculo'!BD13&gt;='Hoja De Calculo'!BC13,IF(BC$18=100,($U$21*BC$18*$B$2)-SUM($I41:BB41),IF(BC$18&gt;BB$19,((BC$18-BB$19+1)*$B$2*$U$21),IF(BC$18&gt;=BB$19,$U$21*$B$2))),0)</f>
        <v>0</v>
      </c>
      <c r="BD41" s="231">
        <f>IF('Hoja De Calculo'!BE13&gt;='Hoja De Calculo'!BD13,IF(BD$18=100,($U$21*BD$18*$B$2)-SUM($I41:BC41),IF(BD$18&gt;BC$19,((BD$18-BC$19+1)*$B$2*$U$21),IF(BD$18&gt;=BC$19,$U$21*$B$2))),0)</f>
        <v>0</v>
      </c>
      <c r="BE41" s="231">
        <f>IF('Hoja De Calculo'!BF13&gt;='Hoja De Calculo'!BE13,IF(BE$18=100,($U$21*BE$18*$B$2)-SUM($I41:BD41),IF(BE$18&gt;BD$19,((BE$18-BD$19+1)*$B$2*$U$21),IF(BE$18&gt;=BD$19,$U$21*$B$2))),0)</f>
        <v>0</v>
      </c>
      <c r="BF41" s="231">
        <f>IF('Hoja De Calculo'!BG13&gt;='Hoja De Calculo'!BF13,IF(BF$18=100,($U$21*BF$18*$B$2)-SUM($I41:BE41),IF(BF$18&gt;BE$19,((BF$18-BE$19+1)*$B$2*$U$21),IF(BF$18&gt;=BE$19,$U$21*$B$2))),0)</f>
        <v>0</v>
      </c>
      <c r="BG41" s="231">
        <f>IF('Hoja De Calculo'!BH13&gt;='Hoja De Calculo'!BG13,IF(BG$18=100,($U$21*BG$18*$B$2)-SUM($I41:BF41),IF(BG$18&gt;BF$19,((BG$18-BF$19+1)*$B$2*$U$21),IF(BG$18&gt;=BF$19,$U$21*$B$2))),0)</f>
        <v>0</v>
      </c>
      <c r="BH41" s="231">
        <f>IF('Hoja De Calculo'!BI13&gt;='Hoja De Calculo'!BH13,IF(BH$18=100,($U$21*BH$18*$B$2)-SUM($I41:BG41),IF(BH$18&gt;BG$19,((BH$18-BG$19+1)*$B$2*$U$21),IF(BH$18&gt;=BG$19,$U$21*$B$2))),0)</f>
        <v>0</v>
      </c>
      <c r="BI41" s="231">
        <f>IF('Hoja De Calculo'!BJ13&gt;='Hoja De Calculo'!BI13,IF(BI$18=100,($U$21*BI$18*$B$2)-SUM($I41:BH41),IF(BI$18&gt;BH$19,((BI$18-BH$19+1)*$B$2*$U$21),IF(BI$18&gt;=BH$19,$U$21*$B$2))),0)</f>
        <v>0</v>
      </c>
      <c r="BJ41" s="231">
        <f>IF('Hoja De Calculo'!BK13&gt;='Hoja De Calculo'!BJ13,IF(BJ$18=100,($U$21*BJ$18*$B$2)-SUM($I41:BI41),IF(BJ$18&gt;BI$19,((BJ$18-BI$19+1)*$B$2*$U$21),IF(BJ$18&gt;=BI$19,$U$21*$B$2))),0)</f>
        <v>0</v>
      </c>
      <c r="BK41" s="231">
        <f>IF('Hoja De Calculo'!BL13&gt;='Hoja De Calculo'!BK13,IF(BK$18=100,($U$21*BK$18*$B$2)-SUM($I41:BJ41),IF(BK$18&gt;BJ$19,((BK$18-BJ$19+1)*$B$2*$U$21),IF(BK$18&gt;=BJ$19,$U$21*$B$2))),0)</f>
        <v>0</v>
      </c>
      <c r="BL41" s="231">
        <f>IF('Hoja De Calculo'!BM13&gt;='Hoja De Calculo'!BL13,IF(BL$18=100,($U$21*BL$18*$B$2)-SUM($I41:BK41),IF(BL$18&gt;BK$19,((BL$18-BK$19+1)*$B$2*$U$21),IF(BL$18&gt;=BK$19,$U$21*$B$2))),0)</f>
        <v>0</v>
      </c>
      <c r="BM41" s="231">
        <f>IF('Hoja De Calculo'!BN13&gt;='Hoja De Calculo'!BM13,IF(BM$18=100,($U$21*BM$18*$B$2)-SUM($I41:BL41),IF(BM$18&gt;BL$19,((BM$18-BL$19+1)*$B$2*$U$21),IF(BM$18&gt;=BL$19,$U$21*$B$2))),0)</f>
        <v>0</v>
      </c>
      <c r="BN41" s="231">
        <f>IF('Hoja De Calculo'!BO13&gt;='Hoja De Calculo'!BN13,IF(BN$18=100,($U$21*BN$18*$B$2)-SUM($I41:BM41),IF(BN$18&gt;BM$19,((BN$18-BM$19+1)*$B$2*$U$21),IF(BN$18&gt;=BM$19,$U$21*$B$2))),0)</f>
        <v>0</v>
      </c>
      <c r="BO41" s="231">
        <f>IF('Hoja De Calculo'!BP13&gt;='Hoja De Calculo'!BO13,IF(BO$18=100,($U$21*BO$18*$B$2)-SUM($I41:BN41),IF(BO$18&gt;BN$19,((BO$18-BN$19+1)*$B$2*$U$21),IF(BO$18&gt;=BN$19,$U$21*$B$2))),0)</f>
        <v>0</v>
      </c>
      <c r="BP41" s="231">
        <f>IF('Hoja De Calculo'!BQ13&gt;='Hoja De Calculo'!BP13,IF(BP$18=100,($U$21*BP$18*$B$2)-SUM($I41:BO41),IF(BP$18&gt;BO$19,((BP$18-BO$19+1)*$B$2*$U$21),IF(BP$18&gt;=BO$19,$U$21*$B$2))),0)</f>
        <v>0</v>
      </c>
      <c r="BQ41" s="231">
        <f>IF('Hoja De Calculo'!BR13&gt;='Hoja De Calculo'!BQ13,IF(BQ$18=100,($U$21*BQ$18*$B$2)-SUM($I41:BP41),IF(BQ$18&gt;BP$19,((BQ$18-BP$19+1)*$B$2*$U$21),IF(BQ$18&gt;=BP$19,$U$21*$B$2))),0)</f>
        <v>0</v>
      </c>
      <c r="BR41" s="231">
        <f>IF('Hoja De Calculo'!BS13&gt;='Hoja De Calculo'!BR13,IF(BR$18=100,($U$21*BR$18*$B$2)-SUM($I41:BQ41),IF(BR$18&gt;BQ$19,((BR$18-BQ$19+1)*$B$2*$U$21),IF(BR$18&gt;=BQ$19,$U$21*$B$2))),0)</f>
        <v>0</v>
      </c>
      <c r="BS41" s="231">
        <f>IF('Hoja De Calculo'!BT13&gt;='Hoja De Calculo'!BS13,IF(BS$18=100,($U$21*BS$18*$B$2)-SUM($I41:BR41),IF(BS$18&gt;BR$19,((BS$18-BR$19+1)*$B$2*$U$21),IF(BS$18&gt;=BR$19,$U$21*$B$2))),0)</f>
        <v>0</v>
      </c>
      <c r="BT41" s="231">
        <f>IF('Hoja De Calculo'!BU13&gt;='Hoja De Calculo'!BT13,IF(BT$18=100,($U$21*BT$18*$B$2)-SUM($I41:BS41),IF(BT$18&gt;BS$19,((BT$18-BS$19+1)*$B$2*$U$21),IF(BT$18&gt;=BS$19,$U$21*$B$2))),0)</f>
        <v>0</v>
      </c>
      <c r="BU41" s="231">
        <f>IF('Hoja De Calculo'!BV13&gt;='Hoja De Calculo'!BU13,IF(BU$18=100,($U$21*BU$18*$B$2)-SUM($I41:BT41),IF(BU$18&gt;BT$19,((BU$18-BT$19+1)*$B$2*$U$21),IF(BU$18&gt;=BT$19,$U$21*$B$2))),0)</f>
        <v>0</v>
      </c>
      <c r="BV41" s="231">
        <f>IF('Hoja De Calculo'!BW13&gt;='Hoja De Calculo'!BV13,IF(BV$18=100,($U$21*BV$18*$B$2)-SUM($I41:BU41),IF(BV$18&gt;BU$19,((BV$18-BU$19+1)*$B$2*$U$21),IF(BV$18&gt;=BU$19,$U$21*$B$2))),0)</f>
        <v>0</v>
      </c>
      <c r="BW41" s="231">
        <f>IF('Hoja De Calculo'!BX13&gt;='Hoja De Calculo'!BW13,IF(BW$18=100,($U$21*BW$18*$B$2)-SUM($I41:BV41),IF(BW$18&gt;BV$19,((BW$18-BV$19+1)*$B$2*$U$21),IF(BW$18&gt;=BV$19,$U$21*$B$2))),0)</f>
        <v>0</v>
      </c>
      <c r="BX41" s="231">
        <f>IF('Hoja De Calculo'!BY13&gt;='Hoja De Calculo'!BX13,IF(BX$18=100,($U$21*BX$18*$B$2)-SUM($I41:BW41),IF(BX$18&gt;BW$19,((BX$18-BW$19+1)*$B$2*$U$21),IF(BX$18&gt;=BW$19,$U$21*$B$2))),0)</f>
        <v>0</v>
      </c>
      <c r="BY41" s="231">
        <f>IF('Hoja De Calculo'!BZ13&gt;='Hoja De Calculo'!BY13,IF(BY$18=100,($U$21*BY$18*$B$2)-SUM($I41:BX41),IF(BY$18&gt;BX$19,((BY$18-BX$19+1)*$B$2*$U$21),IF(BY$18&gt;=BX$19,$U$21*$B$2))),0)</f>
        <v>0</v>
      </c>
      <c r="BZ41" s="231">
        <f>IF('Hoja De Calculo'!CA13&gt;='Hoja De Calculo'!BZ13,IF(BZ$18=100,($U$21*BZ$18*$B$2)-SUM($I41:BY41),IF(BZ$18&gt;BY$19,((BZ$18-BY$19+1)*$B$2*$U$21),IF(BZ$18&gt;=BY$19,$U$21*$B$2))),0)</f>
        <v>0</v>
      </c>
      <c r="CA41" s="231">
        <f>IF('Hoja De Calculo'!CB13&gt;='Hoja De Calculo'!CA13,IF(CA$18=100,($U$21*CA$18*$B$2)-SUM($I41:BZ41),IF(CA$18&gt;BZ$19,((CA$18-BZ$19+1)*$B$2*$U$21),IF(CA$18&gt;=BZ$19,$U$21*$B$2))),0)</f>
        <v>0</v>
      </c>
      <c r="CB41" s="231">
        <f>IF('Hoja De Calculo'!CC13&gt;='Hoja De Calculo'!CB13,IF(CB$18=100,($U$21*CB$18*$B$2)-SUM($I41:CA41),IF(CB$18&gt;CA$19,((CB$18-CA$19+1)*$B$2*$U$21),IF(CB$18&gt;=CA$19,$U$21*$B$2))),0)</f>
        <v>0</v>
      </c>
      <c r="CC41" s="231">
        <f>IF('Hoja De Calculo'!CD13&gt;='Hoja De Calculo'!CC13,IF(CC$18=100,($U$21*CC$18*$B$2)-SUM($I41:CB41),IF(CC$18&gt;CB$19,((CC$18-CB$19+1)*$B$2*$U$21),IF(CC$18&gt;=CB$19,$U$21*$B$2))),0)</f>
        <v>0</v>
      </c>
      <c r="CD41" s="231">
        <f>IF('Hoja De Calculo'!CE13&gt;='Hoja De Calculo'!CD13,IF(CD$18=100,($U$21*CD$18*$B$2)-SUM($I41:CC41),IF(CD$18&gt;CC$19,((CD$18-CC$19+1)*$B$2*$U$21),IF(CD$18&gt;=CC$19,$U$21*$B$2))),0)</f>
        <v>0</v>
      </c>
      <c r="CE41" s="231">
        <f>IF('Hoja De Calculo'!CF13&gt;='Hoja De Calculo'!CE13,IF(CE$18=100,($U$21*CE$18*$B$2)-SUM($I41:CD41),IF(CE$18&gt;CD$19,((CE$18-CD$19+1)*$B$2*$U$21),IF(CE$18&gt;=CD$19,$U$21*$B$2))),0)</f>
        <v>0</v>
      </c>
      <c r="CF41" s="231">
        <f>IF('Hoja De Calculo'!CG13&gt;='Hoja De Calculo'!CF13,IF(CF$18=100,($U$21*CF$18*$B$2)-SUM($I41:CE41),IF(CF$18&gt;CE$19,((CF$18-CE$19+1)*$B$2*$U$21),IF(CF$18&gt;=CE$19,$U$21*$B$2))),0)</f>
        <v>0</v>
      </c>
      <c r="CG41" s="231">
        <f>IF('Hoja De Calculo'!CH13&gt;='Hoja De Calculo'!CG13,IF(CG$18=100,($U$21*CG$18*$B$2)-SUM($I41:CF41),IF(CG$18&gt;CF$19,((CG$18-CF$19+1)*$B$2*$U$21),IF(CG$18&gt;=CF$19,$U$21*$B$2))),0)</f>
        <v>0</v>
      </c>
      <c r="CH41" s="231">
        <f>IF('Hoja De Calculo'!CI13&gt;='Hoja De Calculo'!CH13,IF(CH$18=100,($U$21*CH$18*$B$2)-SUM($I41:CG41),IF(CH$18&gt;CG$19,((CH$18-CG$19+1)*$B$2*$U$21),IF(CH$18&gt;=CG$19,$U$21*$B$2))),0)</f>
        <v>0</v>
      </c>
      <c r="CI41" s="231">
        <f>IF('Hoja De Calculo'!CJ13&gt;='Hoja De Calculo'!CI13,IF(CI$18=100,($U$21*CI$18*$B$2)-SUM($I41:CH41),IF(CI$18&gt;CH$19,((CI$18-CH$19+1)*$B$2*$U$21),IF(CI$18&gt;=CH$19,$U$21*$B$2))),0)</f>
        <v>0</v>
      </c>
      <c r="CJ41" s="231">
        <f>IF('Hoja De Calculo'!CK13&gt;='Hoja De Calculo'!CJ13,IF(CJ$18=100,($U$21*CJ$18*$B$2)-SUM($I41:CI41),IF(CJ$18&gt;CI$19,((CJ$18-CI$19+1)*$B$2*$U$21),IF(CJ$18&gt;=CI$19,$U$21*$B$2))),0)</f>
        <v>0</v>
      </c>
      <c r="CK41" s="231">
        <f>IF('Hoja De Calculo'!CL13&gt;='Hoja De Calculo'!CK13,IF(CK$18=100,($U$21*CK$18*$B$2)-SUM($I41:CJ41),IF(CK$18&gt;CJ$19,((CK$18-CJ$19+1)*$B$2*$U$21),IF(CK$18&gt;=CJ$19,$U$21*$B$2))),0)</f>
        <v>0</v>
      </c>
      <c r="CL41" s="231">
        <f>IF('Hoja De Calculo'!CM13&gt;='Hoja De Calculo'!CL13,IF(CL$18=100,($U$21*CL$18*$B$2)-SUM($I41:CK41),IF(CL$18&gt;CK$19,((CL$18-CK$19+1)*$B$2*$U$21),IF(CL$18&gt;=CK$19,$U$21*$B$2))),0)</f>
        <v>0</v>
      </c>
      <c r="CM41" s="231">
        <f>IF('Hoja De Calculo'!CN13&gt;='Hoja De Calculo'!CM13,IF(CM$18=100,($U$21*CM$18*$B$2)-SUM($I41:CL41),IF(CM$18&gt;CL$19,((CM$18-CL$19+1)*$B$2*$U$21),IF(CM$18&gt;=CL$19,$U$21*$B$2))),0)</f>
        <v>0</v>
      </c>
      <c r="CN41" s="231">
        <f>IF('Hoja De Calculo'!CO13&gt;='Hoja De Calculo'!CN13,IF(CN$18=100,($U$21*CN$18*$B$2)-SUM($I41:CM41),IF(CN$18&gt;CM$19,((CN$18-CM$19+1)*$B$2*$U$21),IF(CN$18&gt;=CM$19,$U$21*$B$2))),0)</f>
        <v>0</v>
      </c>
      <c r="CO41" s="231">
        <f>IF('Hoja De Calculo'!CP13&gt;='Hoja De Calculo'!CO13,IF(CO$18=100,($U$21*CO$18*$B$2)-SUM($I41:CN41),IF(CO$18&gt;CN$19,((CO$18-CN$19+1)*$B$2*$U$21),IF(CO$18&gt;=CN$19,$U$21*$B$2))),0)</f>
        <v>0</v>
      </c>
      <c r="CP41" s="231">
        <f>IF('Hoja De Calculo'!CQ13&gt;='Hoja De Calculo'!CP13,IF(CP$18=100,($U$21*CP$18*$B$2)-SUM($I41:CO41),IF(CP$18&gt;CO$19,((CP$18-CO$19+1)*$B$2*$U$21),IF(CP$18&gt;=CO$19,$U$21*$B$2))),0)</f>
        <v>0</v>
      </c>
      <c r="CQ41" s="231">
        <f>IF('Hoja De Calculo'!CR13&gt;='Hoja De Calculo'!CQ13,IF(CQ$18=100,($U$21*CQ$18*$B$2)-SUM($I41:CP41),IF(CQ$18&gt;CP$19,((CQ$18-CP$19+1)*$B$2*$U$21),IF(CQ$18&gt;=CP$19,$U$21*$B$2))),0)</f>
        <v>0</v>
      </c>
      <c r="CR41" s="231">
        <f>IF('Hoja De Calculo'!CS13&gt;='Hoja De Calculo'!CR13,IF(CR$18=100,($U$21*CR$18*$B$2)-SUM($I41:CQ41),IF(CR$18&gt;CQ$19,((CR$18-CQ$19+1)*$B$2*$U$21),IF(CR$18&gt;=CQ$19,$U$21*$B$2))),0)</f>
        <v>0</v>
      </c>
      <c r="CS41" s="231">
        <f>IF('Hoja De Calculo'!CT13&gt;='Hoja De Calculo'!CS13,IF(CS$18=100,($U$21*CS$18*$B$2)-SUM($I41:CR41),IF(CS$18&gt;CR$19,((CS$18-CR$19+1)*$B$2*$U$21),IF(CS$18&gt;=CR$19,$U$21*$B$2))),0)</f>
        <v>0</v>
      </c>
      <c r="CT41" s="231">
        <f>IF('Hoja De Calculo'!CU13&gt;='Hoja De Calculo'!CT13,IF(CT$18=100,($U$21*CT$18*$B$2)-SUM($I41:CS41),IF(CT$18&gt;CS$19,((CT$18-CS$19+1)*$B$2*$U$21),IF(CT$18&gt;=CS$19,$U$21*$B$2))),0)</f>
        <v>0</v>
      </c>
      <c r="CU41" s="231">
        <f>IF('Hoja De Calculo'!CV13&gt;='Hoja De Calculo'!CU13,IF(CU$18=100,($U$21*CU$18*$B$2)-SUM($I41:CT41),IF(CU$18&gt;CT$19,((CU$18-CT$19+1)*$B$2*$U$21),IF(CU$18&gt;=CT$19,$U$21*$B$2))),0)</f>
        <v>0</v>
      </c>
      <c r="CV41" s="231">
        <f>IF('Hoja De Calculo'!CW13&gt;='Hoja De Calculo'!CV13,IF(CV$18=100,($U$21*CV$18*$B$2)-SUM($I41:CU41),IF(CV$18&gt;CU$19,((CV$18-CU$19+1)*$B$2*$U$21),IF(CV$18&gt;=CU$19,$U$21*$B$2))),0)</f>
        <v>0</v>
      </c>
      <c r="CW41" s="231">
        <f>IF('Hoja De Calculo'!CX13&gt;='Hoja De Calculo'!CW13,IF(CW$18=100,($U$21*CW$18*$B$2)-SUM($I41:CV41),IF(CW$18&gt;CV$19,((CW$18-CV$19+1)*$B$2*$U$21),IF(CW$18&gt;=CV$19,$U$21*$B$2))),0)</f>
        <v>0</v>
      </c>
    </row>
    <row r="42" spans="1:101" x14ac:dyDescent="0.35">
      <c r="A42" t="s">
        <v>147</v>
      </c>
      <c r="C42" s="196"/>
      <c r="D42" s="196"/>
      <c r="E42" s="196"/>
      <c r="F42" s="196"/>
      <c r="G42" s="196"/>
      <c r="H42" s="196"/>
      <c r="I42" s="196"/>
      <c r="J42" s="196"/>
      <c r="K42" s="196"/>
      <c r="L42" s="196"/>
      <c r="M42" s="196"/>
      <c r="N42" s="196"/>
      <c r="O42" s="196"/>
      <c r="P42" s="196"/>
      <c r="Q42" s="196"/>
      <c r="R42" s="196"/>
      <c r="S42" s="196"/>
      <c r="T42" s="204"/>
      <c r="U42" s="211"/>
      <c r="V42" s="218">
        <f>(V$21*$B$2*(V$19+(IF(V$19=100,0,1))))</f>
        <v>0</v>
      </c>
      <c r="W42" s="231">
        <f>IF('Hoja De Calculo'!X13&gt;='Hoja De Calculo'!W13,IF(W$18=100,($V$21*W$18*$B$2)-SUM($I42:V42),IF(W$18&gt;V$19,((W$18-V$19+1)*$B$2*$V$21),IF(W$18&gt;=V$19,$V$21*$B$2))),0)</f>
        <v>0</v>
      </c>
      <c r="X42" s="231">
        <f>IF('Hoja De Calculo'!Y13&gt;='Hoja De Calculo'!X13,IF(X$18=100,($V$21*X$18*$B$2)-SUM($I42:W42),IF(X$18&gt;W$19,((X$18-W$19+1)*$B$2*$V$21),IF(X$18&gt;=W$19,$V$21*$B$2))),0)</f>
        <v>0</v>
      </c>
      <c r="Y42" s="231">
        <f>IF('Hoja De Calculo'!Z13&gt;='Hoja De Calculo'!Y13,IF(Y$18=100,($V$21*Y$18*$B$2)-SUM($I42:X42),IF(Y$18&gt;X$19,((Y$18-X$19+1)*$B$2*$V$21),IF(Y$18&gt;=X$19,$V$21*$B$2))),0)</f>
        <v>0</v>
      </c>
      <c r="Z42" s="231">
        <f>IF('Hoja De Calculo'!AA13&gt;='Hoja De Calculo'!Z13,IF(Z$18=100,($V$21*Z$18*$B$2)-SUM($I42:Y42),IF(Z$18&gt;Y$19,((Z$18-Y$19+1)*$B$2*$V$21),IF(Z$18&gt;=Y$19,$V$21*$B$2))),0)</f>
        <v>0</v>
      </c>
      <c r="AA42" s="231">
        <f>IF('Hoja De Calculo'!AB13&gt;='Hoja De Calculo'!AA13,IF(AA$18=100,($V$21*AA$18*$B$2)-SUM($I42:Z42),IF(AA$18&gt;Z$19,((AA$18-Z$19+1)*$B$2*$V$21),IF(AA$18&gt;=Z$19,$V$21*$B$2))),0)</f>
        <v>0</v>
      </c>
      <c r="AB42" s="231">
        <f>IF('Hoja De Calculo'!AC13&gt;='Hoja De Calculo'!AB13,IF(AB$18=100,($V$21*AB$18*$B$2)-SUM($I42:AA42),IF(AB$18&gt;AA$19,((AB$18-AA$19+1)*$B$2*$V$21),IF(AB$18&gt;=AA$19,$V$21*$B$2))),0)</f>
        <v>0</v>
      </c>
      <c r="AC42" s="231">
        <f>IF('Hoja De Calculo'!AD13&gt;='Hoja De Calculo'!AC13,IF(AC$18=100,($V$21*AC$18*$B$2)-SUM($I42:AB42),IF(AC$18&gt;AB$19,((AC$18-AB$19+1)*$B$2*$V$21),IF(AC$18&gt;=AB$19,$V$21*$B$2))),0)</f>
        <v>0</v>
      </c>
      <c r="AD42" s="231">
        <f>IF('Hoja De Calculo'!AE13&gt;='Hoja De Calculo'!AD13,IF(AD$18=100,($V$21*AD$18*$B$2)-SUM($I42:AC42),IF(AD$18&gt;AC$19,((AD$18-AC$19+1)*$B$2*$V$21),IF(AD$18&gt;=AC$19,$V$21*$B$2))),0)</f>
        <v>0</v>
      </c>
      <c r="AE42" s="231">
        <f>IF('Hoja De Calculo'!AF13&gt;='Hoja De Calculo'!AE13,IF(AE$18=100,($V$21*AE$18*$B$2)-SUM($I42:AD42),IF(AE$18&gt;AD$19,((AE$18-AD$19+1)*$B$2*$V$21),IF(AE$18&gt;=AD$19,$V$21*$B$2))),0)</f>
        <v>0</v>
      </c>
      <c r="AF42" s="231">
        <f>IF('Hoja De Calculo'!AG13&gt;='Hoja De Calculo'!AF13,IF(AF$18=100,($V$21*AF$18*$B$2)-SUM($I42:AE42),IF(AF$18&gt;AE$19,((AF$18-AE$19+1)*$B$2*$V$21),IF(AF$18&gt;=AE$19,$V$21*$B$2))),0)</f>
        <v>0</v>
      </c>
      <c r="AG42" s="231">
        <f>IF('Hoja De Calculo'!AH13&gt;='Hoja De Calculo'!AG13,IF(AG$18=100,($V$21*AG$18*$B$2)-SUM($I42:AF42),IF(AG$18&gt;AF$19,((AG$18-AF$19+1)*$B$2*$V$21),IF(AG$18&gt;=AF$19,$V$21*$B$2))),0)</f>
        <v>0</v>
      </c>
      <c r="AH42" s="231">
        <f>IF('Hoja De Calculo'!AI13&gt;='Hoja De Calculo'!AH13,IF(AH$18=100,($V$21*AH$18*$B$2)-SUM($I42:AG42),IF(AH$18&gt;AG$19,((AH$18-AG$19+1)*$B$2*$V$21),IF(AH$18&gt;=AG$19,$V$21*$B$2))),0)</f>
        <v>0</v>
      </c>
      <c r="AI42" s="231">
        <f>IF('Hoja De Calculo'!AJ13&gt;='Hoja De Calculo'!AI13,IF(AI$18=100,($V$21*AI$18*$B$2)-SUM($I42:AH42),IF(AI$18&gt;AH$19,((AI$18-AH$19+1)*$B$2*$V$21),IF(AI$18&gt;=AH$19,$V$21*$B$2))),0)</f>
        <v>0</v>
      </c>
      <c r="AJ42" s="231">
        <f>IF('Hoja De Calculo'!AK13&gt;='Hoja De Calculo'!AJ13,IF(AJ$18=100,($V$21*AJ$18*$B$2)-SUM($I42:AI42),IF(AJ$18&gt;AI$19,((AJ$18-AI$19+1)*$B$2*$V$21),IF(AJ$18&gt;=AI$19,$V$21*$B$2))),0)</f>
        <v>0</v>
      </c>
      <c r="AK42" s="231">
        <f>IF('Hoja De Calculo'!AL13&gt;='Hoja De Calculo'!AK13,IF(AK$18=100,($V$21*AK$18*$B$2)-SUM($I42:AJ42),IF(AK$18&gt;AJ$19,((AK$18-AJ$19+1)*$B$2*$V$21),IF(AK$18&gt;=AJ$19,$V$21*$B$2))),0)</f>
        <v>0</v>
      </c>
      <c r="AL42" s="231">
        <f>IF('Hoja De Calculo'!AM13&gt;='Hoja De Calculo'!AL13,IF(AL$18=100,($V$21*AL$18*$B$2)-SUM($I42:AK42),IF(AL$18&gt;AK$19,((AL$18-AK$19+1)*$B$2*$V$21),IF(AL$18&gt;=AK$19,$V$21*$B$2))),0)</f>
        <v>0</v>
      </c>
      <c r="AM42" s="231">
        <f>IF('Hoja De Calculo'!AN13&gt;='Hoja De Calculo'!AM13,IF(AM$18=100,($V$21*AM$18*$B$2)-SUM($I42:AL42),IF(AM$18&gt;AL$19,((AM$18-AL$19+1)*$B$2*$V$21),IF(AM$18&gt;=AL$19,$V$21*$B$2))),0)</f>
        <v>0</v>
      </c>
      <c r="AN42" s="231">
        <f>IF('Hoja De Calculo'!AO13&gt;='Hoja De Calculo'!AN13,IF(AN$18=100,($V$21*AN$18*$B$2)-SUM($I42:AM42),IF(AN$18&gt;AM$19,((AN$18-AM$19+1)*$B$2*$V$21),IF(AN$18&gt;=AM$19,$V$21*$B$2))),0)</f>
        <v>0</v>
      </c>
      <c r="AO42" s="231">
        <f>IF('Hoja De Calculo'!AP13&gt;='Hoja De Calculo'!AO13,IF(AO$18=100,($V$21*AO$18*$B$2)-SUM($I42:AN42),IF(AO$18&gt;AN$19,((AO$18-AN$19+1)*$B$2*$V$21),IF(AO$18&gt;=AN$19,$V$21*$B$2))),0)</f>
        <v>0</v>
      </c>
      <c r="AP42" s="231">
        <f>IF('Hoja De Calculo'!AQ13&gt;='Hoja De Calculo'!AP13,IF(AP$18=100,($V$21*AP$18*$B$2)-SUM($I42:AO42),IF(AP$18&gt;AO$19,((AP$18-AO$19+1)*$B$2*$V$21),IF(AP$18&gt;=AO$19,$V$21*$B$2))),0)</f>
        <v>0</v>
      </c>
      <c r="AQ42" s="231">
        <f>IF('Hoja De Calculo'!AR13&gt;='Hoja De Calculo'!AQ13,IF(AQ$18=100,($V$21*AQ$18*$B$2)-SUM($I42:AP42),IF(AQ$18&gt;AP$19,((AQ$18-AP$19+1)*$B$2*$V$21),IF(AQ$18&gt;=AP$19,$V$21*$B$2))),0)</f>
        <v>0</v>
      </c>
      <c r="AR42" s="231">
        <f>IF('Hoja De Calculo'!AS13&gt;='Hoja De Calculo'!AR13,IF(AR$18=100,($V$21*AR$18*$B$2)-SUM($I42:AQ42),IF(AR$18&gt;AQ$19,((AR$18-AQ$19+1)*$B$2*$V$21),IF(AR$18&gt;=AQ$19,$V$21*$B$2))),0)</f>
        <v>0</v>
      </c>
      <c r="AS42" s="231">
        <f>IF('Hoja De Calculo'!AT13&gt;='Hoja De Calculo'!AS13,IF(AS$18=100,($V$21*AS$18*$B$2)-SUM($I42:AR42),IF(AS$18&gt;AR$19,((AS$18-AR$19+1)*$B$2*$V$21),IF(AS$18&gt;=AR$19,$V$21*$B$2))),0)</f>
        <v>0</v>
      </c>
      <c r="AT42" s="231">
        <f>IF('Hoja De Calculo'!AU13&gt;='Hoja De Calculo'!AT13,IF(AT$18=100,($V$21*AT$18*$B$2)-SUM($I42:AS42),IF(AT$18&gt;AS$19,((AT$18-AS$19+1)*$B$2*$V$21),IF(AT$18&gt;=AS$19,$V$21*$B$2))),0)</f>
        <v>0</v>
      </c>
      <c r="AU42" s="231">
        <f>IF('Hoja De Calculo'!AV13&gt;='Hoja De Calculo'!AU13,IF(AU$18=100,($V$21*AU$18*$B$2)-SUM($I42:AT42),IF(AU$18&gt;AT$19,((AU$18-AT$19+1)*$B$2*$V$21),IF(AU$18&gt;=AT$19,$V$21*$B$2))),0)</f>
        <v>0</v>
      </c>
      <c r="AV42" s="231">
        <f>IF('Hoja De Calculo'!AW13&gt;='Hoja De Calculo'!AV13,IF(AV$18=100,($V$21*AV$18*$B$2)-SUM($I42:AU42),IF(AV$18&gt;AU$19,((AV$18-AU$19+1)*$B$2*$V$21),IF(AV$18&gt;=AU$19,$V$21*$B$2))),0)</f>
        <v>0</v>
      </c>
      <c r="AW42" s="231">
        <f>IF('Hoja De Calculo'!AX13&gt;='Hoja De Calculo'!AW13,IF(AW$18=100,($V$21*AW$18*$B$2)-SUM($I42:AV42),IF(AW$18&gt;AV$19,((AW$18-AV$19+1)*$B$2*$V$21),IF(AW$18&gt;=AV$19,$V$21*$B$2))),0)</f>
        <v>0</v>
      </c>
      <c r="AX42" s="231">
        <f>IF('Hoja De Calculo'!AY13&gt;='Hoja De Calculo'!AX13,IF(AX$18=100,($V$21*AX$18*$B$2)-SUM($I42:AW42),IF(AX$18&gt;AW$19,((AX$18-AW$19+1)*$B$2*$V$21),IF(AX$18&gt;=AW$19,$V$21*$B$2))),0)</f>
        <v>0</v>
      </c>
      <c r="AY42" s="231">
        <f>IF('Hoja De Calculo'!AZ13&gt;='Hoja De Calculo'!AY13,IF(AY$18=100,($V$21*AY$18*$B$2)-SUM($I42:AX42),IF(AY$18&gt;AX$19,((AY$18-AX$19+1)*$B$2*$V$21),IF(AY$18&gt;=AX$19,$V$21*$B$2))),0)</f>
        <v>0</v>
      </c>
      <c r="AZ42" s="231">
        <f>IF('Hoja De Calculo'!BA13&gt;='Hoja De Calculo'!AZ13,IF(AZ$18=100,($V$21*AZ$18*$B$2)-SUM($I42:AY42),IF(AZ$18&gt;AY$19,((AZ$18-AY$19+1)*$B$2*$V$21),IF(AZ$18&gt;=AY$19,$V$21*$B$2))),0)</f>
        <v>0</v>
      </c>
      <c r="BA42" s="231">
        <f>IF('Hoja De Calculo'!BB13&gt;='Hoja De Calculo'!BA13,IF(BA$18=100,($V$21*BA$18*$B$2)-SUM($I42:AZ42),IF(BA$18&gt;AZ$19,((BA$18-AZ$19+1)*$B$2*$V$21),IF(BA$18&gt;=AZ$19,$V$21*$B$2))),0)</f>
        <v>0</v>
      </c>
      <c r="BB42" s="231">
        <f>IF('Hoja De Calculo'!BC13&gt;='Hoja De Calculo'!BB13,IF(BB$18=100,($V$21*BB$18*$B$2)-SUM($I42:BA42),IF(BB$18&gt;BA$19,((BB$18-BA$19+1)*$B$2*$V$21),IF(BB$18&gt;=BA$19,$V$21*$B$2))),0)</f>
        <v>0</v>
      </c>
      <c r="BC42" s="231">
        <f>IF('Hoja De Calculo'!BD13&gt;='Hoja De Calculo'!BC13,IF(BC$18=100,($V$21*BC$18*$B$2)-SUM($I42:BB42),IF(BC$18&gt;BB$19,((BC$18-BB$19+1)*$B$2*$V$21),IF(BC$18&gt;=BB$19,$V$21*$B$2))),0)</f>
        <v>0</v>
      </c>
      <c r="BD42" s="231">
        <f>IF('Hoja De Calculo'!BE13&gt;='Hoja De Calculo'!BD13,IF(BD$18=100,($V$21*BD$18*$B$2)-SUM($I42:BC42),IF(BD$18&gt;BC$19,((BD$18-BC$19+1)*$B$2*$V$21),IF(BD$18&gt;=BC$19,$V$21*$B$2))),0)</f>
        <v>0</v>
      </c>
      <c r="BE42" s="231">
        <f>IF('Hoja De Calculo'!BF13&gt;='Hoja De Calculo'!BE13,IF(BE$18=100,($V$21*BE$18*$B$2)-SUM($I42:BD42),IF(BE$18&gt;BD$19,((BE$18-BD$19+1)*$B$2*$V$21),IF(BE$18&gt;=BD$19,$V$21*$B$2))),0)</f>
        <v>0</v>
      </c>
      <c r="BF42" s="231">
        <f>IF('Hoja De Calculo'!BG13&gt;='Hoja De Calculo'!BF13,IF(BF$18=100,($V$21*BF$18*$B$2)-SUM($I42:BE42),IF(BF$18&gt;BE$19,((BF$18-BE$19+1)*$B$2*$V$21),IF(BF$18&gt;=BE$19,$V$21*$B$2))),0)</f>
        <v>0</v>
      </c>
      <c r="BG42" s="231">
        <f>IF('Hoja De Calculo'!BH13&gt;='Hoja De Calculo'!BG13,IF(BG$18=100,($V$21*BG$18*$B$2)-SUM($I42:BF42),IF(BG$18&gt;BF$19,((BG$18-BF$19+1)*$B$2*$V$21),IF(BG$18&gt;=BF$19,$V$21*$B$2))),0)</f>
        <v>0</v>
      </c>
      <c r="BH42" s="231">
        <f>IF('Hoja De Calculo'!BI13&gt;='Hoja De Calculo'!BH13,IF(BH$18=100,($V$21*BH$18*$B$2)-SUM($I42:BG42),IF(BH$18&gt;BG$19,((BH$18-BG$19+1)*$B$2*$V$21),IF(BH$18&gt;=BG$19,$V$21*$B$2))),0)</f>
        <v>0</v>
      </c>
      <c r="BI42" s="231">
        <f>IF('Hoja De Calculo'!BJ13&gt;='Hoja De Calculo'!BI13,IF(BI$18=100,($V$21*BI$18*$B$2)-SUM($I42:BH42),IF(BI$18&gt;BH$19,((BI$18-BH$19+1)*$B$2*$V$21),IF(BI$18&gt;=BH$19,$V$21*$B$2))),0)</f>
        <v>0</v>
      </c>
      <c r="BJ42" s="231">
        <f>IF('Hoja De Calculo'!BK13&gt;='Hoja De Calculo'!BJ13,IF(BJ$18=100,($V$21*BJ$18*$B$2)-SUM($I42:BI42),IF(BJ$18&gt;BI$19,((BJ$18-BI$19+1)*$B$2*$V$21),IF(BJ$18&gt;=BI$19,$V$21*$B$2))),0)</f>
        <v>0</v>
      </c>
      <c r="BK42" s="231">
        <f>IF('Hoja De Calculo'!BL13&gt;='Hoja De Calculo'!BK13,IF(BK$18=100,($V$21*BK$18*$B$2)-SUM($I42:BJ42),IF(BK$18&gt;BJ$19,((BK$18-BJ$19+1)*$B$2*$V$21),IF(BK$18&gt;=BJ$19,$V$21*$B$2))),0)</f>
        <v>0</v>
      </c>
      <c r="BL42" s="231">
        <f>IF('Hoja De Calculo'!BM13&gt;='Hoja De Calculo'!BL13,IF(BL$18=100,($V$21*BL$18*$B$2)-SUM($I42:BK42),IF(BL$18&gt;BK$19,((BL$18-BK$19+1)*$B$2*$V$21),IF(BL$18&gt;=BK$19,$V$21*$B$2))),0)</f>
        <v>0</v>
      </c>
      <c r="BM42" s="231">
        <f>IF('Hoja De Calculo'!BN13&gt;='Hoja De Calculo'!BM13,IF(BM$18=100,($V$21*BM$18*$B$2)-SUM($I42:BL42),IF(BM$18&gt;BL$19,((BM$18-BL$19+1)*$B$2*$V$21),IF(BM$18&gt;=BL$19,$V$21*$B$2))),0)</f>
        <v>0</v>
      </c>
      <c r="BN42" s="231">
        <f>IF('Hoja De Calculo'!BO13&gt;='Hoja De Calculo'!BN13,IF(BN$18=100,($V$21*BN$18*$B$2)-SUM($I42:BM42),IF(BN$18&gt;BM$19,((BN$18-BM$19+1)*$B$2*$V$21),IF(BN$18&gt;=BM$19,$V$21*$B$2))),0)</f>
        <v>0</v>
      </c>
      <c r="BO42" s="231">
        <f>IF('Hoja De Calculo'!BP13&gt;='Hoja De Calculo'!BO13,IF(BO$18=100,($V$21*BO$18*$B$2)-SUM($I42:BN42),IF(BO$18&gt;BN$19,((BO$18-BN$19+1)*$B$2*$V$21),IF(BO$18&gt;=BN$19,$V$21*$B$2))),0)</f>
        <v>0</v>
      </c>
      <c r="BP42" s="231">
        <f>IF('Hoja De Calculo'!BQ13&gt;='Hoja De Calculo'!BP13,IF(BP$18=100,($V$21*BP$18*$B$2)-SUM($I42:BO42),IF(BP$18&gt;BO$19,((BP$18-BO$19+1)*$B$2*$V$21),IF(BP$18&gt;=BO$19,$V$21*$B$2))),0)</f>
        <v>0</v>
      </c>
      <c r="BQ42" s="231">
        <f>IF('Hoja De Calculo'!BR13&gt;='Hoja De Calculo'!BQ13,IF(BQ$18=100,($V$21*BQ$18*$B$2)-SUM($I42:BP42),IF(BQ$18&gt;BP$19,((BQ$18-BP$19+1)*$B$2*$V$21),IF(BQ$18&gt;=BP$19,$V$21*$B$2))),0)</f>
        <v>0</v>
      </c>
      <c r="BR42" s="231">
        <f>IF('Hoja De Calculo'!BS13&gt;='Hoja De Calculo'!BR13,IF(BR$18=100,($V$21*BR$18*$B$2)-SUM($I42:BQ42),IF(BR$18&gt;BQ$19,((BR$18-BQ$19+1)*$B$2*$V$21),IF(BR$18&gt;=BQ$19,$V$21*$B$2))),0)</f>
        <v>0</v>
      </c>
      <c r="BS42" s="231">
        <f>IF('Hoja De Calculo'!BT13&gt;='Hoja De Calculo'!BS13,IF(BS$18=100,($V$21*BS$18*$B$2)-SUM($I42:BR42),IF(BS$18&gt;BR$19,((BS$18-BR$19+1)*$B$2*$V$21),IF(BS$18&gt;=BR$19,$V$21*$B$2))),0)</f>
        <v>0</v>
      </c>
      <c r="BT42" s="231">
        <f>IF('Hoja De Calculo'!BU13&gt;='Hoja De Calculo'!BT13,IF(BT$18=100,($V$21*BT$18*$B$2)-SUM($I42:BS42),IF(BT$18&gt;BS$19,((BT$18-BS$19+1)*$B$2*$V$21),IF(BT$18&gt;=BS$19,$V$21*$B$2))),0)</f>
        <v>0</v>
      </c>
      <c r="BU42" s="231">
        <f>IF('Hoja De Calculo'!BV13&gt;='Hoja De Calculo'!BU13,IF(BU$18=100,($V$21*BU$18*$B$2)-SUM($I42:BT42),IF(BU$18&gt;BT$19,((BU$18-BT$19+1)*$B$2*$V$21),IF(BU$18&gt;=BT$19,$V$21*$B$2))),0)</f>
        <v>0</v>
      </c>
      <c r="BV42" s="231">
        <f>IF('Hoja De Calculo'!BW13&gt;='Hoja De Calculo'!BV13,IF(BV$18=100,($V$21*BV$18*$B$2)-SUM($I42:BU42),IF(BV$18&gt;BU$19,((BV$18-BU$19+1)*$B$2*$V$21),IF(BV$18&gt;=BU$19,$V$21*$B$2))),0)</f>
        <v>0</v>
      </c>
      <c r="BW42" s="231">
        <f>IF('Hoja De Calculo'!BX13&gt;='Hoja De Calculo'!BW13,IF(BW$18=100,($V$21*BW$18*$B$2)-SUM($I42:BV42),IF(BW$18&gt;BV$19,((BW$18-BV$19+1)*$B$2*$V$21),IF(BW$18&gt;=BV$19,$V$21*$B$2))),0)</f>
        <v>0</v>
      </c>
      <c r="BX42" s="231">
        <f>IF('Hoja De Calculo'!BY13&gt;='Hoja De Calculo'!BX13,IF(BX$18=100,($V$21*BX$18*$B$2)-SUM($I42:BW42),IF(BX$18&gt;BW$19,((BX$18-BW$19+1)*$B$2*$V$21),IF(BX$18&gt;=BW$19,$V$21*$B$2))),0)</f>
        <v>0</v>
      </c>
      <c r="BY42" s="231">
        <f>IF('Hoja De Calculo'!BZ13&gt;='Hoja De Calculo'!BY13,IF(BY$18=100,($V$21*BY$18*$B$2)-SUM($I42:BX42),IF(BY$18&gt;BX$19,((BY$18-BX$19+1)*$B$2*$V$21),IF(BY$18&gt;=BX$19,$V$21*$B$2))),0)</f>
        <v>0</v>
      </c>
      <c r="BZ42" s="231">
        <f>IF('Hoja De Calculo'!CA13&gt;='Hoja De Calculo'!BZ13,IF(BZ$18=100,($V$21*BZ$18*$B$2)-SUM($I42:BY42),IF(BZ$18&gt;BY$19,((BZ$18-BY$19+1)*$B$2*$V$21),IF(BZ$18&gt;=BY$19,$V$21*$B$2))),0)</f>
        <v>0</v>
      </c>
      <c r="CA42" s="231">
        <f>IF('Hoja De Calculo'!CB13&gt;='Hoja De Calculo'!CA13,IF(CA$18=100,($V$21*CA$18*$B$2)-SUM($I42:BZ42),IF(CA$18&gt;BZ$19,((CA$18-BZ$19+1)*$B$2*$V$21),IF(CA$18&gt;=BZ$19,$V$21*$B$2))),0)</f>
        <v>0</v>
      </c>
      <c r="CB42" s="231">
        <f>IF('Hoja De Calculo'!CC13&gt;='Hoja De Calculo'!CB13,IF(CB$18=100,($V$21*CB$18*$B$2)-SUM($I42:CA42),IF(CB$18&gt;CA$19,((CB$18-CA$19+1)*$B$2*$V$21),IF(CB$18&gt;=CA$19,$V$21*$B$2))),0)</f>
        <v>0</v>
      </c>
      <c r="CC42" s="231">
        <f>IF('Hoja De Calculo'!CD13&gt;='Hoja De Calculo'!CC13,IF(CC$18=100,($V$21*CC$18*$B$2)-SUM($I42:CB42),IF(CC$18&gt;CB$19,((CC$18-CB$19+1)*$B$2*$V$21),IF(CC$18&gt;=CB$19,$V$21*$B$2))),0)</f>
        <v>0</v>
      </c>
      <c r="CD42" s="231">
        <f>IF('Hoja De Calculo'!CE13&gt;='Hoja De Calculo'!CD13,IF(CD$18=100,($V$21*CD$18*$B$2)-SUM($I42:CC42),IF(CD$18&gt;CC$19,((CD$18-CC$19+1)*$B$2*$V$21),IF(CD$18&gt;=CC$19,$V$21*$B$2))),0)</f>
        <v>0</v>
      </c>
      <c r="CE42" s="231">
        <f>IF('Hoja De Calculo'!CF13&gt;='Hoja De Calculo'!CE13,IF(CE$18=100,($V$21*CE$18*$B$2)-SUM($I42:CD42),IF(CE$18&gt;CD$19,((CE$18-CD$19+1)*$B$2*$V$21),IF(CE$18&gt;=CD$19,$V$21*$B$2))),0)</f>
        <v>0</v>
      </c>
      <c r="CF42" s="231">
        <f>IF('Hoja De Calculo'!CG13&gt;='Hoja De Calculo'!CF13,IF(CF$18=100,($V$21*CF$18*$B$2)-SUM($I42:CE42),IF(CF$18&gt;CE$19,((CF$18-CE$19+1)*$B$2*$V$21),IF(CF$18&gt;=CE$19,$V$21*$B$2))),0)</f>
        <v>0</v>
      </c>
      <c r="CG42" s="231">
        <f>IF('Hoja De Calculo'!CH13&gt;='Hoja De Calculo'!CG13,IF(CG$18=100,($V$21*CG$18*$B$2)-SUM($I42:CF42),IF(CG$18&gt;CF$19,((CG$18-CF$19+1)*$B$2*$V$21),IF(CG$18&gt;=CF$19,$V$21*$B$2))),0)</f>
        <v>0</v>
      </c>
      <c r="CH42" s="231">
        <f>IF('Hoja De Calculo'!CI13&gt;='Hoja De Calculo'!CH13,IF(CH$18=100,($V$21*CH$18*$B$2)-SUM($I42:CG42),IF(CH$18&gt;CG$19,((CH$18-CG$19+1)*$B$2*$V$21),IF(CH$18&gt;=CG$19,$V$21*$B$2))),0)</f>
        <v>0</v>
      </c>
      <c r="CI42" s="231">
        <f>IF('Hoja De Calculo'!CJ13&gt;='Hoja De Calculo'!CI13,IF(CI$18=100,($V$21*CI$18*$B$2)-SUM($I42:CH42),IF(CI$18&gt;CH$19,((CI$18-CH$19+1)*$B$2*$V$21),IF(CI$18&gt;=CH$19,$V$21*$B$2))),0)</f>
        <v>0</v>
      </c>
      <c r="CJ42" s="231">
        <f>IF('Hoja De Calculo'!CK13&gt;='Hoja De Calculo'!CJ13,IF(CJ$18=100,($V$21*CJ$18*$B$2)-SUM($I42:CI42),IF(CJ$18&gt;CI$19,((CJ$18-CI$19+1)*$B$2*$V$21),IF(CJ$18&gt;=CI$19,$V$21*$B$2))),0)</f>
        <v>0</v>
      </c>
      <c r="CK42" s="231">
        <f>IF('Hoja De Calculo'!CL13&gt;='Hoja De Calculo'!CK13,IF(CK$18=100,($V$21*CK$18*$B$2)-SUM($I42:CJ42),IF(CK$18&gt;CJ$19,((CK$18-CJ$19+1)*$B$2*$V$21),IF(CK$18&gt;=CJ$19,$V$21*$B$2))),0)</f>
        <v>0</v>
      </c>
      <c r="CL42" s="231">
        <f>IF('Hoja De Calculo'!CM13&gt;='Hoja De Calculo'!CL13,IF(CL$18=100,($V$21*CL$18*$B$2)-SUM($I42:CK42),IF(CL$18&gt;CK$19,((CL$18-CK$19+1)*$B$2*$V$21),IF(CL$18&gt;=CK$19,$V$21*$B$2))),0)</f>
        <v>0</v>
      </c>
      <c r="CM42" s="231">
        <f>IF('Hoja De Calculo'!CN13&gt;='Hoja De Calculo'!CM13,IF(CM$18=100,($V$21*CM$18*$B$2)-SUM($I42:CL42),IF(CM$18&gt;CL$19,((CM$18-CL$19+1)*$B$2*$V$21),IF(CM$18&gt;=CL$19,$V$21*$B$2))),0)</f>
        <v>0</v>
      </c>
      <c r="CN42" s="231">
        <f>IF('Hoja De Calculo'!CO13&gt;='Hoja De Calculo'!CN13,IF(CN$18=100,($V$21*CN$18*$B$2)-SUM($I42:CM42),IF(CN$18&gt;CM$19,((CN$18-CM$19+1)*$B$2*$V$21),IF(CN$18&gt;=CM$19,$V$21*$B$2))),0)</f>
        <v>0</v>
      </c>
      <c r="CO42" s="231">
        <f>IF('Hoja De Calculo'!CP13&gt;='Hoja De Calculo'!CO13,IF(CO$18=100,($V$21*CO$18*$B$2)-SUM($I42:CN42),IF(CO$18&gt;CN$19,((CO$18-CN$19+1)*$B$2*$V$21),IF(CO$18&gt;=CN$19,$V$21*$B$2))),0)</f>
        <v>0</v>
      </c>
      <c r="CP42" s="231">
        <f>IF('Hoja De Calculo'!CQ13&gt;='Hoja De Calculo'!CP13,IF(CP$18=100,($V$21*CP$18*$B$2)-SUM($I42:CO42),IF(CP$18&gt;CO$19,((CP$18-CO$19+1)*$B$2*$V$21),IF(CP$18&gt;=CO$19,$V$21*$B$2))),0)</f>
        <v>0</v>
      </c>
      <c r="CQ42" s="231">
        <f>IF('Hoja De Calculo'!CR13&gt;='Hoja De Calculo'!CQ13,IF(CQ$18=100,($V$21*CQ$18*$B$2)-SUM($I42:CP42),IF(CQ$18&gt;CP$19,((CQ$18-CP$19+1)*$B$2*$V$21),IF(CQ$18&gt;=CP$19,$V$21*$B$2))),0)</f>
        <v>0</v>
      </c>
      <c r="CR42" s="231">
        <f>IF('Hoja De Calculo'!CS13&gt;='Hoja De Calculo'!CR13,IF(CR$18=100,($V$21*CR$18*$B$2)-SUM($I42:CQ42),IF(CR$18&gt;CQ$19,((CR$18-CQ$19+1)*$B$2*$V$21),IF(CR$18&gt;=CQ$19,$V$21*$B$2))),0)</f>
        <v>0</v>
      </c>
      <c r="CS42" s="231">
        <f>IF('Hoja De Calculo'!CT13&gt;='Hoja De Calculo'!CS13,IF(CS$18=100,($V$21*CS$18*$B$2)-SUM($I42:CR42),IF(CS$18&gt;CR$19,((CS$18-CR$19+1)*$B$2*$V$21),IF(CS$18&gt;=CR$19,$V$21*$B$2))),0)</f>
        <v>0</v>
      </c>
      <c r="CT42" s="231">
        <f>IF('Hoja De Calculo'!CU13&gt;='Hoja De Calculo'!CT13,IF(CT$18=100,($V$21*CT$18*$B$2)-SUM($I42:CS42),IF(CT$18&gt;CS$19,((CT$18-CS$19+1)*$B$2*$V$21),IF(CT$18&gt;=CS$19,$V$21*$B$2))),0)</f>
        <v>0</v>
      </c>
      <c r="CU42" s="231">
        <f>IF('Hoja De Calculo'!CV13&gt;='Hoja De Calculo'!CU13,IF(CU$18=100,($V$21*CU$18*$B$2)-SUM($I42:CT42),IF(CU$18&gt;CT$19,((CU$18-CT$19+1)*$B$2*$V$21),IF(CU$18&gt;=CT$19,$V$21*$B$2))),0)</f>
        <v>0</v>
      </c>
      <c r="CV42" s="231">
        <f>IF('Hoja De Calculo'!CW13&gt;='Hoja De Calculo'!CV13,IF(CV$18=100,($V$21*CV$18*$B$2)-SUM($I42:CU42),IF(CV$18&gt;CU$19,((CV$18-CU$19+1)*$B$2*$V$21),IF(CV$18&gt;=CU$19,$V$21*$B$2))),0)</f>
        <v>0</v>
      </c>
      <c r="CW42" s="231">
        <f>IF('Hoja De Calculo'!CX13&gt;='Hoja De Calculo'!CW13,IF(CW$18=100,($V$21*CW$18*$B$2)-SUM($I42:CV42),IF(CW$18&gt;CV$19,((CW$18-CV$19+1)*$B$2*$V$21),IF(CW$18&gt;=CV$19,$V$21*$B$2))),0)</f>
        <v>0</v>
      </c>
    </row>
    <row r="43" spans="1:101" x14ac:dyDescent="0.35">
      <c r="A43" t="s">
        <v>148</v>
      </c>
      <c r="C43" s="196"/>
      <c r="E43" s="196"/>
      <c r="F43" s="196"/>
      <c r="G43" s="196"/>
      <c r="H43" s="196"/>
      <c r="I43" s="196"/>
      <c r="J43" s="196"/>
      <c r="K43" s="196"/>
      <c r="L43" s="196"/>
      <c r="M43" s="196"/>
      <c r="N43" s="196"/>
      <c r="O43" s="196"/>
      <c r="P43" s="196"/>
      <c r="Q43" s="196"/>
      <c r="R43" s="196"/>
      <c r="S43" s="196"/>
      <c r="T43" s="204"/>
      <c r="U43" s="211"/>
      <c r="V43" s="211"/>
      <c r="W43" s="218">
        <f>(W$21*$B$2*(W$19+(IF(W$19=100,0,1))))</f>
        <v>0</v>
      </c>
      <c r="X43" s="231">
        <f>IF('Hoja De Calculo'!Y13&gt;='Hoja De Calculo'!X13,IF(X$18=100,($W$21*X$18*$B$2)-SUM($I43:W43),IF(X$18&gt;W$19,((X$18-W$19+1)*$B$2*$W$21),IF(X$18&gt;=W$19,$W$21*$B$2))),0)</f>
        <v>0</v>
      </c>
      <c r="Y43" s="231">
        <f>IF('Hoja De Calculo'!Z13&gt;='Hoja De Calculo'!Y13,IF(Y$18=100,($W$21*Y$18*$B$2)-SUM($I43:X43),IF(Y$18&gt;X$19,((Y$18-X$19+1)*$B$2*$W$21),IF(Y$18&gt;=X$19,$W$21*$B$2))),0)</f>
        <v>0</v>
      </c>
      <c r="Z43" s="231">
        <f>IF('Hoja De Calculo'!AA13&gt;='Hoja De Calculo'!Z13,IF(Z$18=100,($W$21*Z$18*$B$2)-SUM($I43:Y43),IF(Z$18&gt;Y$19,((Z$18-Y$19+1)*$B$2*$W$21),IF(Z$18&gt;=Y$19,$W$21*$B$2))),0)</f>
        <v>0</v>
      </c>
      <c r="AA43" s="231">
        <f>IF('Hoja De Calculo'!AB13&gt;='Hoja De Calculo'!AA13,IF(AA$18=100,($W$21*AA$18*$B$2)-SUM($I43:Z43),IF(AA$18&gt;Z$19,((AA$18-Z$19+1)*$B$2*$W$21),IF(AA$18&gt;=Z$19,$W$21*$B$2))),0)</f>
        <v>0</v>
      </c>
      <c r="AB43" s="231">
        <f>IF('Hoja De Calculo'!AC13&gt;='Hoja De Calculo'!AB13,IF(AB$18=100,($W$21*AB$18*$B$2)-SUM($I43:AA43),IF(AB$18&gt;AA$19,((AB$18-AA$19+1)*$B$2*$W$21),IF(AB$18&gt;=AA$19,$W$21*$B$2))),0)</f>
        <v>0</v>
      </c>
      <c r="AC43" s="231">
        <f>IF('Hoja De Calculo'!AD13&gt;='Hoja De Calculo'!AC13,IF(AC$18=100,($W$21*AC$18*$B$2)-SUM($I43:AB43),IF(AC$18&gt;AB$19,((AC$18-AB$19+1)*$B$2*$W$21),IF(AC$18&gt;=AB$19,$W$21*$B$2))),0)</f>
        <v>0</v>
      </c>
      <c r="AD43" s="231">
        <f>IF('Hoja De Calculo'!AE13&gt;='Hoja De Calculo'!AD13,IF(AD$18=100,($W$21*AD$18*$B$2)-SUM($I43:AC43),IF(AD$18&gt;AC$19,((AD$18-AC$19+1)*$B$2*$W$21),IF(AD$18&gt;=AC$19,$W$21*$B$2))),0)</f>
        <v>0</v>
      </c>
      <c r="AE43" s="231">
        <f>IF('Hoja De Calculo'!AF13&gt;='Hoja De Calculo'!AE13,IF(AE$18=100,($W$21*AE$18*$B$2)-SUM($I43:AD43),IF(AE$18&gt;AD$19,((AE$18-AD$19+1)*$B$2*$W$21),IF(AE$18&gt;=AD$19,$W$21*$B$2))),0)</f>
        <v>0</v>
      </c>
      <c r="AF43" s="231">
        <f>IF('Hoja De Calculo'!AG13&gt;='Hoja De Calculo'!AF13,IF(AF$18=100,($W$21*AF$18*$B$2)-SUM($I43:AE43),IF(AF$18&gt;AE$19,((AF$18-AE$19+1)*$B$2*$W$21),IF(AF$18&gt;=AE$19,$W$21*$B$2))),0)</f>
        <v>0</v>
      </c>
      <c r="AG43" s="231">
        <f>IF('Hoja De Calculo'!AH13&gt;='Hoja De Calculo'!AG13,IF(AG$18=100,($W$21*AG$18*$B$2)-SUM($I43:AF43),IF(AG$18&gt;AF$19,((AG$18-AF$19+1)*$B$2*$W$21),IF(AG$18&gt;=AF$19,$W$21*$B$2))),0)</f>
        <v>0</v>
      </c>
      <c r="AH43" s="231">
        <f>IF('Hoja De Calculo'!AI13&gt;='Hoja De Calculo'!AH13,IF(AH$18=100,($W$21*AH$18*$B$2)-SUM($I43:AG43),IF(AH$18&gt;AG$19,((AH$18-AG$19+1)*$B$2*$W$21),IF(AH$18&gt;=AG$19,$W$21*$B$2))),0)</f>
        <v>0</v>
      </c>
      <c r="AI43" s="231">
        <f>IF('Hoja De Calculo'!AJ13&gt;='Hoja De Calculo'!AI13,IF(AI$18=100,($W$21*AI$18*$B$2)-SUM($I43:AH43),IF(AI$18&gt;AH$19,((AI$18-AH$19+1)*$B$2*$W$21),IF(AI$18&gt;=AH$19,$W$21*$B$2))),0)</f>
        <v>0</v>
      </c>
      <c r="AJ43" s="231">
        <f>IF('Hoja De Calculo'!AK13&gt;='Hoja De Calculo'!AJ13,IF(AJ$18=100,($W$21*AJ$18*$B$2)-SUM($I43:AI43),IF(AJ$18&gt;AI$19,((AJ$18-AI$19+1)*$B$2*$W$21),IF(AJ$18&gt;=AI$19,$W$21*$B$2))),0)</f>
        <v>0</v>
      </c>
      <c r="AK43" s="231">
        <f>IF('Hoja De Calculo'!AL13&gt;='Hoja De Calculo'!AK13,IF(AK$18=100,($W$21*AK$18*$B$2)-SUM($I43:AJ43),IF(AK$18&gt;AJ$19,((AK$18-AJ$19+1)*$B$2*$W$21),IF(AK$18&gt;=AJ$19,$W$21*$B$2))),0)</f>
        <v>0</v>
      </c>
      <c r="AL43" s="231">
        <f>IF('Hoja De Calculo'!AM13&gt;='Hoja De Calculo'!AL13,IF(AL$18=100,($W$21*AL$18*$B$2)-SUM($I43:AK43),IF(AL$18&gt;AK$19,((AL$18-AK$19+1)*$B$2*$W$21),IF(AL$18&gt;=AK$19,$W$21*$B$2))),0)</f>
        <v>0</v>
      </c>
      <c r="AM43" s="231">
        <f>IF('Hoja De Calculo'!AN13&gt;='Hoja De Calculo'!AM13,IF(AM$18=100,($W$21*AM$18*$B$2)-SUM($I43:AL43),IF(AM$18&gt;AL$19,((AM$18-AL$19+1)*$B$2*$W$21),IF(AM$18&gt;=AL$19,$W$21*$B$2))),0)</f>
        <v>0</v>
      </c>
      <c r="AN43" s="231">
        <f>IF('Hoja De Calculo'!AO13&gt;='Hoja De Calculo'!AN13,IF(AN$18=100,($W$21*AN$18*$B$2)-SUM($I43:AM43),IF(AN$18&gt;AM$19,((AN$18-AM$19+1)*$B$2*$W$21),IF(AN$18&gt;=AM$19,$W$21*$B$2))),0)</f>
        <v>0</v>
      </c>
      <c r="AO43" s="231">
        <f>IF('Hoja De Calculo'!AP13&gt;='Hoja De Calculo'!AO13,IF(AO$18=100,($W$21*AO$18*$B$2)-SUM($I43:AN43),IF(AO$18&gt;AN$19,((AO$18-AN$19+1)*$B$2*$W$21),IF(AO$18&gt;=AN$19,$W$21*$B$2))),0)</f>
        <v>0</v>
      </c>
      <c r="AP43" s="231">
        <f>IF('Hoja De Calculo'!AQ13&gt;='Hoja De Calculo'!AP13,IF(AP$18=100,($W$21*AP$18*$B$2)-SUM($I43:AO43),IF(AP$18&gt;AO$19,((AP$18-AO$19+1)*$B$2*$W$21),IF(AP$18&gt;=AO$19,$W$21*$B$2))),0)</f>
        <v>0</v>
      </c>
      <c r="AQ43" s="231">
        <f>IF('Hoja De Calculo'!AR13&gt;='Hoja De Calculo'!AQ13,IF(AQ$18=100,($W$21*AQ$18*$B$2)-SUM($I43:AP43),IF(AQ$18&gt;AP$19,((AQ$18-AP$19+1)*$B$2*$W$21),IF(AQ$18&gt;=AP$19,$W$21*$B$2))),0)</f>
        <v>0</v>
      </c>
      <c r="AR43" s="231">
        <f>IF('Hoja De Calculo'!AS13&gt;='Hoja De Calculo'!AR13,IF(AR$18=100,($W$21*AR$18*$B$2)-SUM($I43:AQ43),IF(AR$18&gt;AQ$19,((AR$18-AQ$19+1)*$B$2*$W$21),IF(AR$18&gt;=AQ$19,$W$21*$B$2))),0)</f>
        <v>0</v>
      </c>
      <c r="AS43" s="231">
        <f>IF('Hoja De Calculo'!AT13&gt;='Hoja De Calculo'!AS13,IF(AS$18=100,($W$21*AS$18*$B$2)-SUM($I43:AR43),IF(AS$18&gt;AR$19,((AS$18-AR$19+1)*$B$2*$W$21),IF(AS$18&gt;=AR$19,$W$21*$B$2))),0)</f>
        <v>0</v>
      </c>
      <c r="AT43" s="231">
        <f>IF('Hoja De Calculo'!AU13&gt;='Hoja De Calculo'!AT13,IF(AT$18=100,($W$21*AT$18*$B$2)-SUM($I43:AS43),IF(AT$18&gt;AS$19,((AT$18-AS$19+1)*$B$2*$W$21),IF(AT$18&gt;=AS$19,$W$21*$B$2))),0)</f>
        <v>0</v>
      </c>
      <c r="AU43" s="231">
        <f>IF('Hoja De Calculo'!AV13&gt;='Hoja De Calculo'!AU13,IF(AU$18=100,($W$21*AU$18*$B$2)-SUM($I43:AT43),IF(AU$18&gt;AT$19,((AU$18-AT$19+1)*$B$2*$W$21),IF(AU$18&gt;=AT$19,$W$21*$B$2))),0)</f>
        <v>0</v>
      </c>
      <c r="AV43" s="231">
        <f>IF('Hoja De Calculo'!AW13&gt;='Hoja De Calculo'!AV13,IF(AV$18=100,($W$21*AV$18*$B$2)-SUM($I43:AU43),IF(AV$18&gt;AU$19,((AV$18-AU$19+1)*$B$2*$W$21),IF(AV$18&gt;=AU$19,$W$21*$B$2))),0)</f>
        <v>0</v>
      </c>
      <c r="AW43" s="231">
        <f>IF('Hoja De Calculo'!AX13&gt;='Hoja De Calculo'!AW13,IF(AW$18=100,($W$21*AW$18*$B$2)-SUM($I43:AV43),IF(AW$18&gt;AV$19,((AW$18-AV$19+1)*$B$2*$W$21),IF(AW$18&gt;=AV$19,$W$21*$B$2))),0)</f>
        <v>0</v>
      </c>
      <c r="AX43" s="231">
        <f>IF('Hoja De Calculo'!AY13&gt;='Hoja De Calculo'!AX13,IF(AX$18=100,($W$21*AX$18*$B$2)-SUM($I43:AW43),IF(AX$18&gt;AW$19,((AX$18-AW$19+1)*$B$2*$W$21),IF(AX$18&gt;=AW$19,$W$21*$B$2))),0)</f>
        <v>0</v>
      </c>
      <c r="AY43" s="231">
        <f>IF('Hoja De Calculo'!AZ13&gt;='Hoja De Calculo'!AY13,IF(AY$18=100,($W$21*AY$18*$B$2)-SUM($I43:AX43),IF(AY$18&gt;AX$19,((AY$18-AX$19+1)*$B$2*$W$21),IF(AY$18&gt;=AX$19,$W$21*$B$2))),0)</f>
        <v>0</v>
      </c>
      <c r="AZ43" s="231">
        <f>IF('Hoja De Calculo'!BA13&gt;='Hoja De Calculo'!AZ13,IF(AZ$18=100,($W$21*AZ$18*$B$2)-SUM($I43:AY43),IF(AZ$18&gt;AY$19,((AZ$18-AY$19+1)*$B$2*$W$21),IF(AZ$18&gt;=AY$19,$W$21*$B$2))),0)</f>
        <v>0</v>
      </c>
      <c r="BA43" s="231">
        <f>IF('Hoja De Calculo'!BB13&gt;='Hoja De Calculo'!BA13,IF(BA$18=100,($W$21*BA$18*$B$2)-SUM($I43:AZ43),IF(BA$18&gt;AZ$19,((BA$18-AZ$19+1)*$B$2*$W$21),IF(BA$18&gt;=AZ$19,$W$21*$B$2))),0)</f>
        <v>0</v>
      </c>
      <c r="BB43" s="231">
        <f>IF('Hoja De Calculo'!BC13&gt;='Hoja De Calculo'!BB13,IF(BB$18=100,($W$21*BB$18*$B$2)-SUM($I43:BA43),IF(BB$18&gt;BA$19,((BB$18-BA$19+1)*$B$2*$W$21),IF(BB$18&gt;=BA$19,$W$21*$B$2))),0)</f>
        <v>0</v>
      </c>
      <c r="BC43" s="231">
        <f>IF('Hoja De Calculo'!BD13&gt;='Hoja De Calculo'!BC13,IF(BC$18=100,($W$21*BC$18*$B$2)-SUM($I43:BB43),IF(BC$18&gt;BB$19,((BC$18-BB$19+1)*$B$2*$W$21),IF(BC$18&gt;=BB$19,$W$21*$B$2))),0)</f>
        <v>0</v>
      </c>
      <c r="BD43" s="231">
        <f>IF('Hoja De Calculo'!BE13&gt;='Hoja De Calculo'!BD13,IF(BD$18=100,($W$21*BD$18*$B$2)-SUM($I43:BC43),IF(BD$18&gt;BC$19,((BD$18-BC$19+1)*$B$2*$W$21),IF(BD$18&gt;=BC$19,$W$21*$B$2))),0)</f>
        <v>0</v>
      </c>
      <c r="BE43" s="231">
        <f>IF('Hoja De Calculo'!BF13&gt;='Hoja De Calculo'!BE13,IF(BE$18=100,($W$21*BE$18*$B$2)-SUM($I43:BD43),IF(BE$18&gt;BD$19,((BE$18-BD$19+1)*$B$2*$W$21),IF(BE$18&gt;=BD$19,$W$21*$B$2))),0)</f>
        <v>0</v>
      </c>
      <c r="BF43" s="231">
        <f>IF('Hoja De Calculo'!BG13&gt;='Hoja De Calculo'!BF13,IF(BF$18=100,($W$21*BF$18*$B$2)-SUM($I43:BE43),IF(BF$18&gt;BE$19,((BF$18-BE$19+1)*$B$2*$W$21),IF(BF$18&gt;=BE$19,$W$21*$B$2))),0)</f>
        <v>0</v>
      </c>
      <c r="BG43" s="231">
        <f>IF('Hoja De Calculo'!BH13&gt;='Hoja De Calculo'!BG13,IF(BG$18=100,($W$21*BG$18*$B$2)-SUM($I43:BF43),IF(BG$18&gt;BF$19,((BG$18-BF$19+1)*$B$2*$W$21),IF(BG$18&gt;=BF$19,$W$21*$B$2))),0)</f>
        <v>0</v>
      </c>
      <c r="BH43" s="231">
        <f>IF('Hoja De Calculo'!BI13&gt;='Hoja De Calculo'!BH13,IF(BH$18=100,($W$21*BH$18*$B$2)-SUM($I43:BG43),IF(BH$18&gt;BG$19,((BH$18-BG$19+1)*$B$2*$W$21),IF(BH$18&gt;=BG$19,$W$21*$B$2))),0)</f>
        <v>0</v>
      </c>
      <c r="BI43" s="231">
        <f>IF('Hoja De Calculo'!BJ13&gt;='Hoja De Calculo'!BI13,IF(BI$18=100,($W$21*BI$18*$B$2)-SUM($I43:BH43),IF(BI$18&gt;BH$19,((BI$18-BH$19+1)*$B$2*$W$21),IF(BI$18&gt;=BH$19,$W$21*$B$2))),0)</f>
        <v>0</v>
      </c>
      <c r="BJ43" s="231">
        <f>IF('Hoja De Calculo'!BK13&gt;='Hoja De Calculo'!BJ13,IF(BJ$18=100,($W$21*BJ$18*$B$2)-SUM($I43:BI43),IF(BJ$18&gt;BI$19,((BJ$18-BI$19+1)*$B$2*$W$21),IF(BJ$18&gt;=BI$19,$W$21*$B$2))),0)</f>
        <v>0</v>
      </c>
      <c r="BK43" s="231">
        <f>IF('Hoja De Calculo'!BL13&gt;='Hoja De Calculo'!BK13,IF(BK$18=100,($W$21*BK$18*$B$2)-SUM($I43:BJ43),IF(BK$18&gt;BJ$19,((BK$18-BJ$19+1)*$B$2*$W$21),IF(BK$18&gt;=BJ$19,$W$21*$B$2))),0)</f>
        <v>0</v>
      </c>
      <c r="BL43" s="231">
        <f>IF('Hoja De Calculo'!BM13&gt;='Hoja De Calculo'!BL13,IF(BL$18=100,($W$21*BL$18*$B$2)-SUM($I43:BK43),IF(BL$18&gt;BK$19,((BL$18-BK$19+1)*$B$2*$W$21),IF(BL$18&gt;=BK$19,$W$21*$B$2))),0)</f>
        <v>0</v>
      </c>
      <c r="BM43" s="231">
        <f>IF('Hoja De Calculo'!BN13&gt;='Hoja De Calculo'!BM13,IF(BM$18=100,($W$21*BM$18*$B$2)-SUM($I43:BL43),IF(BM$18&gt;BL$19,((BM$18-BL$19+1)*$B$2*$W$21),IF(BM$18&gt;=BL$19,$W$21*$B$2))),0)</f>
        <v>0</v>
      </c>
      <c r="BN43" s="231">
        <f>IF('Hoja De Calculo'!BO13&gt;='Hoja De Calculo'!BN13,IF(BN$18=100,($W$21*BN$18*$B$2)-SUM($I43:BM43),IF(BN$18&gt;BM$19,((BN$18-BM$19+1)*$B$2*$W$21),IF(BN$18&gt;=BM$19,$W$21*$B$2))),0)</f>
        <v>0</v>
      </c>
      <c r="BO43" s="231">
        <f>IF('Hoja De Calculo'!BP13&gt;='Hoja De Calculo'!BO13,IF(BO$18=100,($W$21*BO$18*$B$2)-SUM($I43:BN43),IF(BO$18&gt;BN$19,((BO$18-BN$19+1)*$B$2*$W$21),IF(BO$18&gt;=BN$19,$W$21*$B$2))),0)</f>
        <v>0</v>
      </c>
      <c r="BP43" s="231">
        <f>IF('Hoja De Calculo'!BQ13&gt;='Hoja De Calculo'!BP13,IF(BP$18=100,($W$21*BP$18*$B$2)-SUM($I43:BO43),IF(BP$18&gt;BO$19,((BP$18-BO$19+1)*$B$2*$W$21),IF(BP$18&gt;=BO$19,$W$21*$B$2))),0)</f>
        <v>0</v>
      </c>
      <c r="BQ43" s="231">
        <f>IF('Hoja De Calculo'!BR13&gt;='Hoja De Calculo'!BQ13,IF(BQ$18=100,($W$21*BQ$18*$B$2)-SUM($I43:BP43),IF(BQ$18&gt;BP$19,((BQ$18-BP$19+1)*$B$2*$W$21),IF(BQ$18&gt;=BP$19,$W$21*$B$2))),0)</f>
        <v>0</v>
      </c>
      <c r="BR43" s="231">
        <f>IF('Hoja De Calculo'!BS13&gt;='Hoja De Calculo'!BR13,IF(BR$18=100,($W$21*BR$18*$B$2)-SUM($I43:BQ43),IF(BR$18&gt;BQ$19,((BR$18-BQ$19+1)*$B$2*$W$21),IF(BR$18&gt;=BQ$19,$W$21*$B$2))),0)</f>
        <v>0</v>
      </c>
      <c r="BS43" s="231">
        <f>IF('Hoja De Calculo'!BT13&gt;='Hoja De Calculo'!BS13,IF(BS$18=100,($W$21*BS$18*$B$2)-SUM($I43:BR43),IF(BS$18&gt;BR$19,((BS$18-BR$19+1)*$B$2*$W$21),IF(BS$18&gt;=BR$19,$W$21*$B$2))),0)</f>
        <v>0</v>
      </c>
      <c r="BT43" s="231">
        <f>IF('Hoja De Calculo'!BU13&gt;='Hoja De Calculo'!BT13,IF(BT$18=100,($W$21*BT$18*$B$2)-SUM($I43:BS43),IF(BT$18&gt;BS$19,((BT$18-BS$19+1)*$B$2*$W$21),IF(BT$18&gt;=BS$19,$W$21*$B$2))),0)</f>
        <v>0</v>
      </c>
      <c r="BU43" s="231">
        <f>IF('Hoja De Calculo'!BV13&gt;='Hoja De Calculo'!BU13,IF(BU$18=100,($W$21*BU$18*$B$2)-SUM($I43:BT43),IF(BU$18&gt;BT$19,((BU$18-BT$19+1)*$B$2*$W$21),IF(BU$18&gt;=BT$19,$W$21*$B$2))),0)</f>
        <v>0</v>
      </c>
      <c r="BV43" s="231">
        <f>IF('Hoja De Calculo'!BW13&gt;='Hoja De Calculo'!BV13,IF(BV$18=100,($W$21*BV$18*$B$2)-SUM($I43:BU43),IF(BV$18&gt;BU$19,((BV$18-BU$19+1)*$B$2*$W$21),IF(BV$18&gt;=BU$19,$W$21*$B$2))),0)</f>
        <v>0</v>
      </c>
      <c r="BW43" s="231">
        <f>IF('Hoja De Calculo'!BX13&gt;='Hoja De Calculo'!BW13,IF(BW$18=100,($W$21*BW$18*$B$2)-SUM($I43:BV43),IF(BW$18&gt;BV$19,((BW$18-BV$19+1)*$B$2*$W$21),IF(BW$18&gt;=BV$19,$W$21*$B$2))),0)</f>
        <v>0</v>
      </c>
      <c r="BX43" s="231">
        <f>IF('Hoja De Calculo'!BY13&gt;='Hoja De Calculo'!BX13,IF(BX$18=100,($W$21*BX$18*$B$2)-SUM($I43:BW43),IF(BX$18&gt;BW$19,((BX$18-BW$19+1)*$B$2*$W$21),IF(BX$18&gt;=BW$19,$W$21*$B$2))),0)</f>
        <v>0</v>
      </c>
      <c r="BY43" s="231">
        <f>IF('Hoja De Calculo'!BZ13&gt;='Hoja De Calculo'!BY13,IF(BY$18=100,($W$21*BY$18*$B$2)-SUM($I43:BX43),IF(BY$18&gt;BX$19,((BY$18-BX$19+1)*$B$2*$W$21),IF(BY$18&gt;=BX$19,$W$21*$B$2))),0)</f>
        <v>0</v>
      </c>
      <c r="BZ43" s="231">
        <f>IF('Hoja De Calculo'!CA13&gt;='Hoja De Calculo'!BZ13,IF(BZ$18=100,($W$21*BZ$18*$B$2)-SUM($I43:BY43),IF(BZ$18&gt;BY$19,((BZ$18-BY$19+1)*$B$2*$W$21),IF(BZ$18&gt;=BY$19,$W$21*$B$2))),0)</f>
        <v>0</v>
      </c>
      <c r="CA43" s="231">
        <f>IF('Hoja De Calculo'!CB13&gt;='Hoja De Calculo'!CA13,IF(CA$18=100,($W$21*CA$18*$B$2)-SUM($I43:BZ43),IF(CA$18&gt;BZ$19,((CA$18-BZ$19+1)*$B$2*$W$21),IF(CA$18&gt;=BZ$19,$W$21*$B$2))),0)</f>
        <v>0</v>
      </c>
      <c r="CB43" s="231">
        <f>IF('Hoja De Calculo'!CC13&gt;='Hoja De Calculo'!CB13,IF(CB$18=100,($W$21*CB$18*$B$2)-SUM($I43:CA43),IF(CB$18&gt;CA$19,((CB$18-CA$19+1)*$B$2*$W$21),IF(CB$18&gt;=CA$19,$W$21*$B$2))),0)</f>
        <v>0</v>
      </c>
      <c r="CC43" s="231">
        <f>IF('Hoja De Calculo'!CD13&gt;='Hoja De Calculo'!CC13,IF(CC$18=100,($W$21*CC$18*$B$2)-SUM($I43:CB43),IF(CC$18&gt;CB$19,((CC$18-CB$19+1)*$B$2*$W$21),IF(CC$18&gt;=CB$19,$W$21*$B$2))),0)</f>
        <v>0</v>
      </c>
      <c r="CD43" s="231">
        <f>IF('Hoja De Calculo'!CE13&gt;='Hoja De Calculo'!CD13,IF(CD$18=100,($W$21*CD$18*$B$2)-SUM($I43:CC43),IF(CD$18&gt;CC$19,((CD$18-CC$19+1)*$B$2*$W$21),IF(CD$18&gt;=CC$19,$W$21*$B$2))),0)</f>
        <v>0</v>
      </c>
      <c r="CE43" s="231">
        <f>IF('Hoja De Calculo'!CF13&gt;='Hoja De Calculo'!CE13,IF(CE$18=100,($W$21*CE$18*$B$2)-SUM($I43:CD43),IF(CE$18&gt;CD$19,((CE$18-CD$19+1)*$B$2*$W$21),IF(CE$18&gt;=CD$19,$W$21*$B$2))),0)</f>
        <v>0</v>
      </c>
      <c r="CF43" s="231">
        <f>IF('Hoja De Calculo'!CG13&gt;='Hoja De Calculo'!CF13,IF(CF$18=100,($W$21*CF$18*$B$2)-SUM($I43:CE43),IF(CF$18&gt;CE$19,((CF$18-CE$19+1)*$B$2*$W$21),IF(CF$18&gt;=CE$19,$W$21*$B$2))),0)</f>
        <v>0</v>
      </c>
      <c r="CG43" s="231">
        <f>IF('Hoja De Calculo'!CH13&gt;='Hoja De Calculo'!CG13,IF(CG$18=100,($W$21*CG$18*$B$2)-SUM($I43:CF43),IF(CG$18&gt;CF$19,((CG$18-CF$19+1)*$B$2*$W$21),IF(CG$18&gt;=CF$19,$W$21*$B$2))),0)</f>
        <v>0</v>
      </c>
      <c r="CH43" s="231">
        <f>IF('Hoja De Calculo'!CI13&gt;='Hoja De Calculo'!CH13,IF(CH$18=100,($W$21*CH$18*$B$2)-SUM($I43:CG43),IF(CH$18&gt;CG$19,((CH$18-CG$19+1)*$B$2*$W$21),IF(CH$18&gt;=CG$19,$W$21*$B$2))),0)</f>
        <v>0</v>
      </c>
      <c r="CI43" s="231">
        <f>IF('Hoja De Calculo'!CJ13&gt;='Hoja De Calculo'!CI13,IF(CI$18=100,($W$21*CI$18*$B$2)-SUM($I43:CH43),IF(CI$18&gt;CH$19,((CI$18-CH$19+1)*$B$2*$W$21),IF(CI$18&gt;=CH$19,$W$21*$B$2))),0)</f>
        <v>0</v>
      </c>
      <c r="CJ43" s="231">
        <f>IF('Hoja De Calculo'!CK13&gt;='Hoja De Calculo'!CJ13,IF(CJ$18=100,($W$21*CJ$18*$B$2)-SUM($I43:CI43),IF(CJ$18&gt;CI$19,((CJ$18-CI$19+1)*$B$2*$W$21),IF(CJ$18&gt;=CI$19,$W$21*$B$2))),0)</f>
        <v>0</v>
      </c>
      <c r="CK43" s="231">
        <f>IF('Hoja De Calculo'!CL13&gt;='Hoja De Calculo'!CK13,IF(CK$18=100,($W$21*CK$18*$B$2)-SUM($I43:CJ43),IF(CK$18&gt;CJ$19,((CK$18-CJ$19+1)*$B$2*$W$21),IF(CK$18&gt;=CJ$19,$W$21*$B$2))),0)</f>
        <v>0</v>
      </c>
      <c r="CL43" s="231">
        <f>IF('Hoja De Calculo'!CM13&gt;='Hoja De Calculo'!CL13,IF(CL$18=100,($W$21*CL$18*$B$2)-SUM($I43:CK43),IF(CL$18&gt;CK$19,((CL$18-CK$19+1)*$B$2*$W$21),IF(CL$18&gt;=CK$19,$W$21*$B$2))),0)</f>
        <v>0</v>
      </c>
      <c r="CM43" s="231">
        <f>IF('Hoja De Calculo'!CN13&gt;='Hoja De Calculo'!CM13,IF(CM$18=100,($W$21*CM$18*$B$2)-SUM($I43:CL43),IF(CM$18&gt;CL$19,((CM$18-CL$19+1)*$B$2*$W$21),IF(CM$18&gt;=CL$19,$W$21*$B$2))),0)</f>
        <v>0</v>
      </c>
      <c r="CN43" s="231">
        <f>IF('Hoja De Calculo'!CO13&gt;='Hoja De Calculo'!CN13,IF(CN$18=100,($W$21*CN$18*$B$2)-SUM($I43:CM43),IF(CN$18&gt;CM$19,((CN$18-CM$19+1)*$B$2*$W$21),IF(CN$18&gt;=CM$19,$W$21*$B$2))),0)</f>
        <v>0</v>
      </c>
      <c r="CO43" s="231">
        <f>IF('Hoja De Calculo'!CP13&gt;='Hoja De Calculo'!CO13,IF(CO$18=100,($W$21*CO$18*$B$2)-SUM($I43:CN43),IF(CO$18&gt;CN$19,((CO$18-CN$19+1)*$B$2*$W$21),IF(CO$18&gt;=CN$19,$W$21*$B$2))),0)</f>
        <v>0</v>
      </c>
      <c r="CP43" s="231">
        <f>IF('Hoja De Calculo'!CQ13&gt;='Hoja De Calculo'!CP13,IF(CP$18=100,($W$21*CP$18*$B$2)-SUM($I43:CO43),IF(CP$18&gt;CO$19,((CP$18-CO$19+1)*$B$2*$W$21),IF(CP$18&gt;=CO$19,$W$21*$B$2))),0)</f>
        <v>0</v>
      </c>
      <c r="CQ43" s="231">
        <f>IF('Hoja De Calculo'!CR13&gt;='Hoja De Calculo'!CQ13,IF(CQ$18=100,($W$21*CQ$18*$B$2)-SUM($I43:CP43),IF(CQ$18&gt;CP$19,((CQ$18-CP$19+1)*$B$2*$W$21),IF(CQ$18&gt;=CP$19,$W$21*$B$2))),0)</f>
        <v>0</v>
      </c>
      <c r="CR43" s="231">
        <f>IF('Hoja De Calculo'!CS13&gt;='Hoja De Calculo'!CR13,IF(CR$18=100,($W$21*CR$18*$B$2)-SUM($I43:CQ43),IF(CR$18&gt;CQ$19,((CR$18-CQ$19+1)*$B$2*$W$21),IF(CR$18&gt;=CQ$19,$W$21*$B$2))),0)</f>
        <v>0</v>
      </c>
      <c r="CS43" s="231">
        <f>IF('Hoja De Calculo'!CT13&gt;='Hoja De Calculo'!CS13,IF(CS$18=100,($W$21*CS$18*$B$2)-SUM($I43:CR43),IF(CS$18&gt;CR$19,((CS$18-CR$19+1)*$B$2*$W$21),IF(CS$18&gt;=CR$19,$W$21*$B$2))),0)</f>
        <v>0</v>
      </c>
      <c r="CT43" s="231">
        <f>IF('Hoja De Calculo'!CU13&gt;='Hoja De Calculo'!CT13,IF(CT$18=100,($W$21*CT$18*$B$2)-SUM($I43:CS43),IF(CT$18&gt;CS$19,((CT$18-CS$19+1)*$B$2*$W$21),IF(CT$18&gt;=CS$19,$W$21*$B$2))),0)</f>
        <v>0</v>
      </c>
      <c r="CU43" s="231">
        <f>IF('Hoja De Calculo'!CV13&gt;='Hoja De Calculo'!CU13,IF(CU$18=100,($W$21*CU$18*$B$2)-SUM($I43:CT43),IF(CU$18&gt;CT$19,((CU$18-CT$19+1)*$B$2*$W$21),IF(CU$18&gt;=CT$19,$W$21*$B$2))),0)</f>
        <v>0</v>
      </c>
      <c r="CV43" s="231">
        <f>IF('Hoja De Calculo'!CW13&gt;='Hoja De Calculo'!CV13,IF(CV$18=100,($W$21*CV$18*$B$2)-SUM($I43:CU43),IF(CV$18&gt;CU$19,((CV$18-CU$19+1)*$B$2*$W$21),IF(CV$18&gt;=CU$19,$W$21*$B$2))),0)</f>
        <v>0</v>
      </c>
      <c r="CW43" s="231">
        <f>IF('Hoja De Calculo'!CX13&gt;='Hoja De Calculo'!CW13,IF(CW$18=100,($W$21*CW$18*$B$2)-SUM($I43:CV43),IF(CW$18&gt;CV$19,((CW$18-CV$19+1)*$B$2*$W$21),IF(CW$18&gt;=CV$19,$W$21*$B$2))),0)</f>
        <v>0</v>
      </c>
    </row>
    <row r="44" spans="1:101" x14ac:dyDescent="0.35">
      <c r="A44" t="s">
        <v>149</v>
      </c>
      <c r="C44" s="196"/>
      <c r="D44" s="196"/>
      <c r="E44" s="196"/>
      <c r="F44" s="196"/>
      <c r="G44" s="196"/>
      <c r="H44" s="196"/>
      <c r="I44" s="196"/>
      <c r="J44" s="196"/>
      <c r="K44" s="196"/>
      <c r="L44" s="196"/>
      <c r="M44" s="196"/>
      <c r="N44" s="196"/>
      <c r="O44" s="196"/>
      <c r="P44" s="196"/>
      <c r="Q44" s="196"/>
      <c r="R44" s="196"/>
      <c r="S44" s="196"/>
      <c r="T44" s="204"/>
      <c r="U44" s="211"/>
      <c r="V44" s="211"/>
      <c r="W44" s="211"/>
      <c r="X44" s="218">
        <f>(X$21*$B$2*(X$19+(IF(X$19=100,0,1))))</f>
        <v>0</v>
      </c>
      <c r="Y44" s="231">
        <f>IF('Hoja De Calculo'!Z13&gt;='Hoja De Calculo'!Y13,IF(Y$18=100,($X$21*Y$18*$B$2)-SUM($I44:X44),IF(Y$18&gt;X$19,((Y$18-X$19+1)*$B$2*$X$21),IF(Y$18&gt;=X$19,$X$21*$B$2))),0)</f>
        <v>0</v>
      </c>
      <c r="Z44" s="231">
        <f>IF('Hoja De Calculo'!AA13&gt;='Hoja De Calculo'!Z13,IF(Z$18=100,($X$21*Z$18*$B$2)-SUM($I44:Y44),IF(Z$18&gt;Y$19,((Z$18-Y$19+1)*$B$2*$X$21),IF(Z$18&gt;=Y$19,$X$21*$B$2))),0)</f>
        <v>0</v>
      </c>
      <c r="AA44" s="231">
        <f>IF('Hoja De Calculo'!AB13&gt;='Hoja De Calculo'!AA13,IF(AA$18=100,($X$21*AA$18*$B$2)-SUM($I44:Z44),IF(AA$18&gt;Z$19,((AA$18-Z$19+1)*$B$2*$X$21),IF(AA$18&gt;=Z$19,$X$21*$B$2))),0)</f>
        <v>0</v>
      </c>
      <c r="AB44" s="231">
        <f>IF('Hoja De Calculo'!AC13&gt;='Hoja De Calculo'!AB13,IF(AB$18=100,($X$21*AB$18*$B$2)-SUM($I44:AA44),IF(AB$18&gt;AA$19,((AB$18-AA$19+1)*$B$2*$X$21),IF(AB$18&gt;=AA$19,$X$21*$B$2))),0)</f>
        <v>0</v>
      </c>
      <c r="AC44" s="231">
        <f>IF('Hoja De Calculo'!AD13&gt;='Hoja De Calculo'!AC13,IF(AC$18=100,($X$21*AC$18*$B$2)-SUM($I44:AB44),IF(AC$18&gt;AB$19,((AC$18-AB$19+1)*$B$2*$X$21),IF(AC$18&gt;=AB$19,$X$21*$B$2))),0)</f>
        <v>0</v>
      </c>
      <c r="AD44" s="231">
        <f>IF('Hoja De Calculo'!AE13&gt;='Hoja De Calculo'!AD13,IF(AD$18=100,($X$21*AD$18*$B$2)-SUM($I44:AC44),IF(AD$18&gt;AC$19,((AD$18-AC$19+1)*$B$2*$X$21),IF(AD$18&gt;=AC$19,$X$21*$B$2))),0)</f>
        <v>0</v>
      </c>
      <c r="AE44" s="231">
        <f>IF('Hoja De Calculo'!AF13&gt;='Hoja De Calculo'!AE13,IF(AE$18=100,($X$21*AE$18*$B$2)-SUM($I44:AD44),IF(AE$18&gt;AD$19,((AE$18-AD$19+1)*$B$2*$X$21),IF(AE$18&gt;=AD$19,$X$21*$B$2))),0)</f>
        <v>0</v>
      </c>
      <c r="AF44" s="231">
        <f>IF('Hoja De Calculo'!AG13&gt;='Hoja De Calculo'!AF13,IF(AF$18=100,($X$21*AF$18*$B$2)-SUM($I44:AE44),IF(AF$18&gt;AE$19,((AF$18-AE$19+1)*$B$2*$X$21),IF(AF$18&gt;=AE$19,$X$21*$B$2))),0)</f>
        <v>0</v>
      </c>
      <c r="AG44" s="231">
        <f>IF('Hoja De Calculo'!AH13&gt;='Hoja De Calculo'!AG13,IF(AG$18=100,($X$21*AG$18*$B$2)-SUM($I44:AF44),IF(AG$18&gt;AF$19,((AG$18-AF$19+1)*$B$2*$X$21),IF(AG$18&gt;=AF$19,$X$21*$B$2))),0)</f>
        <v>0</v>
      </c>
      <c r="AH44" s="231">
        <f>IF('Hoja De Calculo'!AI13&gt;='Hoja De Calculo'!AH13,IF(AH$18=100,($X$21*AH$18*$B$2)-SUM($I44:AG44),IF(AH$18&gt;AG$19,((AH$18-AG$19+1)*$B$2*$X$21),IF(AH$18&gt;=AG$19,$X$21*$B$2))),0)</f>
        <v>0</v>
      </c>
      <c r="AI44" s="231">
        <f>IF('Hoja De Calculo'!AJ13&gt;='Hoja De Calculo'!AI13,IF(AI$18=100,($X$21*AI$18*$B$2)-SUM($I44:AH44),IF(AI$18&gt;AH$19,((AI$18-AH$19+1)*$B$2*$X$21),IF(AI$18&gt;=AH$19,$X$21*$B$2))),0)</f>
        <v>0</v>
      </c>
      <c r="AJ44" s="231">
        <f>IF('Hoja De Calculo'!AK13&gt;='Hoja De Calculo'!AJ13,IF(AJ$18=100,($X$21*AJ$18*$B$2)-SUM($I44:AI44),IF(AJ$18&gt;AI$19,((AJ$18-AI$19+1)*$B$2*$X$21),IF(AJ$18&gt;=AI$19,$X$21*$B$2))),0)</f>
        <v>0</v>
      </c>
      <c r="AK44" s="231">
        <f>IF('Hoja De Calculo'!AL13&gt;='Hoja De Calculo'!AK13,IF(AK$18=100,($X$21*AK$18*$B$2)-SUM($I44:AJ44),IF(AK$18&gt;AJ$19,((AK$18-AJ$19+1)*$B$2*$X$21),IF(AK$18&gt;=AJ$19,$X$21*$B$2))),0)</f>
        <v>0</v>
      </c>
      <c r="AL44" s="231">
        <f>IF('Hoja De Calculo'!AM13&gt;='Hoja De Calculo'!AL13,IF(AL$18=100,($X$21*AL$18*$B$2)-SUM($I44:AK44),IF(AL$18&gt;AK$19,((AL$18-AK$19+1)*$B$2*$X$21),IF(AL$18&gt;=AK$19,$X$21*$B$2))),0)</f>
        <v>0</v>
      </c>
      <c r="AM44" s="231">
        <f>IF('Hoja De Calculo'!AN13&gt;='Hoja De Calculo'!AM13,IF(AM$18=100,($X$21*AM$18*$B$2)-SUM($I44:AL44),IF(AM$18&gt;AL$19,((AM$18-AL$19+1)*$B$2*$X$21),IF(AM$18&gt;=AL$19,$X$21*$B$2))),0)</f>
        <v>0</v>
      </c>
      <c r="AN44" s="231">
        <f>IF('Hoja De Calculo'!AO13&gt;='Hoja De Calculo'!AN13,IF(AN$18=100,($X$21*AN$18*$B$2)-SUM($I44:AM44),IF(AN$18&gt;AM$19,((AN$18-AM$19+1)*$B$2*$X$21),IF(AN$18&gt;=AM$19,$X$21*$B$2))),0)</f>
        <v>0</v>
      </c>
      <c r="AO44" s="231">
        <f>IF('Hoja De Calculo'!AP13&gt;='Hoja De Calculo'!AO13,IF(AO$18=100,($X$21*AO$18*$B$2)-SUM($I44:AN44),IF(AO$18&gt;AN$19,((AO$18-AN$19+1)*$B$2*$X$21),IF(AO$18&gt;=AN$19,$X$21*$B$2))),0)</f>
        <v>0</v>
      </c>
      <c r="AP44" s="231">
        <f>IF('Hoja De Calculo'!AQ13&gt;='Hoja De Calculo'!AP13,IF(AP$18=100,($X$21*AP$18*$B$2)-SUM($I44:AO44),IF(AP$18&gt;AO$19,((AP$18-AO$19+1)*$B$2*$X$21),IF(AP$18&gt;=AO$19,$X$21*$B$2))),0)</f>
        <v>0</v>
      </c>
      <c r="AQ44" s="231">
        <f>IF('Hoja De Calculo'!AR13&gt;='Hoja De Calculo'!AQ13,IF(AQ$18=100,($X$21*AQ$18*$B$2)-SUM($I44:AP44),IF(AQ$18&gt;AP$19,((AQ$18-AP$19+1)*$B$2*$X$21),IF(AQ$18&gt;=AP$19,$X$21*$B$2))),0)</f>
        <v>0</v>
      </c>
      <c r="AR44" s="231">
        <f>IF('Hoja De Calculo'!AS13&gt;='Hoja De Calculo'!AR13,IF(AR$18=100,($X$21*AR$18*$B$2)-SUM($I44:AQ44),IF(AR$18&gt;AQ$19,((AR$18-AQ$19+1)*$B$2*$X$21),IF(AR$18&gt;=AQ$19,$X$21*$B$2))),0)</f>
        <v>0</v>
      </c>
      <c r="AS44" s="231">
        <f>IF('Hoja De Calculo'!AT13&gt;='Hoja De Calculo'!AS13,IF(AS$18=100,($X$21*AS$18*$B$2)-SUM($I44:AR44),IF(AS$18&gt;AR$19,((AS$18-AR$19+1)*$B$2*$X$21),IF(AS$18&gt;=AR$19,$X$21*$B$2))),0)</f>
        <v>0</v>
      </c>
      <c r="AT44" s="231">
        <f>IF('Hoja De Calculo'!AU13&gt;='Hoja De Calculo'!AT13,IF(AT$18=100,($X$21*AT$18*$B$2)-SUM($I44:AS44),IF(AT$18&gt;AS$19,((AT$18-AS$19+1)*$B$2*$X$21),IF(AT$18&gt;=AS$19,$X$21*$B$2))),0)</f>
        <v>0</v>
      </c>
      <c r="AU44" s="231">
        <f>IF('Hoja De Calculo'!AV13&gt;='Hoja De Calculo'!AU13,IF(AU$18=100,($X$21*AU$18*$B$2)-SUM($I44:AT44),IF(AU$18&gt;AT$19,((AU$18-AT$19+1)*$B$2*$X$21),IF(AU$18&gt;=AT$19,$X$21*$B$2))),0)</f>
        <v>0</v>
      </c>
      <c r="AV44" s="231">
        <f>IF('Hoja De Calculo'!AW13&gt;='Hoja De Calculo'!AV13,IF(AV$18=100,($X$21*AV$18*$B$2)-SUM($I44:AU44),IF(AV$18&gt;AU$19,((AV$18-AU$19+1)*$B$2*$X$21),IF(AV$18&gt;=AU$19,$X$21*$B$2))),0)</f>
        <v>0</v>
      </c>
      <c r="AW44" s="231">
        <f>IF('Hoja De Calculo'!AX13&gt;='Hoja De Calculo'!AW13,IF(AW$18=100,($X$21*AW$18*$B$2)-SUM($I44:AV44),IF(AW$18&gt;AV$19,((AW$18-AV$19+1)*$B$2*$X$21),IF(AW$18&gt;=AV$19,$X$21*$B$2))),0)</f>
        <v>0</v>
      </c>
      <c r="AX44" s="231">
        <f>IF('Hoja De Calculo'!AY13&gt;='Hoja De Calculo'!AX13,IF(AX$18=100,($X$21*AX$18*$B$2)-SUM($I44:AW44),IF(AX$18&gt;AW$19,((AX$18-AW$19+1)*$B$2*$X$21),IF(AX$18&gt;=AW$19,$X$21*$B$2))),0)</f>
        <v>0</v>
      </c>
      <c r="AY44" s="231">
        <f>IF('Hoja De Calculo'!AZ13&gt;='Hoja De Calculo'!AY13,IF(AY$18=100,($X$21*AY$18*$B$2)-SUM($I44:AX44),IF(AY$18&gt;AX$19,((AY$18-AX$19+1)*$B$2*$X$21),IF(AY$18&gt;=AX$19,$X$21*$B$2))),0)</f>
        <v>0</v>
      </c>
      <c r="AZ44" s="231">
        <f>IF('Hoja De Calculo'!BA13&gt;='Hoja De Calculo'!AZ13,IF(AZ$18=100,($X$21*AZ$18*$B$2)-SUM($I44:AY44),IF(AZ$18&gt;AY$19,((AZ$18-AY$19+1)*$B$2*$X$21),IF(AZ$18&gt;=AY$19,$X$21*$B$2))),0)</f>
        <v>0</v>
      </c>
      <c r="BA44" s="231">
        <f>IF('Hoja De Calculo'!BB13&gt;='Hoja De Calculo'!BA13,IF(BA$18=100,($X$21*BA$18*$B$2)-SUM($I44:AZ44),IF(BA$18&gt;AZ$19,((BA$18-AZ$19+1)*$B$2*$X$21),IF(BA$18&gt;=AZ$19,$X$21*$B$2))),0)</f>
        <v>0</v>
      </c>
      <c r="BB44" s="231">
        <f>IF('Hoja De Calculo'!BC13&gt;='Hoja De Calculo'!BB13,IF(BB$18=100,($X$21*BB$18*$B$2)-SUM($I44:BA44),IF(BB$18&gt;BA$19,((BB$18-BA$19+1)*$B$2*$X$21),IF(BB$18&gt;=BA$19,$X$21*$B$2))),0)</f>
        <v>0</v>
      </c>
      <c r="BC44" s="231">
        <f>IF('Hoja De Calculo'!BD13&gt;='Hoja De Calculo'!BC13,IF(BC$18=100,($X$21*BC$18*$B$2)-SUM($I44:BB44),IF(BC$18&gt;BB$19,((BC$18-BB$19+1)*$B$2*$X$21),IF(BC$18&gt;=BB$19,$X$21*$B$2))),0)</f>
        <v>0</v>
      </c>
      <c r="BD44" s="231">
        <f>IF('Hoja De Calculo'!BE13&gt;='Hoja De Calculo'!BD13,IF(BD$18=100,($X$21*BD$18*$B$2)-SUM($I44:BC44),IF(BD$18&gt;BC$19,((BD$18-BC$19+1)*$B$2*$X$21),IF(BD$18&gt;=BC$19,$X$21*$B$2))),0)</f>
        <v>0</v>
      </c>
      <c r="BE44" s="231">
        <f>IF('Hoja De Calculo'!BF13&gt;='Hoja De Calculo'!BE13,IF(BE$18=100,($X$21*BE$18*$B$2)-SUM($I44:BD44),IF(BE$18&gt;BD$19,((BE$18-BD$19+1)*$B$2*$X$21),IF(BE$18&gt;=BD$19,$X$21*$B$2))),0)</f>
        <v>0</v>
      </c>
      <c r="BF44" s="231">
        <f>IF('Hoja De Calculo'!BG13&gt;='Hoja De Calculo'!BF13,IF(BF$18=100,($X$21*BF$18*$B$2)-SUM($I44:BE44),IF(BF$18&gt;BE$19,((BF$18-BE$19+1)*$B$2*$X$21),IF(BF$18&gt;=BE$19,$X$21*$B$2))),0)</f>
        <v>0</v>
      </c>
      <c r="BG44" s="231">
        <f>IF('Hoja De Calculo'!BH13&gt;='Hoja De Calculo'!BG13,IF(BG$18=100,($X$21*BG$18*$B$2)-SUM($I44:BF44),IF(BG$18&gt;BF$19,((BG$18-BF$19+1)*$B$2*$X$21),IF(BG$18&gt;=BF$19,$X$21*$B$2))),0)</f>
        <v>0</v>
      </c>
      <c r="BH44" s="231">
        <f>IF('Hoja De Calculo'!BI13&gt;='Hoja De Calculo'!BH13,IF(BH$18=100,($X$21*BH$18*$B$2)-SUM($I44:BG44),IF(BH$18&gt;BG$19,((BH$18-BG$19+1)*$B$2*$X$21),IF(BH$18&gt;=BG$19,$X$21*$B$2))),0)</f>
        <v>0</v>
      </c>
      <c r="BI44" s="231">
        <f>IF('Hoja De Calculo'!BJ13&gt;='Hoja De Calculo'!BI13,IF(BI$18=100,($X$21*BI$18*$B$2)-SUM($I44:BH44),IF(BI$18&gt;BH$19,((BI$18-BH$19+1)*$B$2*$X$21),IF(BI$18&gt;=BH$19,$X$21*$B$2))),0)</f>
        <v>0</v>
      </c>
      <c r="BJ44" s="231">
        <f>IF('Hoja De Calculo'!BK13&gt;='Hoja De Calculo'!BJ13,IF(BJ$18=100,($X$21*BJ$18*$B$2)-SUM($I44:BI44),IF(BJ$18&gt;BI$19,((BJ$18-BI$19+1)*$B$2*$X$21),IF(BJ$18&gt;=BI$19,$X$21*$B$2))),0)</f>
        <v>0</v>
      </c>
      <c r="BK44" s="231">
        <f>IF('Hoja De Calculo'!BL13&gt;='Hoja De Calculo'!BK13,IF(BK$18=100,($X$21*BK$18*$B$2)-SUM($I44:BJ44),IF(BK$18&gt;BJ$19,((BK$18-BJ$19+1)*$B$2*$X$21),IF(BK$18&gt;=BJ$19,$X$21*$B$2))),0)</f>
        <v>0</v>
      </c>
      <c r="BL44" s="231">
        <f>IF('Hoja De Calculo'!BM13&gt;='Hoja De Calculo'!BL13,IF(BL$18=100,($X$21*BL$18*$B$2)-SUM($I44:BK44),IF(BL$18&gt;BK$19,((BL$18-BK$19+1)*$B$2*$X$21),IF(BL$18&gt;=BK$19,$X$21*$B$2))),0)</f>
        <v>0</v>
      </c>
      <c r="BM44" s="231">
        <f>IF('Hoja De Calculo'!BN13&gt;='Hoja De Calculo'!BM13,IF(BM$18=100,($X$21*BM$18*$B$2)-SUM($I44:BL44),IF(BM$18&gt;BL$19,((BM$18-BL$19+1)*$B$2*$X$21),IF(BM$18&gt;=BL$19,$X$21*$B$2))),0)</f>
        <v>0</v>
      </c>
      <c r="BN44" s="231">
        <f>IF('Hoja De Calculo'!BO13&gt;='Hoja De Calculo'!BN13,IF(BN$18=100,($X$21*BN$18*$B$2)-SUM($I44:BM44),IF(BN$18&gt;BM$19,((BN$18-BM$19+1)*$B$2*$X$21),IF(BN$18&gt;=BM$19,$X$21*$B$2))),0)</f>
        <v>0</v>
      </c>
      <c r="BO44" s="231">
        <f>IF('Hoja De Calculo'!BP13&gt;='Hoja De Calculo'!BO13,IF(BO$18=100,($X$21*BO$18*$B$2)-SUM($I44:BN44),IF(BO$18&gt;BN$19,((BO$18-BN$19+1)*$B$2*$X$21),IF(BO$18&gt;=BN$19,$X$21*$B$2))),0)</f>
        <v>0</v>
      </c>
      <c r="BP44" s="231">
        <f>IF('Hoja De Calculo'!BQ13&gt;='Hoja De Calculo'!BP13,IF(BP$18=100,($X$21*BP$18*$B$2)-SUM($I44:BO44),IF(BP$18&gt;BO$19,((BP$18-BO$19+1)*$B$2*$X$21),IF(BP$18&gt;=BO$19,$X$21*$B$2))),0)</f>
        <v>0</v>
      </c>
      <c r="BQ44" s="231">
        <f>IF('Hoja De Calculo'!BR13&gt;='Hoja De Calculo'!BQ13,IF(BQ$18=100,($X$21*BQ$18*$B$2)-SUM($I44:BP44),IF(BQ$18&gt;BP$19,((BQ$18-BP$19+1)*$B$2*$X$21),IF(BQ$18&gt;=BP$19,$X$21*$B$2))),0)</f>
        <v>0</v>
      </c>
      <c r="BR44" s="231">
        <f>IF('Hoja De Calculo'!BS13&gt;='Hoja De Calculo'!BR13,IF(BR$18=100,($X$21*BR$18*$B$2)-SUM($I44:BQ44),IF(BR$18&gt;BQ$19,((BR$18-BQ$19+1)*$B$2*$X$21),IF(BR$18&gt;=BQ$19,$X$21*$B$2))),0)</f>
        <v>0</v>
      </c>
      <c r="BS44" s="231">
        <f>IF('Hoja De Calculo'!BT13&gt;='Hoja De Calculo'!BS13,IF(BS$18=100,($X$21*BS$18*$B$2)-SUM($I44:BR44),IF(BS$18&gt;BR$19,((BS$18-BR$19+1)*$B$2*$X$21),IF(BS$18&gt;=BR$19,$X$21*$B$2))),0)</f>
        <v>0</v>
      </c>
      <c r="BT44" s="231">
        <f>IF('Hoja De Calculo'!BU13&gt;='Hoja De Calculo'!BT13,IF(BT$18=100,($X$21*BT$18*$B$2)-SUM($I44:BS44),IF(BT$18&gt;BS$19,((BT$18-BS$19+1)*$B$2*$X$21),IF(BT$18&gt;=BS$19,$X$21*$B$2))),0)</f>
        <v>0</v>
      </c>
      <c r="BU44" s="231">
        <f>IF('Hoja De Calculo'!BV13&gt;='Hoja De Calculo'!BU13,IF(BU$18=100,($X$21*BU$18*$B$2)-SUM($I44:BT44),IF(BU$18&gt;BT$19,((BU$18-BT$19+1)*$B$2*$X$21),IF(BU$18&gt;=BT$19,$X$21*$B$2))),0)</f>
        <v>0</v>
      </c>
      <c r="BV44" s="231">
        <f>IF('Hoja De Calculo'!BW13&gt;='Hoja De Calculo'!BV13,IF(BV$18=100,($X$21*BV$18*$B$2)-SUM($I44:BU44),IF(BV$18&gt;BU$19,((BV$18-BU$19+1)*$B$2*$X$21),IF(BV$18&gt;=BU$19,$X$21*$B$2))),0)</f>
        <v>0</v>
      </c>
      <c r="BW44" s="231">
        <f>IF('Hoja De Calculo'!BX13&gt;='Hoja De Calculo'!BW13,IF(BW$18=100,($X$21*BW$18*$B$2)-SUM($I44:BV44),IF(BW$18&gt;BV$19,((BW$18-BV$19+1)*$B$2*$X$21),IF(BW$18&gt;=BV$19,$X$21*$B$2))),0)</f>
        <v>0</v>
      </c>
      <c r="BX44" s="231">
        <f>IF('Hoja De Calculo'!BY13&gt;='Hoja De Calculo'!BX13,IF(BX$18=100,($X$21*BX$18*$B$2)-SUM($I44:BW44),IF(BX$18&gt;BW$19,((BX$18-BW$19+1)*$B$2*$X$21),IF(BX$18&gt;=BW$19,$X$21*$B$2))),0)</f>
        <v>0</v>
      </c>
      <c r="BY44" s="231">
        <f>IF('Hoja De Calculo'!BZ13&gt;='Hoja De Calculo'!BY13,IF(BY$18=100,($X$21*BY$18*$B$2)-SUM($I44:BX44),IF(BY$18&gt;BX$19,((BY$18-BX$19+1)*$B$2*$X$21),IF(BY$18&gt;=BX$19,$X$21*$B$2))),0)</f>
        <v>0</v>
      </c>
      <c r="BZ44" s="231">
        <f>IF('Hoja De Calculo'!CA13&gt;='Hoja De Calculo'!BZ13,IF(BZ$18=100,($X$21*BZ$18*$B$2)-SUM($I44:BY44),IF(BZ$18&gt;BY$19,((BZ$18-BY$19+1)*$B$2*$X$21),IF(BZ$18&gt;=BY$19,$X$21*$B$2))),0)</f>
        <v>0</v>
      </c>
      <c r="CA44" s="231">
        <f>IF('Hoja De Calculo'!CB13&gt;='Hoja De Calculo'!CA13,IF(CA$18=100,($X$21*CA$18*$B$2)-SUM($I44:BZ44),IF(CA$18&gt;BZ$19,((CA$18-BZ$19+1)*$B$2*$X$21),IF(CA$18&gt;=BZ$19,$X$21*$B$2))),0)</f>
        <v>0</v>
      </c>
      <c r="CB44" s="231">
        <f>IF('Hoja De Calculo'!CC13&gt;='Hoja De Calculo'!CB13,IF(CB$18=100,($X$21*CB$18*$B$2)-SUM($I44:CA44),IF(CB$18&gt;CA$19,((CB$18-CA$19+1)*$B$2*$X$21),IF(CB$18&gt;=CA$19,$X$21*$B$2))),0)</f>
        <v>0</v>
      </c>
      <c r="CC44" s="231">
        <f>IF('Hoja De Calculo'!CD13&gt;='Hoja De Calculo'!CC13,IF(CC$18=100,($X$21*CC$18*$B$2)-SUM($I44:CB44),IF(CC$18&gt;CB$19,((CC$18-CB$19+1)*$B$2*$X$21),IF(CC$18&gt;=CB$19,$X$21*$B$2))),0)</f>
        <v>0</v>
      </c>
      <c r="CD44" s="231">
        <f>IF('Hoja De Calculo'!CE13&gt;='Hoja De Calculo'!CD13,IF(CD$18=100,($X$21*CD$18*$B$2)-SUM($I44:CC44),IF(CD$18&gt;CC$19,((CD$18-CC$19+1)*$B$2*$X$21),IF(CD$18&gt;=CC$19,$X$21*$B$2))),0)</f>
        <v>0</v>
      </c>
      <c r="CE44" s="231">
        <f>IF('Hoja De Calculo'!CF13&gt;='Hoja De Calculo'!CE13,IF(CE$18=100,($X$21*CE$18*$B$2)-SUM($I44:CD44),IF(CE$18&gt;CD$19,((CE$18-CD$19+1)*$B$2*$X$21),IF(CE$18&gt;=CD$19,$X$21*$B$2))),0)</f>
        <v>0</v>
      </c>
      <c r="CF44" s="231">
        <f>IF('Hoja De Calculo'!CG13&gt;='Hoja De Calculo'!CF13,IF(CF$18=100,($X$21*CF$18*$B$2)-SUM($I44:CE44),IF(CF$18&gt;CE$19,((CF$18-CE$19+1)*$B$2*$X$21),IF(CF$18&gt;=CE$19,$X$21*$B$2))),0)</f>
        <v>0</v>
      </c>
      <c r="CG44" s="231">
        <f>IF('Hoja De Calculo'!CH13&gt;='Hoja De Calculo'!CG13,IF(CG$18=100,($X$21*CG$18*$B$2)-SUM($I44:CF44),IF(CG$18&gt;CF$19,((CG$18-CF$19+1)*$B$2*$X$21),IF(CG$18&gt;=CF$19,$X$21*$B$2))),0)</f>
        <v>0</v>
      </c>
      <c r="CH44" s="231">
        <f>IF('Hoja De Calculo'!CI13&gt;='Hoja De Calculo'!CH13,IF(CH$18=100,($X$21*CH$18*$B$2)-SUM($I44:CG44),IF(CH$18&gt;CG$19,((CH$18-CG$19+1)*$B$2*$X$21),IF(CH$18&gt;=CG$19,$X$21*$B$2))),0)</f>
        <v>0</v>
      </c>
      <c r="CI44" s="231">
        <f>IF('Hoja De Calculo'!CJ13&gt;='Hoja De Calculo'!CI13,IF(CI$18=100,($X$21*CI$18*$B$2)-SUM($I44:CH44),IF(CI$18&gt;CH$19,((CI$18-CH$19+1)*$B$2*$X$21),IF(CI$18&gt;=CH$19,$X$21*$B$2))),0)</f>
        <v>0</v>
      </c>
      <c r="CJ44" s="231">
        <f>IF('Hoja De Calculo'!CK13&gt;='Hoja De Calculo'!CJ13,IF(CJ$18=100,($X$21*CJ$18*$B$2)-SUM($I44:CI44),IF(CJ$18&gt;CI$19,((CJ$18-CI$19+1)*$B$2*$X$21),IF(CJ$18&gt;=CI$19,$X$21*$B$2))),0)</f>
        <v>0</v>
      </c>
      <c r="CK44" s="231">
        <f>IF('Hoja De Calculo'!CL13&gt;='Hoja De Calculo'!CK13,IF(CK$18=100,($X$21*CK$18*$B$2)-SUM($I44:CJ44),IF(CK$18&gt;CJ$19,((CK$18-CJ$19+1)*$B$2*$X$21),IF(CK$18&gt;=CJ$19,$X$21*$B$2))),0)</f>
        <v>0</v>
      </c>
      <c r="CL44" s="231">
        <f>IF('Hoja De Calculo'!CM13&gt;='Hoja De Calculo'!CL13,IF(CL$18=100,($X$21*CL$18*$B$2)-SUM($I44:CK44),IF(CL$18&gt;CK$19,((CL$18-CK$19+1)*$B$2*$X$21),IF(CL$18&gt;=CK$19,$X$21*$B$2))),0)</f>
        <v>0</v>
      </c>
      <c r="CM44" s="231">
        <f>IF('Hoja De Calculo'!CN13&gt;='Hoja De Calculo'!CM13,IF(CM$18=100,($X$21*CM$18*$B$2)-SUM($I44:CL44),IF(CM$18&gt;CL$19,((CM$18-CL$19+1)*$B$2*$X$21),IF(CM$18&gt;=CL$19,$X$21*$B$2))),0)</f>
        <v>0</v>
      </c>
      <c r="CN44" s="231">
        <f>IF('Hoja De Calculo'!CO13&gt;='Hoja De Calculo'!CN13,IF(CN$18=100,($X$21*CN$18*$B$2)-SUM($I44:CM44),IF(CN$18&gt;CM$19,((CN$18-CM$19+1)*$B$2*$X$21),IF(CN$18&gt;=CM$19,$X$21*$B$2))),0)</f>
        <v>0</v>
      </c>
      <c r="CO44" s="231">
        <f>IF('Hoja De Calculo'!CP13&gt;='Hoja De Calculo'!CO13,IF(CO$18=100,($X$21*CO$18*$B$2)-SUM($I44:CN44),IF(CO$18&gt;CN$19,((CO$18-CN$19+1)*$B$2*$X$21),IF(CO$18&gt;=CN$19,$X$21*$B$2))),0)</f>
        <v>0</v>
      </c>
      <c r="CP44" s="231">
        <f>IF('Hoja De Calculo'!CQ13&gt;='Hoja De Calculo'!CP13,IF(CP$18=100,($X$21*CP$18*$B$2)-SUM($I44:CO44),IF(CP$18&gt;CO$19,((CP$18-CO$19+1)*$B$2*$X$21),IF(CP$18&gt;=CO$19,$X$21*$B$2))),0)</f>
        <v>0</v>
      </c>
      <c r="CQ44" s="231">
        <f>IF('Hoja De Calculo'!CR13&gt;='Hoja De Calculo'!CQ13,IF(CQ$18=100,($X$21*CQ$18*$B$2)-SUM($I44:CP44),IF(CQ$18&gt;CP$19,((CQ$18-CP$19+1)*$B$2*$X$21),IF(CQ$18&gt;=CP$19,$X$21*$B$2))),0)</f>
        <v>0</v>
      </c>
      <c r="CR44" s="231">
        <f>IF('Hoja De Calculo'!CS13&gt;='Hoja De Calculo'!CR13,IF(CR$18=100,($X$21*CR$18*$B$2)-SUM($I44:CQ44),IF(CR$18&gt;CQ$19,((CR$18-CQ$19+1)*$B$2*$X$21),IF(CR$18&gt;=CQ$19,$X$21*$B$2))),0)</f>
        <v>0</v>
      </c>
      <c r="CS44" s="231">
        <f>IF('Hoja De Calculo'!CT13&gt;='Hoja De Calculo'!CS13,IF(CS$18=100,($X$21*CS$18*$B$2)-SUM($I44:CR44),IF(CS$18&gt;CR$19,((CS$18-CR$19+1)*$B$2*$X$21),IF(CS$18&gt;=CR$19,$X$21*$B$2))),0)</f>
        <v>0</v>
      </c>
      <c r="CT44" s="231">
        <f>IF('Hoja De Calculo'!CU13&gt;='Hoja De Calculo'!CT13,IF(CT$18=100,($X$21*CT$18*$B$2)-SUM($I44:CS44),IF(CT$18&gt;CS$19,((CT$18-CS$19+1)*$B$2*$X$21),IF(CT$18&gt;=CS$19,$X$21*$B$2))),0)</f>
        <v>0</v>
      </c>
      <c r="CU44" s="231">
        <f>IF('Hoja De Calculo'!CV13&gt;='Hoja De Calculo'!CU13,IF(CU$18=100,($X$21*CU$18*$B$2)-SUM($I44:CT44),IF(CU$18&gt;CT$19,((CU$18-CT$19+1)*$B$2*$X$21),IF(CU$18&gt;=CT$19,$X$21*$B$2))),0)</f>
        <v>0</v>
      </c>
      <c r="CV44" s="231">
        <f>IF('Hoja De Calculo'!CW13&gt;='Hoja De Calculo'!CV13,IF(CV$18=100,($X$21*CV$18*$B$2)-SUM($I44:CU44),IF(CV$18&gt;CU$19,((CV$18-CU$19+1)*$B$2*$X$21),IF(CV$18&gt;=CU$19,$X$21*$B$2))),0)</f>
        <v>0</v>
      </c>
      <c r="CW44" s="231">
        <f>IF('Hoja De Calculo'!CX13&gt;='Hoja De Calculo'!CW13,IF(CW$18=100,($X$21*CW$18*$B$2)-SUM($I44:CV44),IF(CW$18&gt;CV$19,((CW$18-CV$19+1)*$B$2*$X$21),IF(CW$18&gt;=CV$19,$X$21*$B$2))),0)</f>
        <v>0</v>
      </c>
    </row>
    <row r="45" spans="1:101" x14ac:dyDescent="0.35">
      <c r="A45" t="s">
        <v>150</v>
      </c>
      <c r="C45" s="196"/>
      <c r="D45" s="196"/>
      <c r="E45" s="196"/>
      <c r="F45" s="196"/>
      <c r="G45" s="196"/>
      <c r="H45" s="196"/>
      <c r="I45" s="196"/>
      <c r="J45" s="196"/>
      <c r="K45" s="196"/>
      <c r="L45" s="196"/>
      <c r="M45" s="196"/>
      <c r="N45" s="196"/>
      <c r="O45" s="196"/>
      <c r="P45" s="196"/>
      <c r="Q45" s="196"/>
      <c r="R45" s="196"/>
      <c r="S45" s="196"/>
      <c r="T45" s="204"/>
      <c r="U45" s="211"/>
      <c r="V45" s="211"/>
      <c r="W45" s="211"/>
      <c r="X45" s="211"/>
      <c r="Y45" s="218">
        <f>(Y$21*$B$2*(Y$19+(IF(Y$19=100,0,1))))</f>
        <v>0</v>
      </c>
      <c r="Z45" s="231">
        <f>IF('Hoja De Calculo'!AA13&gt;='Hoja De Calculo'!Z13,IF(Z$18=100,($Y$21*Z$18*$B$2)-SUM($I45:Y45),IF(Z$18&gt;Y$19,((Z$18-Y$19+1)*$B$2*$Y$21),IF(Z$18&gt;=Y$19,$Y$21*$B$2))),0)</f>
        <v>0</v>
      </c>
      <c r="AA45" s="231">
        <f>IF('Hoja De Calculo'!AB13&gt;='Hoja De Calculo'!AA13,IF(AA$18=100,($Y$21*AA$18*$B$2)-SUM($I45:Z45),IF(AA$18&gt;Z$19,((AA$18-Z$19+1)*$B$2*$Y$21),IF(AA$18&gt;=Z$19,$Y$21*$B$2))),0)</f>
        <v>0</v>
      </c>
      <c r="AB45" s="231">
        <f>IF('Hoja De Calculo'!AC13&gt;='Hoja De Calculo'!AB13,IF(AB$18=100,($Y$21*AB$18*$B$2)-SUM($I45:AA45),IF(AB$18&gt;AA$19,((AB$18-AA$19+1)*$B$2*$Y$21),IF(AB$18&gt;=AA$19,$Y$21*$B$2))),0)</f>
        <v>0</v>
      </c>
      <c r="AC45" s="231">
        <f>IF('Hoja De Calculo'!AD13&gt;='Hoja De Calculo'!AC13,IF(AC$18=100,($Y$21*AC$18*$B$2)-SUM($I45:AB45),IF(AC$18&gt;AB$19,((AC$18-AB$19+1)*$B$2*$Y$21),IF(AC$18&gt;=AB$19,$Y$21*$B$2))),0)</f>
        <v>0</v>
      </c>
      <c r="AD45" s="231">
        <f>IF('Hoja De Calculo'!AE13&gt;='Hoja De Calculo'!AD13,IF(AD$18=100,($Y$21*AD$18*$B$2)-SUM($I45:AC45),IF(AD$18&gt;AC$19,((AD$18-AC$19+1)*$B$2*$Y$21),IF(AD$18&gt;=AC$19,$Y$21*$B$2))),0)</f>
        <v>0</v>
      </c>
      <c r="AE45" s="231">
        <f>IF('Hoja De Calculo'!AF13&gt;='Hoja De Calculo'!AE13,IF(AE$18=100,($Y$21*AE$18*$B$2)-SUM($I45:AD45),IF(AE$18&gt;AD$19,((AE$18-AD$19+1)*$B$2*$Y$21),IF(AE$18&gt;=AD$19,$Y$21*$B$2))),0)</f>
        <v>0</v>
      </c>
      <c r="AF45" s="231">
        <f>IF('Hoja De Calculo'!AG13&gt;='Hoja De Calculo'!AF13,IF(AF$18=100,($Y$21*AF$18*$B$2)-SUM($I45:AE45),IF(AF$18&gt;AE$19,((AF$18-AE$19+1)*$B$2*$Y$21),IF(AF$18&gt;=AE$19,$Y$21*$B$2))),0)</f>
        <v>0</v>
      </c>
      <c r="AG45" s="231">
        <f>IF('Hoja De Calculo'!AH13&gt;='Hoja De Calculo'!AG13,IF(AG$18=100,($Y$21*AG$18*$B$2)-SUM($I45:AF45),IF(AG$18&gt;AF$19,((AG$18-AF$19+1)*$B$2*$Y$21),IF(AG$18&gt;=AF$19,$Y$21*$B$2))),0)</f>
        <v>0</v>
      </c>
      <c r="AH45" s="231">
        <f>IF('Hoja De Calculo'!AI13&gt;='Hoja De Calculo'!AH13,IF(AH$18=100,($Y$21*AH$18*$B$2)-SUM($I45:AG45),IF(AH$18&gt;AG$19,((AH$18-AG$19+1)*$B$2*$Y$21),IF(AH$18&gt;=AG$19,$Y$21*$B$2))),0)</f>
        <v>0</v>
      </c>
      <c r="AI45" s="231">
        <f>IF('Hoja De Calculo'!AJ13&gt;='Hoja De Calculo'!AI13,IF(AI$18=100,($Y$21*AI$18*$B$2)-SUM($I45:AH45),IF(AI$18&gt;AH$19,((AI$18-AH$19+1)*$B$2*$Y$21),IF(AI$18&gt;=AH$19,$Y$21*$B$2))),0)</f>
        <v>0</v>
      </c>
      <c r="AJ45" s="231">
        <f>IF('Hoja De Calculo'!AK13&gt;='Hoja De Calculo'!AJ13,IF(AJ$18=100,($Y$21*AJ$18*$B$2)-SUM($I45:AI45),IF(AJ$18&gt;AI$19,((AJ$18-AI$19+1)*$B$2*$Y$21),IF(AJ$18&gt;=AI$19,$Y$21*$B$2))),0)</f>
        <v>0</v>
      </c>
      <c r="AK45" s="231">
        <f>IF('Hoja De Calculo'!AL13&gt;='Hoja De Calculo'!AK13,IF(AK$18=100,($Y$21*AK$18*$B$2)-SUM($I45:AJ45),IF(AK$18&gt;AJ$19,((AK$18-AJ$19+1)*$B$2*$Y$21),IF(AK$18&gt;=AJ$19,$Y$21*$B$2))),0)</f>
        <v>0</v>
      </c>
      <c r="AL45" s="231">
        <f>IF('Hoja De Calculo'!AM13&gt;='Hoja De Calculo'!AL13,IF(AL$18=100,($Y$21*AL$18*$B$2)-SUM($I45:AK45),IF(AL$18&gt;AK$19,((AL$18-AK$19+1)*$B$2*$Y$21),IF(AL$18&gt;=AK$19,$Y$21*$B$2))),0)</f>
        <v>0</v>
      </c>
      <c r="AM45" s="231">
        <f>IF('Hoja De Calculo'!AN13&gt;='Hoja De Calculo'!AM13,IF(AM$18=100,($Y$21*AM$18*$B$2)-SUM($I45:AL45),IF(AM$18&gt;AL$19,((AM$18-AL$19+1)*$B$2*$Y$21),IF(AM$18&gt;=AL$19,$Y$21*$B$2))),0)</f>
        <v>0</v>
      </c>
      <c r="AN45" s="231">
        <f>IF('Hoja De Calculo'!AO13&gt;='Hoja De Calculo'!AN13,IF(AN$18=100,($Y$21*AN$18*$B$2)-SUM($I45:AM45),IF(AN$18&gt;AM$19,((AN$18-AM$19+1)*$B$2*$Y$21),IF(AN$18&gt;=AM$19,$Y$21*$B$2))),0)</f>
        <v>0</v>
      </c>
      <c r="AO45" s="231">
        <f>IF('Hoja De Calculo'!AP13&gt;='Hoja De Calculo'!AO13,IF(AO$18=100,($Y$21*AO$18*$B$2)-SUM($I45:AN45),IF(AO$18&gt;AN$19,((AO$18-AN$19+1)*$B$2*$Y$21),IF(AO$18&gt;=AN$19,$Y$21*$B$2))),0)</f>
        <v>0</v>
      </c>
      <c r="AP45" s="231">
        <f>IF('Hoja De Calculo'!AQ13&gt;='Hoja De Calculo'!AP13,IF(AP$18=100,($Y$21*AP$18*$B$2)-SUM($I45:AO45),IF(AP$18&gt;AO$19,((AP$18-AO$19+1)*$B$2*$Y$21),IF(AP$18&gt;=AO$19,$Y$21*$B$2))),0)</f>
        <v>0</v>
      </c>
      <c r="AQ45" s="231">
        <f>IF('Hoja De Calculo'!AR13&gt;='Hoja De Calculo'!AQ13,IF(AQ$18=100,($Y$21*AQ$18*$B$2)-SUM($I45:AP45),IF(AQ$18&gt;AP$19,((AQ$18-AP$19+1)*$B$2*$Y$21),IF(AQ$18&gt;=AP$19,$Y$21*$B$2))),0)</f>
        <v>0</v>
      </c>
      <c r="AR45" s="231">
        <f>IF('Hoja De Calculo'!AS13&gt;='Hoja De Calculo'!AR13,IF(AR$18=100,($Y$21*AR$18*$B$2)-SUM($I45:AQ45),IF(AR$18&gt;AQ$19,((AR$18-AQ$19+1)*$B$2*$Y$21),IF(AR$18&gt;=AQ$19,$Y$21*$B$2))),0)</f>
        <v>0</v>
      </c>
      <c r="AS45" s="231">
        <f>IF('Hoja De Calculo'!AT13&gt;='Hoja De Calculo'!AS13,IF(AS$18=100,($Y$21*AS$18*$B$2)-SUM($I45:AR45),IF(AS$18&gt;AR$19,((AS$18-AR$19+1)*$B$2*$Y$21),IF(AS$18&gt;=AR$19,$Y$21*$B$2))),0)</f>
        <v>0</v>
      </c>
      <c r="AT45" s="231">
        <f>IF('Hoja De Calculo'!AU13&gt;='Hoja De Calculo'!AT13,IF(AT$18=100,($Y$21*AT$18*$B$2)-SUM($I45:AS45),IF(AT$18&gt;AS$19,((AT$18-AS$19+1)*$B$2*$Y$21),IF(AT$18&gt;=AS$19,$Y$21*$B$2))),0)</f>
        <v>0</v>
      </c>
      <c r="AU45" s="231">
        <f>IF('Hoja De Calculo'!AV13&gt;='Hoja De Calculo'!AU13,IF(AU$18=100,($Y$21*AU$18*$B$2)-SUM($I45:AT45),IF(AU$18&gt;AT$19,((AU$18-AT$19+1)*$B$2*$Y$21),IF(AU$18&gt;=AT$19,$Y$21*$B$2))),0)</f>
        <v>0</v>
      </c>
      <c r="AV45" s="231">
        <f>IF('Hoja De Calculo'!AW13&gt;='Hoja De Calculo'!AV13,IF(AV$18=100,($Y$21*AV$18*$B$2)-SUM($I45:AU45),IF(AV$18&gt;AU$19,((AV$18-AU$19+1)*$B$2*$Y$21),IF(AV$18&gt;=AU$19,$Y$21*$B$2))),0)</f>
        <v>0</v>
      </c>
      <c r="AW45" s="231">
        <f>IF('Hoja De Calculo'!AX13&gt;='Hoja De Calculo'!AW13,IF(AW$18=100,($Y$21*AW$18*$B$2)-SUM($I45:AV45),IF(AW$18&gt;AV$19,((AW$18-AV$19+1)*$B$2*$Y$21),IF(AW$18&gt;=AV$19,$Y$21*$B$2))),0)</f>
        <v>0</v>
      </c>
      <c r="AX45" s="231">
        <f>IF('Hoja De Calculo'!AY13&gt;='Hoja De Calculo'!AX13,IF(AX$18=100,($Y$21*AX$18*$B$2)-SUM($I45:AW45),IF(AX$18&gt;AW$19,((AX$18-AW$19+1)*$B$2*$Y$21),IF(AX$18&gt;=AW$19,$Y$21*$B$2))),0)</f>
        <v>0</v>
      </c>
      <c r="AY45" s="231">
        <f>IF('Hoja De Calculo'!AZ13&gt;='Hoja De Calculo'!AY13,IF(AY$18=100,($Y$21*AY$18*$B$2)-SUM($I45:AX45),IF(AY$18&gt;AX$19,((AY$18-AX$19+1)*$B$2*$Y$21),IF(AY$18&gt;=AX$19,$Y$21*$B$2))),0)</f>
        <v>0</v>
      </c>
      <c r="AZ45" s="231">
        <f>IF('Hoja De Calculo'!BA13&gt;='Hoja De Calculo'!AZ13,IF(AZ$18=100,($Y$21*AZ$18*$B$2)-SUM($I45:AY45),IF(AZ$18&gt;AY$19,((AZ$18-AY$19+1)*$B$2*$Y$21),IF(AZ$18&gt;=AY$19,$Y$21*$B$2))),0)</f>
        <v>0</v>
      </c>
      <c r="BA45" s="231">
        <f>IF('Hoja De Calculo'!BB13&gt;='Hoja De Calculo'!BA13,IF(BA$18=100,($Y$21*BA$18*$B$2)-SUM($I45:AZ45),IF(BA$18&gt;AZ$19,((BA$18-AZ$19+1)*$B$2*$Y$21),IF(BA$18&gt;=AZ$19,$Y$21*$B$2))),0)</f>
        <v>0</v>
      </c>
      <c r="BB45" s="231">
        <f>IF('Hoja De Calculo'!BC13&gt;='Hoja De Calculo'!BB13,IF(BB$18=100,($Y$21*BB$18*$B$2)-SUM($I45:BA45),IF(BB$18&gt;BA$19,((BB$18-BA$19+1)*$B$2*$Y$21),IF(BB$18&gt;=BA$19,$Y$21*$B$2))),0)</f>
        <v>0</v>
      </c>
      <c r="BC45" s="231">
        <f>IF('Hoja De Calculo'!BD13&gt;='Hoja De Calculo'!BC13,IF(BC$18=100,($Y$21*BC$18*$B$2)-SUM($I45:BB45),IF(BC$18&gt;BB$19,((BC$18-BB$19+1)*$B$2*$Y$21),IF(BC$18&gt;=BB$19,$Y$21*$B$2))),0)</f>
        <v>0</v>
      </c>
      <c r="BD45" s="231">
        <f>IF('Hoja De Calculo'!BE13&gt;='Hoja De Calculo'!BD13,IF(BD$18=100,($Y$21*BD$18*$B$2)-SUM($I45:BC45),IF(BD$18&gt;BC$19,((BD$18-BC$19+1)*$B$2*$Y$21),IF(BD$18&gt;=BC$19,$Y$21*$B$2))),0)</f>
        <v>0</v>
      </c>
      <c r="BE45" s="231">
        <f>IF('Hoja De Calculo'!BF13&gt;='Hoja De Calculo'!BE13,IF(BE$18=100,($Y$21*BE$18*$B$2)-SUM($I45:BD45),IF(BE$18&gt;BD$19,((BE$18-BD$19+1)*$B$2*$Y$21),IF(BE$18&gt;=BD$19,$Y$21*$B$2))),0)</f>
        <v>0</v>
      </c>
      <c r="BF45" s="231">
        <f>IF('Hoja De Calculo'!BG13&gt;='Hoja De Calculo'!BF13,IF(BF$18=100,($Y$21*BF$18*$B$2)-SUM($I45:BE45),IF(BF$18&gt;BE$19,((BF$18-BE$19+1)*$B$2*$Y$21),IF(BF$18&gt;=BE$19,$Y$21*$B$2))),0)</f>
        <v>0</v>
      </c>
      <c r="BG45" s="231">
        <f>IF('Hoja De Calculo'!BH13&gt;='Hoja De Calculo'!BG13,IF(BG$18=100,($Y$21*BG$18*$B$2)-SUM($I45:BF45),IF(BG$18&gt;BF$19,((BG$18-BF$19+1)*$B$2*$Y$21),IF(BG$18&gt;=BF$19,$Y$21*$B$2))),0)</f>
        <v>0</v>
      </c>
      <c r="BH45" s="231">
        <f>IF('Hoja De Calculo'!BI13&gt;='Hoja De Calculo'!BH13,IF(BH$18=100,($Y$21*BH$18*$B$2)-SUM($I45:BG45),IF(BH$18&gt;BG$19,((BH$18-BG$19+1)*$B$2*$Y$21),IF(BH$18&gt;=BG$19,$Y$21*$B$2))),0)</f>
        <v>0</v>
      </c>
      <c r="BI45" s="231">
        <f>IF('Hoja De Calculo'!BJ13&gt;='Hoja De Calculo'!BI13,IF(BI$18=100,($Y$21*BI$18*$B$2)-SUM($I45:BH45),IF(BI$18&gt;BH$19,((BI$18-BH$19+1)*$B$2*$Y$21),IF(BI$18&gt;=BH$19,$Y$21*$B$2))),0)</f>
        <v>0</v>
      </c>
      <c r="BJ45" s="231">
        <f>IF('Hoja De Calculo'!BK13&gt;='Hoja De Calculo'!BJ13,IF(BJ$18=100,($Y$21*BJ$18*$B$2)-SUM($I45:BI45),IF(BJ$18&gt;BI$19,((BJ$18-BI$19+1)*$B$2*$Y$21),IF(BJ$18&gt;=BI$19,$Y$21*$B$2))),0)</f>
        <v>0</v>
      </c>
      <c r="BK45" s="231">
        <f>IF('Hoja De Calculo'!BL13&gt;='Hoja De Calculo'!BK13,IF(BK$18=100,($Y$21*BK$18*$B$2)-SUM($I45:BJ45),IF(BK$18&gt;BJ$19,((BK$18-BJ$19+1)*$B$2*$Y$21),IF(BK$18&gt;=BJ$19,$Y$21*$B$2))),0)</f>
        <v>0</v>
      </c>
      <c r="BL45" s="231">
        <f>IF('Hoja De Calculo'!BM13&gt;='Hoja De Calculo'!BL13,IF(BL$18=100,($Y$21*BL$18*$B$2)-SUM($I45:BK45),IF(BL$18&gt;BK$19,((BL$18-BK$19+1)*$B$2*$Y$21),IF(BL$18&gt;=BK$19,$Y$21*$B$2))),0)</f>
        <v>0</v>
      </c>
      <c r="BM45" s="231">
        <f>IF('Hoja De Calculo'!BN13&gt;='Hoja De Calculo'!BM13,IF(BM$18=100,($Y$21*BM$18*$B$2)-SUM($I45:BL45),IF(BM$18&gt;BL$19,((BM$18-BL$19+1)*$B$2*$Y$21),IF(BM$18&gt;=BL$19,$Y$21*$B$2))),0)</f>
        <v>0</v>
      </c>
      <c r="BN45" s="231">
        <f>IF('Hoja De Calculo'!BO13&gt;='Hoja De Calculo'!BN13,IF(BN$18=100,($Y$21*BN$18*$B$2)-SUM($I45:BM45),IF(BN$18&gt;BM$19,((BN$18-BM$19+1)*$B$2*$Y$21),IF(BN$18&gt;=BM$19,$Y$21*$B$2))),0)</f>
        <v>0</v>
      </c>
      <c r="BO45" s="231">
        <f>IF('Hoja De Calculo'!BP13&gt;='Hoja De Calculo'!BO13,IF(BO$18=100,($Y$21*BO$18*$B$2)-SUM($I45:BN45),IF(BO$18&gt;BN$19,((BO$18-BN$19+1)*$B$2*$Y$21),IF(BO$18&gt;=BN$19,$Y$21*$B$2))),0)</f>
        <v>0</v>
      </c>
      <c r="BP45" s="231">
        <f>IF('Hoja De Calculo'!BQ13&gt;='Hoja De Calculo'!BP13,IF(BP$18=100,($Y$21*BP$18*$B$2)-SUM($I45:BO45),IF(BP$18&gt;BO$19,((BP$18-BO$19+1)*$B$2*$Y$21),IF(BP$18&gt;=BO$19,$Y$21*$B$2))),0)</f>
        <v>0</v>
      </c>
      <c r="BQ45" s="231">
        <f>IF('Hoja De Calculo'!BR13&gt;='Hoja De Calculo'!BQ13,IF(BQ$18=100,($Y$21*BQ$18*$B$2)-SUM($I45:BP45),IF(BQ$18&gt;BP$19,((BQ$18-BP$19+1)*$B$2*$Y$21),IF(BQ$18&gt;=BP$19,$Y$21*$B$2))),0)</f>
        <v>0</v>
      </c>
      <c r="BR45" s="231">
        <f>IF('Hoja De Calculo'!BS13&gt;='Hoja De Calculo'!BR13,IF(BR$18=100,($Y$21*BR$18*$B$2)-SUM($I45:BQ45),IF(BR$18&gt;BQ$19,((BR$18-BQ$19+1)*$B$2*$Y$21),IF(BR$18&gt;=BQ$19,$Y$21*$B$2))),0)</f>
        <v>0</v>
      </c>
      <c r="BS45" s="231">
        <f>IF('Hoja De Calculo'!BT13&gt;='Hoja De Calculo'!BS13,IF(BS$18=100,($Y$21*BS$18*$B$2)-SUM($I45:BR45),IF(BS$18&gt;BR$19,((BS$18-BR$19+1)*$B$2*$Y$21),IF(BS$18&gt;=BR$19,$Y$21*$B$2))),0)</f>
        <v>0</v>
      </c>
      <c r="BT45" s="231">
        <f>IF('Hoja De Calculo'!BU13&gt;='Hoja De Calculo'!BT13,IF(BT$18=100,($Y$21*BT$18*$B$2)-SUM($I45:BS45),IF(BT$18&gt;BS$19,((BT$18-BS$19+1)*$B$2*$Y$21),IF(BT$18&gt;=BS$19,$Y$21*$B$2))),0)</f>
        <v>0</v>
      </c>
      <c r="BU45" s="231">
        <f>IF('Hoja De Calculo'!BV13&gt;='Hoja De Calculo'!BU13,IF(BU$18=100,($Y$21*BU$18*$B$2)-SUM($I45:BT45),IF(BU$18&gt;BT$19,((BU$18-BT$19+1)*$B$2*$Y$21),IF(BU$18&gt;=BT$19,$Y$21*$B$2))),0)</f>
        <v>0</v>
      </c>
      <c r="BV45" s="231">
        <f>IF('Hoja De Calculo'!BW13&gt;='Hoja De Calculo'!BV13,IF(BV$18=100,($Y$21*BV$18*$B$2)-SUM($I45:BU45),IF(BV$18&gt;BU$19,((BV$18-BU$19+1)*$B$2*$Y$21),IF(BV$18&gt;=BU$19,$Y$21*$B$2))),0)</f>
        <v>0</v>
      </c>
      <c r="BW45" s="231">
        <f>IF('Hoja De Calculo'!BX13&gt;='Hoja De Calculo'!BW13,IF(BW$18=100,($Y$21*BW$18*$B$2)-SUM($I45:BV45),IF(BW$18&gt;BV$19,((BW$18-BV$19+1)*$B$2*$Y$21),IF(BW$18&gt;=BV$19,$Y$21*$B$2))),0)</f>
        <v>0</v>
      </c>
      <c r="BX45" s="231">
        <f>IF('Hoja De Calculo'!BY13&gt;='Hoja De Calculo'!BX13,IF(BX$18=100,($Y$21*BX$18*$B$2)-SUM($I45:BW45),IF(BX$18&gt;BW$19,((BX$18-BW$19+1)*$B$2*$Y$21),IF(BX$18&gt;=BW$19,$Y$21*$B$2))),0)</f>
        <v>0</v>
      </c>
      <c r="BY45" s="231">
        <f>IF('Hoja De Calculo'!BZ13&gt;='Hoja De Calculo'!BY13,IF(BY$18=100,($Y$21*BY$18*$B$2)-SUM($I45:BX45),IF(BY$18&gt;BX$19,((BY$18-BX$19+1)*$B$2*$Y$21),IF(BY$18&gt;=BX$19,$Y$21*$B$2))),0)</f>
        <v>0</v>
      </c>
      <c r="BZ45" s="231">
        <f>IF('Hoja De Calculo'!CA13&gt;='Hoja De Calculo'!BZ13,IF(BZ$18=100,($Y$21*BZ$18*$B$2)-SUM($I45:BY45),IF(BZ$18&gt;BY$19,((BZ$18-BY$19+1)*$B$2*$Y$21),IF(BZ$18&gt;=BY$19,$Y$21*$B$2))),0)</f>
        <v>0</v>
      </c>
      <c r="CA45" s="231">
        <f>IF('Hoja De Calculo'!CB13&gt;='Hoja De Calculo'!CA13,IF(CA$18=100,($Y$21*CA$18*$B$2)-SUM($I45:BZ45),IF(CA$18&gt;BZ$19,((CA$18-BZ$19+1)*$B$2*$Y$21),IF(CA$18&gt;=BZ$19,$Y$21*$B$2))),0)</f>
        <v>0</v>
      </c>
      <c r="CB45" s="231">
        <f>IF('Hoja De Calculo'!CC13&gt;='Hoja De Calculo'!CB13,IF(CB$18=100,($Y$21*CB$18*$B$2)-SUM($I45:CA45),IF(CB$18&gt;CA$19,((CB$18-CA$19+1)*$B$2*$Y$21),IF(CB$18&gt;=CA$19,$Y$21*$B$2))),0)</f>
        <v>0</v>
      </c>
      <c r="CC45" s="231">
        <f>IF('Hoja De Calculo'!CD13&gt;='Hoja De Calculo'!CC13,IF(CC$18=100,($Y$21*CC$18*$B$2)-SUM($I45:CB45),IF(CC$18&gt;CB$19,((CC$18-CB$19+1)*$B$2*$Y$21),IF(CC$18&gt;=CB$19,$Y$21*$B$2))),0)</f>
        <v>0</v>
      </c>
      <c r="CD45" s="231">
        <f>IF('Hoja De Calculo'!CE13&gt;='Hoja De Calculo'!CD13,IF(CD$18=100,($Y$21*CD$18*$B$2)-SUM($I45:CC45),IF(CD$18&gt;CC$19,((CD$18-CC$19+1)*$B$2*$Y$21),IF(CD$18&gt;=CC$19,$Y$21*$B$2))),0)</f>
        <v>0</v>
      </c>
      <c r="CE45" s="231">
        <f>IF('Hoja De Calculo'!CF13&gt;='Hoja De Calculo'!CE13,IF(CE$18=100,($Y$21*CE$18*$B$2)-SUM($I45:CD45),IF(CE$18&gt;CD$19,((CE$18-CD$19+1)*$B$2*$Y$21),IF(CE$18&gt;=CD$19,$Y$21*$B$2))),0)</f>
        <v>0</v>
      </c>
      <c r="CF45" s="231">
        <f>IF('Hoja De Calculo'!CG13&gt;='Hoja De Calculo'!CF13,IF(CF$18=100,($Y$21*CF$18*$B$2)-SUM($I45:CE45),IF(CF$18&gt;CE$19,((CF$18-CE$19+1)*$B$2*$Y$21),IF(CF$18&gt;=CE$19,$Y$21*$B$2))),0)</f>
        <v>0</v>
      </c>
      <c r="CG45" s="231">
        <f>IF('Hoja De Calculo'!CH13&gt;='Hoja De Calculo'!CG13,IF(CG$18=100,($Y$21*CG$18*$B$2)-SUM($I45:CF45),IF(CG$18&gt;CF$19,((CG$18-CF$19+1)*$B$2*$Y$21),IF(CG$18&gt;=CF$19,$Y$21*$B$2))),0)</f>
        <v>0</v>
      </c>
      <c r="CH45" s="231">
        <f>IF('Hoja De Calculo'!CI13&gt;='Hoja De Calculo'!CH13,IF(CH$18=100,($Y$21*CH$18*$B$2)-SUM($I45:CG45),IF(CH$18&gt;CG$19,((CH$18-CG$19+1)*$B$2*$Y$21),IF(CH$18&gt;=CG$19,$Y$21*$B$2))),0)</f>
        <v>0</v>
      </c>
      <c r="CI45" s="231">
        <f>IF('Hoja De Calculo'!CJ13&gt;='Hoja De Calculo'!CI13,IF(CI$18=100,($Y$21*CI$18*$B$2)-SUM($I45:CH45),IF(CI$18&gt;CH$19,((CI$18-CH$19+1)*$B$2*$Y$21),IF(CI$18&gt;=CH$19,$Y$21*$B$2))),0)</f>
        <v>0</v>
      </c>
      <c r="CJ45" s="231">
        <f>IF('Hoja De Calculo'!CK13&gt;='Hoja De Calculo'!CJ13,IF(CJ$18=100,($Y$21*CJ$18*$B$2)-SUM($I45:CI45),IF(CJ$18&gt;CI$19,((CJ$18-CI$19+1)*$B$2*$Y$21),IF(CJ$18&gt;=CI$19,$Y$21*$B$2))),0)</f>
        <v>0</v>
      </c>
      <c r="CK45" s="231">
        <f>IF('Hoja De Calculo'!CL13&gt;='Hoja De Calculo'!CK13,IF(CK$18=100,($Y$21*CK$18*$B$2)-SUM($I45:CJ45),IF(CK$18&gt;CJ$19,((CK$18-CJ$19+1)*$B$2*$Y$21),IF(CK$18&gt;=CJ$19,$Y$21*$B$2))),0)</f>
        <v>0</v>
      </c>
      <c r="CL45" s="231">
        <f>IF('Hoja De Calculo'!CM13&gt;='Hoja De Calculo'!CL13,IF(CL$18=100,($Y$21*CL$18*$B$2)-SUM($I45:CK45),IF(CL$18&gt;CK$19,((CL$18-CK$19+1)*$B$2*$Y$21),IF(CL$18&gt;=CK$19,$Y$21*$B$2))),0)</f>
        <v>0</v>
      </c>
      <c r="CM45" s="231">
        <f>IF('Hoja De Calculo'!CN13&gt;='Hoja De Calculo'!CM13,IF(CM$18=100,($Y$21*CM$18*$B$2)-SUM($I45:CL45),IF(CM$18&gt;CL$19,((CM$18-CL$19+1)*$B$2*$Y$21),IF(CM$18&gt;=CL$19,$Y$21*$B$2))),0)</f>
        <v>0</v>
      </c>
      <c r="CN45" s="231">
        <f>IF('Hoja De Calculo'!CO13&gt;='Hoja De Calculo'!CN13,IF(CN$18=100,($Y$21*CN$18*$B$2)-SUM($I45:CM45),IF(CN$18&gt;CM$19,((CN$18-CM$19+1)*$B$2*$Y$21),IF(CN$18&gt;=CM$19,$Y$21*$B$2))),0)</f>
        <v>0</v>
      </c>
      <c r="CO45" s="231">
        <f>IF('Hoja De Calculo'!CP13&gt;='Hoja De Calculo'!CO13,IF(CO$18=100,($Y$21*CO$18*$B$2)-SUM($I45:CN45),IF(CO$18&gt;CN$19,((CO$18-CN$19+1)*$B$2*$Y$21),IF(CO$18&gt;=CN$19,$Y$21*$B$2))),0)</f>
        <v>0</v>
      </c>
      <c r="CP45" s="231">
        <f>IF('Hoja De Calculo'!CQ13&gt;='Hoja De Calculo'!CP13,IF(CP$18=100,($Y$21*CP$18*$B$2)-SUM($I45:CO45),IF(CP$18&gt;CO$19,((CP$18-CO$19+1)*$B$2*$Y$21),IF(CP$18&gt;=CO$19,$Y$21*$B$2))),0)</f>
        <v>0</v>
      </c>
      <c r="CQ45" s="231">
        <f>IF('Hoja De Calculo'!CR13&gt;='Hoja De Calculo'!CQ13,IF(CQ$18=100,($Y$21*CQ$18*$B$2)-SUM($I45:CP45),IF(CQ$18&gt;CP$19,((CQ$18-CP$19+1)*$B$2*$Y$21),IF(CQ$18&gt;=CP$19,$Y$21*$B$2))),0)</f>
        <v>0</v>
      </c>
      <c r="CR45" s="231">
        <f>IF('Hoja De Calculo'!CS13&gt;='Hoja De Calculo'!CR13,IF(CR$18=100,($Y$21*CR$18*$B$2)-SUM($I45:CQ45),IF(CR$18&gt;CQ$19,((CR$18-CQ$19+1)*$B$2*$Y$21),IF(CR$18&gt;=CQ$19,$Y$21*$B$2))),0)</f>
        <v>0</v>
      </c>
      <c r="CS45" s="231">
        <f>IF('Hoja De Calculo'!CT13&gt;='Hoja De Calculo'!CS13,IF(CS$18=100,($Y$21*CS$18*$B$2)-SUM($I45:CR45),IF(CS$18&gt;CR$19,((CS$18-CR$19+1)*$B$2*$Y$21),IF(CS$18&gt;=CR$19,$Y$21*$B$2))),0)</f>
        <v>0</v>
      </c>
      <c r="CT45" s="231">
        <f>IF('Hoja De Calculo'!CU13&gt;='Hoja De Calculo'!CT13,IF(CT$18=100,($Y$21*CT$18*$B$2)-SUM($I45:CS45),IF(CT$18&gt;CS$19,((CT$18-CS$19+1)*$B$2*$Y$21),IF(CT$18&gt;=CS$19,$Y$21*$B$2))),0)</f>
        <v>0</v>
      </c>
      <c r="CU45" s="231">
        <f>IF('Hoja De Calculo'!CV13&gt;='Hoja De Calculo'!CU13,IF(CU$18=100,($Y$21*CU$18*$B$2)-SUM($I45:CT45),IF(CU$18&gt;CT$19,((CU$18-CT$19+1)*$B$2*$Y$21),IF(CU$18&gt;=CT$19,$Y$21*$B$2))),0)</f>
        <v>0</v>
      </c>
      <c r="CV45" s="231">
        <f>IF('Hoja De Calculo'!CW13&gt;='Hoja De Calculo'!CV13,IF(CV$18=100,($Y$21*CV$18*$B$2)-SUM($I45:CU45),IF(CV$18&gt;CU$19,((CV$18-CU$19+1)*$B$2*$Y$21),IF(CV$18&gt;=CU$19,$Y$21*$B$2))),0)</f>
        <v>0</v>
      </c>
      <c r="CW45" s="231">
        <f>IF('Hoja De Calculo'!CX13&gt;='Hoja De Calculo'!CW13,IF(CW$18=100,($Y$21*CW$18*$B$2)-SUM($I45:CV45),IF(CW$18&gt;CV$19,((CW$18-CV$19+1)*$B$2*$Y$21),IF(CW$18&gt;=CV$19,$Y$21*$B$2))),0)</f>
        <v>0</v>
      </c>
    </row>
    <row r="46" spans="1:101" x14ac:dyDescent="0.35">
      <c r="A46" t="s">
        <v>151</v>
      </c>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218">
        <f>(Z$21*$B$2*(Z$19+(IF(Z$19=100,0,1))))</f>
        <v>0</v>
      </c>
      <c r="AA46" s="231">
        <f>IF('Hoja De Calculo'!AB13&gt;='Hoja De Calculo'!AA13,IF(AA$18=100,($Z$21*AA$18*$B$2)-SUM($I46:Z46),IF(AA$18&gt;Z$19,((AA$18-Z$19+1)*$B$2*$Z$21),IF(AA$18&gt;=Z$19,$Z$21*$B$2))),0)</f>
        <v>0</v>
      </c>
      <c r="AB46" s="231">
        <f>IF('Hoja De Calculo'!AC13&gt;='Hoja De Calculo'!AB13,IF(AB$18=100,($Z$21*AB$18*$B$2)-SUM($I46:AA46),IF(AB$18&gt;AA$19,((AB$18-AA$19+1)*$B$2*$Z$21),IF(AB$18&gt;=AA$19,$Z$21*$B$2))),0)</f>
        <v>0</v>
      </c>
      <c r="AC46" s="231">
        <f>IF('Hoja De Calculo'!AD13&gt;='Hoja De Calculo'!AC13,IF(AC$18=100,($Z$21*AC$18*$B$2)-SUM($I46:AB46),IF(AC$18&gt;AB$19,((AC$18-AB$19+1)*$B$2*$Z$21),IF(AC$18&gt;=AB$19,$Z$21*$B$2))),0)</f>
        <v>0</v>
      </c>
      <c r="AD46" s="231">
        <f>IF('Hoja De Calculo'!AE13&gt;='Hoja De Calculo'!AD13,IF(AD$18=100,($Z$21*AD$18*$B$2)-SUM($I46:AC46),IF(AD$18&gt;AC$19,((AD$18-AC$19+1)*$B$2*$Z$21),IF(AD$18&gt;=AC$19,$Z$21*$B$2))),0)</f>
        <v>0</v>
      </c>
      <c r="AE46" s="231">
        <f>IF('Hoja De Calculo'!AF13&gt;='Hoja De Calculo'!AE13,IF(AE$18=100,($Z$21*AE$18*$B$2)-SUM($I46:AD46),IF(AE$18&gt;AD$19,((AE$18-AD$19+1)*$B$2*$Z$21),IF(AE$18&gt;=AD$19,$Z$21*$B$2))),0)</f>
        <v>0</v>
      </c>
      <c r="AF46" s="231">
        <f>IF('Hoja De Calculo'!AG13&gt;='Hoja De Calculo'!AF13,IF(AF$18=100,($Z$21*AF$18*$B$2)-SUM($I46:AE46),IF(AF$18&gt;AE$19,((AF$18-AE$19+1)*$B$2*$Z$21),IF(AF$18&gt;=AE$19,$Z$21*$B$2))),0)</f>
        <v>0</v>
      </c>
      <c r="AG46" s="231">
        <f>IF('Hoja De Calculo'!AH13&gt;='Hoja De Calculo'!AG13,IF(AG$18=100,($Z$21*AG$18*$B$2)-SUM($I46:AF46),IF(AG$18&gt;AF$19,((AG$18-AF$19+1)*$B$2*$Z$21),IF(AG$18&gt;=AF$19,$Z$21*$B$2))),0)</f>
        <v>0</v>
      </c>
      <c r="AH46" s="231">
        <f>IF('Hoja De Calculo'!AI13&gt;='Hoja De Calculo'!AH13,IF(AH$18=100,($Z$21*AH$18*$B$2)-SUM($I46:AG46),IF(AH$18&gt;AG$19,((AH$18-AG$19+1)*$B$2*$Z$21),IF(AH$18&gt;=AG$19,$Z$21*$B$2))),0)</f>
        <v>0</v>
      </c>
      <c r="AI46" s="231">
        <f>IF('Hoja De Calculo'!AJ13&gt;='Hoja De Calculo'!AI13,IF(AI$18=100,($Z$21*AI$18*$B$2)-SUM($I46:AH46),IF(AI$18&gt;AH$19,((AI$18-AH$19+1)*$B$2*$Z$21),IF(AI$18&gt;=AH$19,$Z$21*$B$2))),0)</f>
        <v>0</v>
      </c>
      <c r="AJ46" s="231">
        <f>IF('Hoja De Calculo'!AK13&gt;='Hoja De Calculo'!AJ13,IF(AJ$18=100,($Z$21*AJ$18*$B$2)-SUM($I46:AI46),IF(AJ$18&gt;AI$19,((AJ$18-AI$19+1)*$B$2*$Z$21),IF(AJ$18&gt;=AI$19,$Z$21*$B$2))),0)</f>
        <v>0</v>
      </c>
      <c r="AK46" s="231">
        <f>IF('Hoja De Calculo'!AL13&gt;='Hoja De Calculo'!AK13,IF(AK$18=100,($Z$21*AK$18*$B$2)-SUM($I46:AJ46),IF(AK$18&gt;AJ$19,((AK$18-AJ$19+1)*$B$2*$Z$21),IF(AK$18&gt;=AJ$19,$Z$21*$B$2))),0)</f>
        <v>0</v>
      </c>
      <c r="AL46" s="231">
        <f>IF('Hoja De Calculo'!AM13&gt;='Hoja De Calculo'!AL13,IF(AL$18=100,($Z$21*AL$18*$B$2)-SUM($I46:AK46),IF(AL$18&gt;AK$19,((AL$18-AK$19+1)*$B$2*$Z$21),IF(AL$18&gt;=AK$19,$Z$21*$B$2))),0)</f>
        <v>0</v>
      </c>
      <c r="AM46" s="231">
        <f>IF('Hoja De Calculo'!AN13&gt;='Hoja De Calculo'!AM13,IF(AM$18=100,($Z$21*AM$18*$B$2)-SUM($I46:AL46),IF(AM$18&gt;AL$19,((AM$18-AL$19+1)*$B$2*$Z$21),IF(AM$18&gt;=AL$19,$Z$21*$B$2))),0)</f>
        <v>0</v>
      </c>
      <c r="AN46" s="231">
        <f>IF('Hoja De Calculo'!AO13&gt;='Hoja De Calculo'!AN13,IF(AN$18=100,($Z$21*AN$18*$B$2)-SUM($I46:AM46),IF(AN$18&gt;AM$19,((AN$18-AM$19+1)*$B$2*$Z$21),IF(AN$18&gt;=AM$19,$Z$21*$B$2))),0)</f>
        <v>0</v>
      </c>
      <c r="AO46" s="231">
        <f>IF('Hoja De Calculo'!AP13&gt;='Hoja De Calculo'!AO13,IF(AO$18=100,($Z$21*AO$18*$B$2)-SUM($I46:AN46),IF(AO$18&gt;AN$19,((AO$18-AN$19+1)*$B$2*$Z$21),IF(AO$18&gt;=AN$19,$Z$21*$B$2))),0)</f>
        <v>0</v>
      </c>
      <c r="AP46" s="231">
        <f>IF('Hoja De Calculo'!AQ13&gt;='Hoja De Calculo'!AP13,IF(AP$18=100,($Z$21*AP$18*$B$2)-SUM($I46:AO46),IF(AP$18&gt;AO$19,((AP$18-AO$19+1)*$B$2*$Z$21),IF(AP$18&gt;=AO$19,$Z$21*$B$2))),0)</f>
        <v>0</v>
      </c>
      <c r="AQ46" s="231">
        <f>IF('Hoja De Calculo'!AR13&gt;='Hoja De Calculo'!AQ13,IF(AQ$18=100,($Z$21*AQ$18*$B$2)-SUM($I46:AP46),IF(AQ$18&gt;AP$19,((AQ$18-AP$19+1)*$B$2*$Z$21),IF(AQ$18&gt;=AP$19,$Z$21*$B$2))),0)</f>
        <v>0</v>
      </c>
      <c r="AR46" s="231">
        <f>IF('Hoja De Calculo'!AS13&gt;='Hoja De Calculo'!AR13,IF(AR$18=100,($Z$21*AR$18*$B$2)-SUM($I46:AQ46),IF(AR$18&gt;AQ$19,((AR$18-AQ$19+1)*$B$2*$Z$21),IF(AR$18&gt;=AQ$19,$Z$21*$B$2))),0)</f>
        <v>0</v>
      </c>
      <c r="AS46" s="231">
        <f>IF('Hoja De Calculo'!AT13&gt;='Hoja De Calculo'!AS13,IF(AS$18=100,($Z$21*AS$18*$B$2)-SUM($I46:AR46),IF(AS$18&gt;AR$19,((AS$18-AR$19+1)*$B$2*$Z$21),IF(AS$18&gt;=AR$19,$Z$21*$B$2))),0)</f>
        <v>0</v>
      </c>
      <c r="AT46" s="231">
        <f>IF('Hoja De Calculo'!AU13&gt;='Hoja De Calculo'!AT13,IF(AT$18=100,($Z$21*AT$18*$B$2)-SUM($I46:AS46),IF(AT$18&gt;AS$19,((AT$18-AS$19+1)*$B$2*$Z$21),IF(AT$18&gt;=AS$19,$Z$21*$B$2))),0)</f>
        <v>0</v>
      </c>
      <c r="AU46" s="231">
        <f>IF('Hoja De Calculo'!AV13&gt;='Hoja De Calculo'!AU13,IF(AU$18=100,($Z$21*AU$18*$B$2)-SUM($I46:AT46),IF(AU$18&gt;AT$19,((AU$18-AT$19+1)*$B$2*$Z$21),IF(AU$18&gt;=AT$19,$Z$21*$B$2))),0)</f>
        <v>0</v>
      </c>
      <c r="AV46" s="231">
        <f>IF('Hoja De Calculo'!AW13&gt;='Hoja De Calculo'!AV13,IF(AV$18=100,($Z$21*AV$18*$B$2)-SUM($I46:AU46),IF(AV$18&gt;AU$19,((AV$18-AU$19+1)*$B$2*$Z$21),IF(AV$18&gt;=AU$19,$Z$21*$B$2))),0)</f>
        <v>0</v>
      </c>
      <c r="AW46" s="231">
        <f>IF('Hoja De Calculo'!AX13&gt;='Hoja De Calculo'!AW13,IF(AW$18=100,($Z$21*AW$18*$B$2)-SUM($I46:AV46),IF(AW$18&gt;AV$19,((AW$18-AV$19+1)*$B$2*$Z$21),IF(AW$18&gt;=AV$19,$Z$21*$B$2))),0)</f>
        <v>0</v>
      </c>
      <c r="AX46" s="231">
        <f>IF('Hoja De Calculo'!AY13&gt;='Hoja De Calculo'!AX13,IF(AX$18=100,($Z$21*AX$18*$B$2)-SUM($I46:AW46),IF(AX$18&gt;AW$19,((AX$18-AW$19+1)*$B$2*$Z$21),IF(AX$18&gt;=AW$19,$Z$21*$B$2))),0)</f>
        <v>0</v>
      </c>
      <c r="AY46" s="231">
        <f>IF('Hoja De Calculo'!AZ13&gt;='Hoja De Calculo'!AY13,IF(AY$18=100,($Z$21*AY$18*$B$2)-SUM($I46:AX46),IF(AY$18&gt;AX$19,((AY$18-AX$19+1)*$B$2*$Z$21),IF(AY$18&gt;=AX$19,$Z$21*$B$2))),0)</f>
        <v>0</v>
      </c>
      <c r="AZ46" s="231">
        <f>IF('Hoja De Calculo'!BA13&gt;='Hoja De Calculo'!AZ13,IF(AZ$18=100,($Z$21*AZ$18*$B$2)-SUM($I46:AY46),IF(AZ$18&gt;AY$19,((AZ$18-AY$19+1)*$B$2*$Z$21),IF(AZ$18&gt;=AY$19,$Z$21*$B$2))),0)</f>
        <v>0</v>
      </c>
      <c r="BA46" s="231">
        <f>IF('Hoja De Calculo'!BB13&gt;='Hoja De Calculo'!BA13,IF(BA$18=100,($Z$21*BA$18*$B$2)-SUM($I46:AZ46),IF(BA$18&gt;AZ$19,((BA$18-AZ$19+1)*$B$2*$Z$21),IF(BA$18&gt;=AZ$19,$Z$21*$B$2))),0)</f>
        <v>0</v>
      </c>
      <c r="BB46" s="231">
        <f>IF('Hoja De Calculo'!BC13&gt;='Hoja De Calculo'!BB13,IF(BB$18=100,($Z$21*BB$18*$B$2)-SUM($I46:BA46),IF(BB$18&gt;BA$19,((BB$18-BA$19+1)*$B$2*$Z$21),IF(BB$18&gt;=BA$19,$Z$21*$B$2))),0)</f>
        <v>0</v>
      </c>
      <c r="BC46" s="231">
        <f>IF('Hoja De Calculo'!BD13&gt;='Hoja De Calculo'!BC13,IF(BC$18=100,($Z$21*BC$18*$B$2)-SUM($I46:BB46),IF(BC$18&gt;BB$19,((BC$18-BB$19+1)*$B$2*$Z$21),IF(BC$18&gt;=BB$19,$Z$21*$B$2))),0)</f>
        <v>0</v>
      </c>
      <c r="BD46" s="231">
        <f>IF('Hoja De Calculo'!BE13&gt;='Hoja De Calculo'!BD13,IF(BD$18=100,($Z$21*BD$18*$B$2)-SUM($I46:BC46),IF(BD$18&gt;BC$19,((BD$18-BC$19+1)*$B$2*$Z$21),IF(BD$18&gt;=BC$19,$Z$21*$B$2))),0)</f>
        <v>0</v>
      </c>
      <c r="BE46" s="231">
        <f>IF('Hoja De Calculo'!BF13&gt;='Hoja De Calculo'!BE13,IF(BE$18=100,($Z$21*BE$18*$B$2)-SUM($I46:BD46),IF(BE$18&gt;BD$19,((BE$18-BD$19+1)*$B$2*$Z$21),IF(BE$18&gt;=BD$19,$Z$21*$B$2))),0)</f>
        <v>0</v>
      </c>
      <c r="BF46" s="231">
        <f>IF('Hoja De Calculo'!BG13&gt;='Hoja De Calculo'!BF13,IF(BF$18=100,($Z$21*BF$18*$B$2)-SUM($I46:BE46),IF(BF$18&gt;BE$19,((BF$18-BE$19+1)*$B$2*$Z$21),IF(BF$18&gt;=BE$19,$Z$21*$B$2))),0)</f>
        <v>0</v>
      </c>
      <c r="BG46" s="231">
        <f>IF('Hoja De Calculo'!BH13&gt;='Hoja De Calculo'!BG13,IF(BG$18=100,($Z$21*BG$18*$B$2)-SUM($I46:BF46),IF(BG$18&gt;BF$19,((BG$18-BF$19+1)*$B$2*$Z$21),IF(BG$18&gt;=BF$19,$Z$21*$B$2))),0)</f>
        <v>0</v>
      </c>
      <c r="BH46" s="231">
        <f>IF('Hoja De Calculo'!BI13&gt;='Hoja De Calculo'!BH13,IF(BH$18=100,($Z$21*BH$18*$B$2)-SUM($I46:BG46),IF(BH$18&gt;BG$19,((BH$18-BG$19+1)*$B$2*$Z$21),IF(BH$18&gt;=BG$19,$Z$21*$B$2))),0)</f>
        <v>0</v>
      </c>
      <c r="BI46" s="231">
        <f>IF('Hoja De Calculo'!BJ13&gt;='Hoja De Calculo'!BI13,IF(BI$18=100,($Z$21*BI$18*$B$2)-SUM($I46:BH46),IF(BI$18&gt;BH$19,((BI$18-BH$19+1)*$B$2*$Z$21),IF(BI$18&gt;=BH$19,$Z$21*$B$2))),0)</f>
        <v>0</v>
      </c>
      <c r="BJ46" s="231">
        <f>IF('Hoja De Calculo'!BK13&gt;='Hoja De Calculo'!BJ13,IF(BJ$18=100,($Z$21*BJ$18*$B$2)-SUM($I46:BI46),IF(BJ$18&gt;BI$19,((BJ$18-BI$19+1)*$B$2*$Z$21),IF(BJ$18&gt;=BI$19,$Z$21*$B$2))),0)</f>
        <v>0</v>
      </c>
      <c r="BK46" s="231">
        <f>IF('Hoja De Calculo'!BL13&gt;='Hoja De Calculo'!BK13,IF(BK$18=100,($Z$21*BK$18*$B$2)-SUM($I46:BJ46),IF(BK$18&gt;BJ$19,((BK$18-BJ$19+1)*$B$2*$Z$21),IF(BK$18&gt;=BJ$19,$Z$21*$B$2))),0)</f>
        <v>0</v>
      </c>
      <c r="BL46" s="231">
        <f>IF('Hoja De Calculo'!BM13&gt;='Hoja De Calculo'!BL13,IF(BL$18=100,($Z$21*BL$18*$B$2)-SUM($I46:BK46),IF(BL$18&gt;BK$19,((BL$18-BK$19+1)*$B$2*$Z$21),IF(BL$18&gt;=BK$19,$Z$21*$B$2))),0)</f>
        <v>0</v>
      </c>
      <c r="BM46" s="231">
        <f>IF('Hoja De Calculo'!BN13&gt;='Hoja De Calculo'!BM13,IF(BM$18=100,($Z$21*BM$18*$B$2)-SUM($I46:BL46),IF(BM$18&gt;BL$19,((BM$18-BL$19+1)*$B$2*$Z$21),IF(BM$18&gt;=BL$19,$Z$21*$B$2))),0)</f>
        <v>0</v>
      </c>
      <c r="BN46" s="231">
        <f>IF('Hoja De Calculo'!BO13&gt;='Hoja De Calculo'!BN13,IF(BN$18=100,($Z$21*BN$18*$B$2)-SUM($I46:BM46),IF(BN$18&gt;BM$19,((BN$18-BM$19+1)*$B$2*$Z$21),IF(BN$18&gt;=BM$19,$Z$21*$B$2))),0)</f>
        <v>0</v>
      </c>
      <c r="BO46" s="231">
        <f>IF('Hoja De Calculo'!BP13&gt;='Hoja De Calculo'!BO13,IF(BO$18=100,($Z$21*BO$18*$B$2)-SUM($I46:BN46),IF(BO$18&gt;BN$19,((BO$18-BN$19+1)*$B$2*$Z$21),IF(BO$18&gt;=BN$19,$Z$21*$B$2))),0)</f>
        <v>0</v>
      </c>
      <c r="BP46" s="231">
        <f>IF('Hoja De Calculo'!BQ13&gt;='Hoja De Calculo'!BP13,IF(BP$18=100,($Z$21*BP$18*$B$2)-SUM($I46:BO46),IF(BP$18&gt;BO$19,((BP$18-BO$19+1)*$B$2*$Z$21),IF(BP$18&gt;=BO$19,$Z$21*$B$2))),0)</f>
        <v>0</v>
      </c>
      <c r="BQ46" s="231">
        <f>IF('Hoja De Calculo'!BR13&gt;='Hoja De Calculo'!BQ13,IF(BQ$18=100,($Z$21*BQ$18*$B$2)-SUM($I46:BP46),IF(BQ$18&gt;BP$19,((BQ$18-BP$19+1)*$B$2*$Z$21),IF(BQ$18&gt;=BP$19,$Z$21*$B$2))),0)</f>
        <v>0</v>
      </c>
      <c r="BR46" s="231">
        <f>IF('Hoja De Calculo'!BS13&gt;='Hoja De Calculo'!BR13,IF(BR$18=100,($Z$21*BR$18*$B$2)-SUM($I46:BQ46),IF(BR$18&gt;BQ$19,((BR$18-BQ$19+1)*$B$2*$Z$21),IF(BR$18&gt;=BQ$19,$Z$21*$B$2))),0)</f>
        <v>0</v>
      </c>
      <c r="BS46" s="231">
        <f>IF('Hoja De Calculo'!BT13&gt;='Hoja De Calculo'!BS13,IF(BS$18=100,($Z$21*BS$18*$B$2)-SUM($I46:BR46),IF(BS$18&gt;BR$19,((BS$18-BR$19+1)*$B$2*$Z$21),IF(BS$18&gt;=BR$19,$Z$21*$B$2))),0)</f>
        <v>0</v>
      </c>
      <c r="BT46" s="231">
        <f>IF('Hoja De Calculo'!BU13&gt;='Hoja De Calculo'!BT13,IF(BT$18=100,($Z$21*BT$18*$B$2)-SUM($I46:BS46),IF(BT$18&gt;BS$19,((BT$18-BS$19+1)*$B$2*$Z$21),IF(BT$18&gt;=BS$19,$Z$21*$B$2))),0)</f>
        <v>0</v>
      </c>
      <c r="BU46" s="231">
        <f>IF('Hoja De Calculo'!BV13&gt;='Hoja De Calculo'!BU13,IF(BU$18=100,($Z$21*BU$18*$B$2)-SUM($I46:BT46),IF(BU$18&gt;BT$19,((BU$18-BT$19+1)*$B$2*$Z$21),IF(BU$18&gt;=BT$19,$Z$21*$B$2))),0)</f>
        <v>0</v>
      </c>
      <c r="BV46" s="231">
        <f>IF('Hoja De Calculo'!BW13&gt;='Hoja De Calculo'!BV13,IF(BV$18=100,($Z$21*BV$18*$B$2)-SUM($I46:BU46),IF(BV$18&gt;BU$19,((BV$18-BU$19+1)*$B$2*$Z$21),IF(BV$18&gt;=BU$19,$Z$21*$B$2))),0)</f>
        <v>0</v>
      </c>
      <c r="BW46" s="231">
        <f>IF('Hoja De Calculo'!BX13&gt;='Hoja De Calculo'!BW13,IF(BW$18=100,($Z$21*BW$18*$B$2)-SUM($I46:BV46),IF(BW$18&gt;BV$19,((BW$18-BV$19+1)*$B$2*$Z$21),IF(BW$18&gt;=BV$19,$Z$21*$B$2))),0)</f>
        <v>0</v>
      </c>
      <c r="BX46" s="231">
        <f>IF('Hoja De Calculo'!BY13&gt;='Hoja De Calculo'!BX13,IF(BX$18=100,($Z$21*BX$18*$B$2)-SUM($I46:BW46),IF(BX$18&gt;BW$19,((BX$18-BW$19+1)*$B$2*$Z$21),IF(BX$18&gt;=BW$19,$Z$21*$B$2))),0)</f>
        <v>0</v>
      </c>
      <c r="BY46" s="231">
        <f>IF('Hoja De Calculo'!BZ13&gt;='Hoja De Calculo'!BY13,IF(BY$18=100,($Z$21*BY$18*$B$2)-SUM($I46:BX46),IF(BY$18&gt;BX$19,((BY$18-BX$19+1)*$B$2*$Z$21),IF(BY$18&gt;=BX$19,$Z$21*$B$2))),0)</f>
        <v>0</v>
      </c>
      <c r="BZ46" s="231">
        <f>IF('Hoja De Calculo'!CA13&gt;='Hoja De Calculo'!BZ13,IF(BZ$18=100,($Z$21*BZ$18*$B$2)-SUM($I46:BY46),IF(BZ$18&gt;BY$19,((BZ$18-BY$19+1)*$B$2*$Z$21),IF(BZ$18&gt;=BY$19,$Z$21*$B$2))),0)</f>
        <v>0</v>
      </c>
      <c r="CA46" s="231">
        <f>IF('Hoja De Calculo'!CB13&gt;='Hoja De Calculo'!CA13,IF(CA$18=100,($Z$21*CA$18*$B$2)-SUM($I46:BZ46),IF(CA$18&gt;BZ$19,((CA$18-BZ$19+1)*$B$2*$Z$21),IF(CA$18&gt;=BZ$19,$Z$21*$B$2))),0)</f>
        <v>0</v>
      </c>
      <c r="CB46" s="231">
        <f>IF('Hoja De Calculo'!CC13&gt;='Hoja De Calculo'!CB13,IF(CB$18=100,($Z$21*CB$18*$B$2)-SUM($I46:CA46),IF(CB$18&gt;CA$19,((CB$18-CA$19+1)*$B$2*$Z$21),IF(CB$18&gt;=CA$19,$Z$21*$B$2))),0)</f>
        <v>0</v>
      </c>
      <c r="CC46" s="231">
        <f>IF('Hoja De Calculo'!CD13&gt;='Hoja De Calculo'!CC13,IF(CC$18=100,($Z$21*CC$18*$B$2)-SUM($I46:CB46),IF(CC$18&gt;CB$19,((CC$18-CB$19+1)*$B$2*$Z$21),IF(CC$18&gt;=CB$19,$Z$21*$B$2))),0)</f>
        <v>0</v>
      </c>
      <c r="CD46" s="231">
        <f>IF('Hoja De Calculo'!CE13&gt;='Hoja De Calculo'!CD13,IF(CD$18=100,($Z$21*CD$18*$B$2)-SUM($I46:CC46),IF(CD$18&gt;CC$19,((CD$18-CC$19+1)*$B$2*$Z$21),IF(CD$18&gt;=CC$19,$Z$21*$B$2))),0)</f>
        <v>0</v>
      </c>
      <c r="CE46" s="231">
        <f>IF('Hoja De Calculo'!CF13&gt;='Hoja De Calculo'!CE13,IF(CE$18=100,($Z$21*CE$18*$B$2)-SUM($I46:CD46),IF(CE$18&gt;CD$19,((CE$18-CD$19+1)*$B$2*$Z$21),IF(CE$18&gt;=CD$19,$Z$21*$B$2))),0)</f>
        <v>0</v>
      </c>
      <c r="CF46" s="231">
        <f>IF('Hoja De Calculo'!CG13&gt;='Hoja De Calculo'!CF13,IF(CF$18=100,($Z$21*CF$18*$B$2)-SUM($I46:CE46),IF(CF$18&gt;CE$19,((CF$18-CE$19+1)*$B$2*$Z$21),IF(CF$18&gt;=CE$19,$Z$21*$B$2))),0)</f>
        <v>0</v>
      </c>
      <c r="CG46" s="231">
        <f>IF('Hoja De Calculo'!CH13&gt;='Hoja De Calculo'!CG13,IF(CG$18=100,($Z$21*CG$18*$B$2)-SUM($I46:CF46),IF(CG$18&gt;CF$19,((CG$18-CF$19+1)*$B$2*$Z$21),IF(CG$18&gt;=CF$19,$Z$21*$B$2))),0)</f>
        <v>0</v>
      </c>
      <c r="CH46" s="231">
        <f>IF('Hoja De Calculo'!CI13&gt;='Hoja De Calculo'!CH13,IF(CH$18=100,($Z$21*CH$18*$B$2)-SUM($I46:CG46),IF(CH$18&gt;CG$19,((CH$18-CG$19+1)*$B$2*$Z$21),IF(CH$18&gt;=CG$19,$Z$21*$B$2))),0)</f>
        <v>0</v>
      </c>
      <c r="CI46" s="231">
        <f>IF('Hoja De Calculo'!CJ13&gt;='Hoja De Calculo'!CI13,IF(CI$18=100,($Z$21*CI$18*$B$2)-SUM($I46:CH46),IF(CI$18&gt;CH$19,((CI$18-CH$19+1)*$B$2*$Z$21),IF(CI$18&gt;=CH$19,$Z$21*$B$2))),0)</f>
        <v>0</v>
      </c>
      <c r="CJ46" s="231">
        <f>IF('Hoja De Calculo'!CK13&gt;='Hoja De Calculo'!CJ13,IF(CJ$18=100,($Z$21*CJ$18*$B$2)-SUM($I46:CI46),IF(CJ$18&gt;CI$19,((CJ$18-CI$19+1)*$B$2*$Z$21),IF(CJ$18&gt;=CI$19,$Z$21*$B$2))),0)</f>
        <v>0</v>
      </c>
      <c r="CK46" s="231">
        <f>IF('Hoja De Calculo'!CL13&gt;='Hoja De Calculo'!CK13,IF(CK$18=100,($Z$21*CK$18*$B$2)-SUM($I46:CJ46),IF(CK$18&gt;CJ$19,((CK$18-CJ$19+1)*$B$2*$Z$21),IF(CK$18&gt;=CJ$19,$Z$21*$B$2))),0)</f>
        <v>0</v>
      </c>
      <c r="CL46" s="231">
        <f>IF('Hoja De Calculo'!CM13&gt;='Hoja De Calculo'!CL13,IF(CL$18=100,($Z$21*CL$18*$B$2)-SUM($I46:CK46),IF(CL$18&gt;CK$19,((CL$18-CK$19+1)*$B$2*$Z$21),IF(CL$18&gt;=CK$19,$Z$21*$B$2))),0)</f>
        <v>0</v>
      </c>
      <c r="CM46" s="231">
        <f>IF('Hoja De Calculo'!CN13&gt;='Hoja De Calculo'!CM13,IF(CM$18=100,($Z$21*CM$18*$B$2)-SUM($I46:CL46),IF(CM$18&gt;CL$19,((CM$18-CL$19+1)*$B$2*$Z$21),IF(CM$18&gt;=CL$19,$Z$21*$B$2))),0)</f>
        <v>0</v>
      </c>
      <c r="CN46" s="231">
        <f>IF('Hoja De Calculo'!CO13&gt;='Hoja De Calculo'!CN13,IF(CN$18=100,($Z$21*CN$18*$B$2)-SUM($I46:CM46),IF(CN$18&gt;CM$19,((CN$18-CM$19+1)*$B$2*$Z$21),IF(CN$18&gt;=CM$19,$Z$21*$B$2))),0)</f>
        <v>0</v>
      </c>
      <c r="CO46" s="231">
        <f>IF('Hoja De Calculo'!CP13&gt;='Hoja De Calculo'!CO13,IF(CO$18=100,($Z$21*CO$18*$B$2)-SUM($I46:CN46),IF(CO$18&gt;CN$19,((CO$18-CN$19+1)*$B$2*$Z$21),IF(CO$18&gt;=CN$19,$Z$21*$B$2))),0)</f>
        <v>0</v>
      </c>
      <c r="CP46" s="231">
        <f>IF('Hoja De Calculo'!CQ13&gt;='Hoja De Calculo'!CP13,IF(CP$18=100,($Z$21*CP$18*$B$2)-SUM($I46:CO46),IF(CP$18&gt;CO$19,((CP$18-CO$19+1)*$B$2*$Z$21),IF(CP$18&gt;=CO$19,$Z$21*$B$2))),0)</f>
        <v>0</v>
      </c>
      <c r="CQ46" s="231">
        <f>IF('Hoja De Calculo'!CR13&gt;='Hoja De Calculo'!CQ13,IF(CQ$18=100,($Z$21*CQ$18*$B$2)-SUM($I46:CP46),IF(CQ$18&gt;CP$19,((CQ$18-CP$19+1)*$B$2*$Z$21),IF(CQ$18&gt;=CP$19,$Z$21*$B$2))),0)</f>
        <v>0</v>
      </c>
      <c r="CR46" s="231">
        <f>IF('Hoja De Calculo'!CS13&gt;='Hoja De Calculo'!CR13,IF(CR$18=100,($Z$21*CR$18*$B$2)-SUM($I46:CQ46),IF(CR$18&gt;CQ$19,((CR$18-CQ$19+1)*$B$2*$Z$21),IF(CR$18&gt;=CQ$19,$Z$21*$B$2))),0)</f>
        <v>0</v>
      </c>
      <c r="CS46" s="231">
        <f>IF('Hoja De Calculo'!CT13&gt;='Hoja De Calculo'!CS13,IF(CS$18=100,($Z$21*CS$18*$B$2)-SUM($I46:CR46),IF(CS$18&gt;CR$19,((CS$18-CR$19+1)*$B$2*$Z$21),IF(CS$18&gt;=CR$19,$Z$21*$B$2))),0)</f>
        <v>0</v>
      </c>
      <c r="CT46" s="231">
        <f>IF('Hoja De Calculo'!CU13&gt;='Hoja De Calculo'!CT13,IF(CT$18=100,($Z$21*CT$18*$B$2)-SUM($I46:CS46),IF(CT$18&gt;CS$19,((CT$18-CS$19+1)*$B$2*$Z$21),IF(CT$18&gt;=CS$19,$Z$21*$B$2))),0)</f>
        <v>0</v>
      </c>
      <c r="CU46" s="231">
        <f>IF('Hoja De Calculo'!CV13&gt;='Hoja De Calculo'!CU13,IF(CU$18=100,($Z$21*CU$18*$B$2)-SUM($I46:CT46),IF(CU$18&gt;CT$19,((CU$18-CT$19+1)*$B$2*$Z$21),IF(CU$18&gt;=CT$19,$Z$21*$B$2))),0)</f>
        <v>0</v>
      </c>
      <c r="CV46" s="231">
        <f>IF('Hoja De Calculo'!CW13&gt;='Hoja De Calculo'!CV13,IF(CV$18=100,($Z$21*CV$18*$B$2)-SUM($I46:CU46),IF(CV$18&gt;CU$19,((CV$18-CU$19+1)*$B$2*$Z$21),IF(CV$18&gt;=CU$19,$Z$21*$B$2))),0)</f>
        <v>0</v>
      </c>
      <c r="CW46" s="231">
        <f>IF('Hoja De Calculo'!CX13&gt;='Hoja De Calculo'!CW13,IF(CW$18=100,($Z$21*CW$18*$B$2)-SUM($I46:CV46),IF(CW$18&gt;CV$19,((CW$18-CV$19+1)*$B$2*$Z$21),IF(CW$18&gt;=CV$19,$Z$21*$B$2))),0)</f>
        <v>0</v>
      </c>
    </row>
    <row r="47" spans="1:101" x14ac:dyDescent="0.35">
      <c r="A47" t="s">
        <v>152</v>
      </c>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204"/>
      <c r="AA47" s="218">
        <f>(AA$21*$B$2*(AA$19+(IF(AA$19=100,0,1))))</f>
        <v>0</v>
      </c>
      <c r="AB47" s="231">
        <f>IF('Hoja De Calculo'!AC13&gt;='Hoja De Calculo'!AB13,IF(AB$18=100,($AA$21*AB$18*$B$2)-SUM($I47:AA47),IF(AB$18&gt;AA$19,((AB$18-AA$19+1)*$B$2*$AA$21),IF(AB$18&gt;=AA$19,$AA$21*$B$2))),0)</f>
        <v>0</v>
      </c>
      <c r="AC47" s="231">
        <f>IF('Hoja De Calculo'!AD13&gt;='Hoja De Calculo'!AC13,IF(AC$18=100,($AA$21*AC$18*$B$2)-SUM($I47:AB47),IF(AC$18&gt;AB$19,((AC$18-AB$19+1)*$B$2*$AA$21),IF(AC$18&gt;=AB$19,$AA$21*$B$2))),0)</f>
        <v>0</v>
      </c>
      <c r="AD47" s="231">
        <f>IF('Hoja De Calculo'!AE13&gt;='Hoja De Calculo'!AD13,IF(AD$18=100,($AA$21*AD$18*$B$2)-SUM($I47:AC47),IF(AD$18&gt;AC$19,((AD$18-AC$19+1)*$B$2*$AA$21),IF(AD$18&gt;=AC$19,$AA$21*$B$2))),0)</f>
        <v>0</v>
      </c>
      <c r="AE47" s="231">
        <f>IF('Hoja De Calculo'!AF13&gt;='Hoja De Calculo'!AE13,IF(AE$18=100,($AA$21*AE$18*$B$2)-SUM($I47:AD47),IF(AE$18&gt;AD$19,((AE$18-AD$19+1)*$B$2*$AA$21),IF(AE$18&gt;=AD$19,$AA$21*$B$2))),0)</f>
        <v>0</v>
      </c>
      <c r="AF47" s="231">
        <f>IF('Hoja De Calculo'!AG13&gt;='Hoja De Calculo'!AF13,IF(AF$18=100,($AA$21*AF$18*$B$2)-SUM($I47:AE47),IF(AF$18&gt;AE$19,((AF$18-AE$19+1)*$B$2*$AA$21),IF(AF$18&gt;=AE$19,$AA$21*$B$2))),0)</f>
        <v>0</v>
      </c>
      <c r="AG47" s="231">
        <f>IF('Hoja De Calculo'!AH13&gt;='Hoja De Calculo'!AG13,IF(AG$18=100,($AA$21*AG$18*$B$2)-SUM($I47:AF47),IF(AG$18&gt;AF$19,((AG$18-AF$19+1)*$B$2*$AA$21),IF(AG$18&gt;=AF$19,$AA$21*$B$2))),0)</f>
        <v>0</v>
      </c>
      <c r="AH47" s="231">
        <f>IF('Hoja De Calculo'!AI13&gt;='Hoja De Calculo'!AH13,IF(AH$18=100,($AA$21*AH$18*$B$2)-SUM($I47:AG47),IF(AH$18&gt;AG$19,((AH$18-AG$19+1)*$B$2*$AA$21),IF(AH$18&gt;=AG$19,$AA$21*$B$2))),0)</f>
        <v>0</v>
      </c>
      <c r="AI47" s="231">
        <f>IF('Hoja De Calculo'!AJ13&gt;='Hoja De Calculo'!AI13,IF(AI$18=100,($AA$21*AI$18*$B$2)-SUM($I47:AH47),IF(AI$18&gt;AH$19,((AI$18-AH$19+1)*$B$2*$AA$21),IF(AI$18&gt;=AH$19,$AA$21*$B$2))),0)</f>
        <v>0</v>
      </c>
      <c r="AJ47" s="231">
        <f>IF('Hoja De Calculo'!AK13&gt;='Hoja De Calculo'!AJ13,IF(AJ$18=100,($AA$21*AJ$18*$B$2)-SUM($I47:AI47),IF(AJ$18&gt;AI$19,((AJ$18-AI$19+1)*$B$2*$AA$21),IF(AJ$18&gt;=AI$19,$AA$21*$B$2))),0)</f>
        <v>0</v>
      </c>
      <c r="AK47" s="231">
        <f>IF('Hoja De Calculo'!AL13&gt;='Hoja De Calculo'!AK13,IF(AK$18=100,($AA$21*AK$18*$B$2)-SUM($I47:AJ47),IF(AK$18&gt;AJ$19,((AK$18-AJ$19+1)*$B$2*$AA$21),IF(AK$18&gt;=AJ$19,$AA$21*$B$2))),0)</f>
        <v>0</v>
      </c>
      <c r="AL47" s="231">
        <f>IF('Hoja De Calculo'!AM13&gt;='Hoja De Calculo'!AL13,IF(AL$18=100,($AA$21*AL$18*$B$2)-SUM($I47:AK47),IF(AL$18&gt;AK$19,((AL$18-AK$19+1)*$B$2*$AA$21),IF(AL$18&gt;=AK$19,$AA$21*$B$2))),0)</f>
        <v>0</v>
      </c>
      <c r="AM47" s="231">
        <f>IF('Hoja De Calculo'!AN13&gt;='Hoja De Calculo'!AM13,IF(AM$18=100,($AA$21*AM$18*$B$2)-SUM($I47:AL47),IF(AM$18&gt;AL$19,((AM$18-AL$19+1)*$B$2*$AA$21),IF(AM$18&gt;=AL$19,$AA$21*$B$2))),0)</f>
        <v>0</v>
      </c>
      <c r="AN47" s="231">
        <f>IF('Hoja De Calculo'!AO13&gt;='Hoja De Calculo'!AN13,IF(AN$18=100,($AA$21*AN$18*$B$2)-SUM($I47:AM47),IF(AN$18&gt;AM$19,((AN$18-AM$19+1)*$B$2*$AA$21),IF(AN$18&gt;=AM$19,$AA$21*$B$2))),0)</f>
        <v>0</v>
      </c>
      <c r="AO47" s="231">
        <f>IF('Hoja De Calculo'!AP13&gt;='Hoja De Calculo'!AO13,IF(AO$18=100,($AA$21*AO$18*$B$2)-SUM($I47:AN47),IF(AO$18&gt;AN$19,((AO$18-AN$19+1)*$B$2*$AA$21),IF(AO$18&gt;=AN$19,$AA$21*$B$2))),0)</f>
        <v>0</v>
      </c>
      <c r="AP47" s="231">
        <f>IF('Hoja De Calculo'!AQ13&gt;='Hoja De Calculo'!AP13,IF(AP$18=100,($AA$21*AP$18*$B$2)-SUM($I47:AO47),IF(AP$18&gt;AO$19,((AP$18-AO$19+1)*$B$2*$AA$21),IF(AP$18&gt;=AO$19,$AA$21*$B$2))),0)</f>
        <v>0</v>
      </c>
      <c r="AQ47" s="231">
        <f>IF('Hoja De Calculo'!AR13&gt;='Hoja De Calculo'!AQ13,IF(AQ$18=100,($AA$21*AQ$18*$B$2)-SUM($I47:AP47),IF(AQ$18&gt;AP$19,((AQ$18-AP$19+1)*$B$2*$AA$21),IF(AQ$18&gt;=AP$19,$AA$21*$B$2))),0)</f>
        <v>0</v>
      </c>
      <c r="AR47" s="231">
        <f>IF('Hoja De Calculo'!AS13&gt;='Hoja De Calculo'!AR13,IF(AR$18=100,($AA$21*AR$18*$B$2)-SUM($I47:AQ47),IF(AR$18&gt;AQ$19,((AR$18-AQ$19+1)*$B$2*$AA$21),IF(AR$18&gt;=AQ$19,$AA$21*$B$2))),0)</f>
        <v>0</v>
      </c>
      <c r="AS47" s="231">
        <f>IF('Hoja De Calculo'!AT13&gt;='Hoja De Calculo'!AS13,IF(AS$18=100,($AA$21*AS$18*$B$2)-SUM($I47:AR47),IF(AS$18&gt;AR$19,((AS$18-AR$19+1)*$B$2*$AA$21),IF(AS$18&gt;=AR$19,$AA$21*$B$2))),0)</f>
        <v>0</v>
      </c>
      <c r="AT47" s="231">
        <f>IF('Hoja De Calculo'!AU13&gt;='Hoja De Calculo'!AT13,IF(AT$18=100,($AA$21*AT$18*$B$2)-SUM($I47:AS47),IF(AT$18&gt;AS$19,((AT$18-AS$19+1)*$B$2*$AA$21),IF(AT$18&gt;=AS$19,$AA$21*$B$2))),0)</f>
        <v>0</v>
      </c>
      <c r="AU47" s="231">
        <f>IF('Hoja De Calculo'!AV13&gt;='Hoja De Calculo'!AU13,IF(AU$18=100,($AA$21*AU$18*$B$2)-SUM($I47:AT47),IF(AU$18&gt;AT$19,((AU$18-AT$19+1)*$B$2*$AA$21),IF(AU$18&gt;=AT$19,$AA$21*$B$2))),0)</f>
        <v>0</v>
      </c>
      <c r="AV47" s="231">
        <f>IF('Hoja De Calculo'!AW13&gt;='Hoja De Calculo'!AV13,IF(AV$18=100,($AA$21*AV$18*$B$2)-SUM($I47:AU47),IF(AV$18&gt;AU$19,((AV$18-AU$19+1)*$B$2*$AA$21),IF(AV$18&gt;=AU$19,$AA$21*$B$2))),0)</f>
        <v>0</v>
      </c>
      <c r="AW47" s="231">
        <f>IF('Hoja De Calculo'!AX13&gt;='Hoja De Calculo'!AW13,IF(AW$18=100,($AA$21*AW$18*$B$2)-SUM($I47:AV47),IF(AW$18&gt;AV$19,((AW$18-AV$19+1)*$B$2*$AA$21),IF(AW$18&gt;=AV$19,$AA$21*$B$2))),0)</f>
        <v>0</v>
      </c>
      <c r="AX47" s="231">
        <f>IF('Hoja De Calculo'!AY13&gt;='Hoja De Calculo'!AX13,IF(AX$18=100,($AA$21*AX$18*$B$2)-SUM($I47:AW47),IF(AX$18&gt;AW$19,((AX$18-AW$19+1)*$B$2*$AA$21),IF(AX$18&gt;=AW$19,$AA$21*$B$2))),0)</f>
        <v>0</v>
      </c>
      <c r="AY47" s="231">
        <f>IF('Hoja De Calculo'!AZ13&gt;='Hoja De Calculo'!AY13,IF(AY$18=100,($AA$21*AY$18*$B$2)-SUM($I47:AX47),IF(AY$18&gt;AX$19,((AY$18-AX$19+1)*$B$2*$AA$21),IF(AY$18&gt;=AX$19,$AA$21*$B$2))),0)</f>
        <v>0</v>
      </c>
      <c r="AZ47" s="231">
        <f>IF('Hoja De Calculo'!BA13&gt;='Hoja De Calculo'!AZ13,IF(AZ$18=100,($AA$21*AZ$18*$B$2)-SUM($I47:AY47),IF(AZ$18&gt;AY$19,((AZ$18-AY$19+1)*$B$2*$AA$21),IF(AZ$18&gt;=AY$19,$AA$21*$B$2))),0)</f>
        <v>0</v>
      </c>
      <c r="BA47" s="231">
        <f>IF('Hoja De Calculo'!BB13&gt;='Hoja De Calculo'!BA13,IF(BA$18=100,($AA$21*BA$18*$B$2)-SUM($I47:AZ47),IF(BA$18&gt;AZ$19,((BA$18-AZ$19+1)*$B$2*$AA$21),IF(BA$18&gt;=AZ$19,$AA$21*$B$2))),0)</f>
        <v>0</v>
      </c>
      <c r="BB47" s="231">
        <f>IF('Hoja De Calculo'!BC13&gt;='Hoja De Calculo'!BB13,IF(BB$18=100,($AA$21*BB$18*$B$2)-SUM($I47:BA47),IF(BB$18&gt;BA$19,((BB$18-BA$19+1)*$B$2*$AA$21),IF(BB$18&gt;=BA$19,$AA$21*$B$2))),0)</f>
        <v>0</v>
      </c>
      <c r="BC47" s="231">
        <f>IF('Hoja De Calculo'!BD13&gt;='Hoja De Calculo'!BC13,IF(BC$18=100,($AA$21*BC$18*$B$2)-SUM($I47:BB47),IF(BC$18&gt;BB$19,((BC$18-BB$19+1)*$B$2*$AA$21),IF(BC$18&gt;=BB$19,$AA$21*$B$2))),0)</f>
        <v>0</v>
      </c>
      <c r="BD47" s="231">
        <f>IF('Hoja De Calculo'!BE13&gt;='Hoja De Calculo'!BD13,IF(BD$18=100,($AA$21*BD$18*$B$2)-SUM($I47:BC47),IF(BD$18&gt;BC$19,((BD$18-BC$19+1)*$B$2*$AA$21),IF(BD$18&gt;=BC$19,$AA$21*$B$2))),0)</f>
        <v>0</v>
      </c>
      <c r="BE47" s="231">
        <f>IF('Hoja De Calculo'!BF13&gt;='Hoja De Calculo'!BE13,IF(BE$18=100,($AA$21*BE$18*$B$2)-SUM($I47:BD47),IF(BE$18&gt;BD$19,((BE$18-BD$19+1)*$B$2*$AA$21),IF(BE$18&gt;=BD$19,$AA$21*$B$2))),0)</f>
        <v>0</v>
      </c>
      <c r="BF47" s="231">
        <f>IF('Hoja De Calculo'!BG13&gt;='Hoja De Calculo'!BF13,IF(BF$18=100,($AA$21*BF$18*$B$2)-SUM($I47:BE47),IF(BF$18&gt;BE$19,((BF$18-BE$19+1)*$B$2*$AA$21),IF(BF$18&gt;=BE$19,$AA$21*$B$2))),0)</f>
        <v>0</v>
      </c>
      <c r="BG47" s="231">
        <f>IF('Hoja De Calculo'!BH13&gt;='Hoja De Calculo'!BG13,IF(BG$18=100,($AA$21*BG$18*$B$2)-SUM($I47:BF47),IF(BG$18&gt;BF$19,((BG$18-BF$19+1)*$B$2*$AA$21),IF(BG$18&gt;=BF$19,$AA$21*$B$2))),0)</f>
        <v>0</v>
      </c>
      <c r="BH47" s="231">
        <f>IF('Hoja De Calculo'!BI13&gt;='Hoja De Calculo'!BH13,IF(BH$18=100,($AA$21*BH$18*$B$2)-SUM($I47:BG47),IF(BH$18&gt;BG$19,((BH$18-BG$19+1)*$B$2*$AA$21),IF(BH$18&gt;=BG$19,$AA$21*$B$2))),0)</f>
        <v>0</v>
      </c>
      <c r="BI47" s="231">
        <f>IF('Hoja De Calculo'!BJ13&gt;='Hoja De Calculo'!BI13,IF(BI$18=100,($AA$21*BI$18*$B$2)-SUM($I47:BH47),IF(BI$18&gt;BH$19,((BI$18-BH$19+1)*$B$2*$AA$21),IF(BI$18&gt;=BH$19,$AA$21*$B$2))),0)</f>
        <v>0</v>
      </c>
      <c r="BJ47" s="231">
        <f>IF('Hoja De Calculo'!BK13&gt;='Hoja De Calculo'!BJ13,IF(BJ$18=100,($AA$21*BJ$18*$B$2)-SUM($I47:BI47),IF(BJ$18&gt;BI$19,((BJ$18-BI$19+1)*$B$2*$AA$21),IF(BJ$18&gt;=BI$19,$AA$21*$B$2))),0)</f>
        <v>0</v>
      </c>
      <c r="BK47" s="231">
        <f>IF('Hoja De Calculo'!BL13&gt;='Hoja De Calculo'!BK13,IF(BK$18=100,($AA$21*BK$18*$B$2)-SUM($I47:BJ47),IF(BK$18&gt;BJ$19,((BK$18-BJ$19+1)*$B$2*$AA$21),IF(BK$18&gt;=BJ$19,$AA$21*$B$2))),0)</f>
        <v>0</v>
      </c>
      <c r="BL47" s="231">
        <f>IF('Hoja De Calculo'!BM13&gt;='Hoja De Calculo'!BL13,IF(BL$18=100,($AA$21*BL$18*$B$2)-SUM($I47:BK47),IF(BL$18&gt;BK$19,((BL$18-BK$19+1)*$B$2*$AA$21),IF(BL$18&gt;=BK$19,$AA$21*$B$2))),0)</f>
        <v>0</v>
      </c>
      <c r="BM47" s="231">
        <f>IF('Hoja De Calculo'!BN13&gt;='Hoja De Calculo'!BM13,IF(BM$18=100,($AA$21*BM$18*$B$2)-SUM($I47:BL47),IF(BM$18&gt;BL$19,((BM$18-BL$19+1)*$B$2*$AA$21),IF(BM$18&gt;=BL$19,$AA$21*$B$2))),0)</f>
        <v>0</v>
      </c>
      <c r="BN47" s="231">
        <f>IF('Hoja De Calculo'!BO13&gt;='Hoja De Calculo'!BN13,IF(BN$18=100,($AA$21*BN$18*$B$2)-SUM($I47:BM47),IF(BN$18&gt;BM$19,((BN$18-BM$19+1)*$B$2*$AA$21),IF(BN$18&gt;=BM$19,$AA$21*$B$2))),0)</f>
        <v>0</v>
      </c>
      <c r="BO47" s="231">
        <f>IF('Hoja De Calculo'!BP13&gt;='Hoja De Calculo'!BO13,IF(BO$18=100,($AA$21*BO$18*$B$2)-SUM($I47:BN47),IF(BO$18&gt;BN$19,((BO$18-BN$19+1)*$B$2*$AA$21),IF(BO$18&gt;=BN$19,$AA$21*$B$2))),0)</f>
        <v>0</v>
      </c>
      <c r="BP47" s="231">
        <f>IF('Hoja De Calculo'!BQ13&gt;='Hoja De Calculo'!BP13,IF(BP$18=100,($AA$21*BP$18*$B$2)-SUM($I47:BO47),IF(BP$18&gt;BO$19,((BP$18-BO$19+1)*$B$2*$AA$21),IF(BP$18&gt;=BO$19,$AA$21*$B$2))),0)</f>
        <v>0</v>
      </c>
      <c r="BQ47" s="231">
        <f>IF('Hoja De Calculo'!BR13&gt;='Hoja De Calculo'!BQ13,IF(BQ$18=100,($AA$21*BQ$18*$B$2)-SUM($I47:BP47),IF(BQ$18&gt;BP$19,((BQ$18-BP$19+1)*$B$2*$AA$21),IF(BQ$18&gt;=BP$19,$AA$21*$B$2))),0)</f>
        <v>0</v>
      </c>
      <c r="BR47" s="231">
        <f>IF('Hoja De Calculo'!BS13&gt;='Hoja De Calculo'!BR13,IF(BR$18=100,($AA$21*BR$18*$B$2)-SUM($I47:BQ47),IF(BR$18&gt;BQ$19,((BR$18-BQ$19+1)*$B$2*$AA$21),IF(BR$18&gt;=BQ$19,$AA$21*$B$2))),0)</f>
        <v>0</v>
      </c>
      <c r="BS47" s="231">
        <f>IF('Hoja De Calculo'!BT13&gt;='Hoja De Calculo'!BS13,IF(BS$18=100,($AA$21*BS$18*$B$2)-SUM($I47:BR47),IF(BS$18&gt;BR$19,((BS$18-BR$19+1)*$B$2*$AA$21),IF(BS$18&gt;=BR$19,$AA$21*$B$2))),0)</f>
        <v>0</v>
      </c>
      <c r="BT47" s="231">
        <f>IF('Hoja De Calculo'!BU13&gt;='Hoja De Calculo'!BT13,IF(BT$18=100,($AA$21*BT$18*$B$2)-SUM($I47:BS47),IF(BT$18&gt;BS$19,((BT$18-BS$19+1)*$B$2*$AA$21),IF(BT$18&gt;=BS$19,$AA$21*$B$2))),0)</f>
        <v>0</v>
      </c>
      <c r="BU47" s="231">
        <f>IF('Hoja De Calculo'!BV13&gt;='Hoja De Calculo'!BU13,IF(BU$18=100,($AA$21*BU$18*$B$2)-SUM($I47:BT47),IF(BU$18&gt;BT$19,((BU$18-BT$19+1)*$B$2*$AA$21),IF(BU$18&gt;=BT$19,$AA$21*$B$2))),0)</f>
        <v>0</v>
      </c>
      <c r="BV47" s="231">
        <f>IF('Hoja De Calculo'!BW13&gt;='Hoja De Calculo'!BV13,IF(BV$18=100,($AA$21*BV$18*$B$2)-SUM($I47:BU47),IF(BV$18&gt;BU$19,((BV$18-BU$19+1)*$B$2*$AA$21),IF(BV$18&gt;=BU$19,$AA$21*$B$2))),0)</f>
        <v>0</v>
      </c>
      <c r="BW47" s="231">
        <f>IF('Hoja De Calculo'!BX13&gt;='Hoja De Calculo'!BW13,IF(BW$18=100,($AA$21*BW$18*$B$2)-SUM($I47:BV47),IF(BW$18&gt;BV$19,((BW$18-BV$19+1)*$B$2*$AA$21),IF(BW$18&gt;=BV$19,$AA$21*$B$2))),0)</f>
        <v>0</v>
      </c>
      <c r="BX47" s="231">
        <f>IF('Hoja De Calculo'!BY13&gt;='Hoja De Calculo'!BX13,IF(BX$18=100,($AA$21*BX$18*$B$2)-SUM($I47:BW47),IF(BX$18&gt;BW$19,((BX$18-BW$19+1)*$B$2*$AA$21),IF(BX$18&gt;=BW$19,$AA$21*$B$2))),0)</f>
        <v>0</v>
      </c>
      <c r="BY47" s="231">
        <f>IF('Hoja De Calculo'!BZ13&gt;='Hoja De Calculo'!BY13,IF(BY$18=100,($AA$21*BY$18*$B$2)-SUM($I47:BX47),IF(BY$18&gt;BX$19,((BY$18-BX$19+1)*$B$2*$AA$21),IF(BY$18&gt;=BX$19,$AA$21*$B$2))),0)</f>
        <v>0</v>
      </c>
      <c r="BZ47" s="231">
        <f>IF('Hoja De Calculo'!CA13&gt;='Hoja De Calculo'!BZ13,IF(BZ$18=100,($AA$21*BZ$18*$B$2)-SUM($I47:BY47),IF(BZ$18&gt;BY$19,((BZ$18-BY$19+1)*$B$2*$AA$21),IF(BZ$18&gt;=BY$19,$AA$21*$B$2))),0)</f>
        <v>0</v>
      </c>
      <c r="CA47" s="231">
        <f>IF('Hoja De Calculo'!CB13&gt;='Hoja De Calculo'!CA13,IF(CA$18=100,($AA$21*CA$18*$B$2)-SUM($I47:BZ47),IF(CA$18&gt;BZ$19,((CA$18-BZ$19+1)*$B$2*$AA$21),IF(CA$18&gt;=BZ$19,$AA$21*$B$2))),0)</f>
        <v>0</v>
      </c>
      <c r="CB47" s="231">
        <f>IF('Hoja De Calculo'!CC13&gt;='Hoja De Calculo'!CB13,IF(CB$18=100,($AA$21*CB$18*$B$2)-SUM($I47:CA47),IF(CB$18&gt;CA$19,((CB$18-CA$19+1)*$B$2*$AA$21),IF(CB$18&gt;=CA$19,$AA$21*$B$2))),0)</f>
        <v>0</v>
      </c>
      <c r="CC47" s="231">
        <f>IF('Hoja De Calculo'!CD13&gt;='Hoja De Calculo'!CC13,IF(CC$18=100,($AA$21*CC$18*$B$2)-SUM($I47:CB47),IF(CC$18&gt;CB$19,((CC$18-CB$19+1)*$B$2*$AA$21),IF(CC$18&gt;=CB$19,$AA$21*$B$2))),0)</f>
        <v>0</v>
      </c>
      <c r="CD47" s="231">
        <f>IF('Hoja De Calculo'!CE13&gt;='Hoja De Calculo'!CD13,IF(CD$18=100,($AA$21*CD$18*$B$2)-SUM($I47:CC47),IF(CD$18&gt;CC$19,((CD$18-CC$19+1)*$B$2*$AA$21),IF(CD$18&gt;=CC$19,$AA$21*$B$2))),0)</f>
        <v>0</v>
      </c>
      <c r="CE47" s="231">
        <f>IF('Hoja De Calculo'!CF13&gt;='Hoja De Calculo'!CE13,IF(CE$18=100,($AA$21*CE$18*$B$2)-SUM($I47:CD47),IF(CE$18&gt;CD$19,((CE$18-CD$19+1)*$B$2*$AA$21),IF(CE$18&gt;=CD$19,$AA$21*$B$2))),0)</f>
        <v>0</v>
      </c>
      <c r="CF47" s="231">
        <f>IF('Hoja De Calculo'!CG13&gt;='Hoja De Calculo'!CF13,IF(CF$18=100,($AA$21*CF$18*$B$2)-SUM($I47:CE47),IF(CF$18&gt;CE$19,((CF$18-CE$19+1)*$B$2*$AA$21),IF(CF$18&gt;=CE$19,$AA$21*$B$2))),0)</f>
        <v>0</v>
      </c>
      <c r="CG47" s="231">
        <f>IF('Hoja De Calculo'!CH13&gt;='Hoja De Calculo'!CG13,IF(CG$18=100,($AA$21*CG$18*$B$2)-SUM($I47:CF47),IF(CG$18&gt;CF$19,((CG$18-CF$19+1)*$B$2*$AA$21),IF(CG$18&gt;=CF$19,$AA$21*$B$2))),0)</f>
        <v>0</v>
      </c>
      <c r="CH47" s="231">
        <f>IF('Hoja De Calculo'!CI13&gt;='Hoja De Calculo'!CH13,IF(CH$18=100,($AA$21*CH$18*$B$2)-SUM($I47:CG47),IF(CH$18&gt;CG$19,((CH$18-CG$19+1)*$B$2*$AA$21),IF(CH$18&gt;=CG$19,$AA$21*$B$2))),0)</f>
        <v>0</v>
      </c>
      <c r="CI47" s="231">
        <f>IF('Hoja De Calculo'!CJ13&gt;='Hoja De Calculo'!CI13,IF(CI$18=100,($AA$21*CI$18*$B$2)-SUM($I47:CH47),IF(CI$18&gt;CH$19,((CI$18-CH$19+1)*$B$2*$AA$21),IF(CI$18&gt;=CH$19,$AA$21*$B$2))),0)</f>
        <v>0</v>
      </c>
      <c r="CJ47" s="231">
        <f>IF('Hoja De Calculo'!CK13&gt;='Hoja De Calculo'!CJ13,IF(CJ$18=100,($AA$21*CJ$18*$B$2)-SUM($I47:CI47),IF(CJ$18&gt;CI$19,((CJ$18-CI$19+1)*$B$2*$AA$21),IF(CJ$18&gt;=CI$19,$AA$21*$B$2))),0)</f>
        <v>0</v>
      </c>
      <c r="CK47" s="231">
        <f>IF('Hoja De Calculo'!CL13&gt;='Hoja De Calculo'!CK13,IF(CK$18=100,($AA$21*CK$18*$B$2)-SUM($I47:CJ47),IF(CK$18&gt;CJ$19,((CK$18-CJ$19+1)*$B$2*$AA$21),IF(CK$18&gt;=CJ$19,$AA$21*$B$2))),0)</f>
        <v>0</v>
      </c>
      <c r="CL47" s="231">
        <f>IF('Hoja De Calculo'!CM13&gt;='Hoja De Calculo'!CL13,IF(CL$18=100,($AA$21*CL$18*$B$2)-SUM($I47:CK47),IF(CL$18&gt;CK$19,((CL$18-CK$19+1)*$B$2*$AA$21),IF(CL$18&gt;=CK$19,$AA$21*$B$2))),0)</f>
        <v>0</v>
      </c>
      <c r="CM47" s="231">
        <f>IF('Hoja De Calculo'!CN13&gt;='Hoja De Calculo'!CM13,IF(CM$18=100,($AA$21*CM$18*$B$2)-SUM($I47:CL47),IF(CM$18&gt;CL$19,((CM$18-CL$19+1)*$B$2*$AA$21),IF(CM$18&gt;=CL$19,$AA$21*$B$2))),0)</f>
        <v>0</v>
      </c>
      <c r="CN47" s="231">
        <f>IF('Hoja De Calculo'!CO13&gt;='Hoja De Calculo'!CN13,IF(CN$18=100,($AA$21*CN$18*$B$2)-SUM($I47:CM47),IF(CN$18&gt;CM$19,((CN$18-CM$19+1)*$B$2*$AA$21),IF(CN$18&gt;=CM$19,$AA$21*$B$2))),0)</f>
        <v>0</v>
      </c>
      <c r="CO47" s="231">
        <f>IF('Hoja De Calculo'!CP13&gt;='Hoja De Calculo'!CO13,IF(CO$18=100,($AA$21*CO$18*$B$2)-SUM($I47:CN47),IF(CO$18&gt;CN$19,((CO$18-CN$19+1)*$B$2*$AA$21),IF(CO$18&gt;=CN$19,$AA$21*$B$2))),0)</f>
        <v>0</v>
      </c>
      <c r="CP47" s="231">
        <f>IF('Hoja De Calculo'!CQ13&gt;='Hoja De Calculo'!CP13,IF(CP$18=100,($AA$21*CP$18*$B$2)-SUM($I47:CO47),IF(CP$18&gt;CO$19,((CP$18-CO$19+1)*$B$2*$AA$21),IF(CP$18&gt;=CO$19,$AA$21*$B$2))),0)</f>
        <v>0</v>
      </c>
      <c r="CQ47" s="231">
        <f>IF('Hoja De Calculo'!CR13&gt;='Hoja De Calculo'!CQ13,IF(CQ$18=100,($AA$21*CQ$18*$B$2)-SUM($I47:CP47),IF(CQ$18&gt;CP$19,((CQ$18-CP$19+1)*$B$2*$AA$21),IF(CQ$18&gt;=CP$19,$AA$21*$B$2))),0)</f>
        <v>0</v>
      </c>
      <c r="CR47" s="231">
        <f>IF('Hoja De Calculo'!CS13&gt;='Hoja De Calculo'!CR13,IF(CR$18=100,($AA$21*CR$18*$B$2)-SUM($I47:CQ47),IF(CR$18&gt;CQ$19,((CR$18-CQ$19+1)*$B$2*$AA$21),IF(CR$18&gt;=CQ$19,$AA$21*$B$2))),0)</f>
        <v>0</v>
      </c>
      <c r="CS47" s="231">
        <f>IF('Hoja De Calculo'!CT13&gt;='Hoja De Calculo'!CS13,IF(CS$18=100,($AA$21*CS$18*$B$2)-SUM($I47:CR47),IF(CS$18&gt;CR$19,((CS$18-CR$19+1)*$B$2*$AA$21),IF(CS$18&gt;=CR$19,$AA$21*$B$2))),0)</f>
        <v>0</v>
      </c>
      <c r="CT47" s="231">
        <f>IF('Hoja De Calculo'!CU13&gt;='Hoja De Calculo'!CT13,IF(CT$18=100,($AA$21*CT$18*$B$2)-SUM($I47:CS47),IF(CT$18&gt;CS$19,((CT$18-CS$19+1)*$B$2*$AA$21),IF(CT$18&gt;=CS$19,$AA$21*$B$2))),0)</f>
        <v>0</v>
      </c>
      <c r="CU47" s="231">
        <f>IF('Hoja De Calculo'!CV13&gt;='Hoja De Calculo'!CU13,IF(CU$18=100,($AA$21*CU$18*$B$2)-SUM($I47:CT47),IF(CU$18&gt;CT$19,((CU$18-CT$19+1)*$B$2*$AA$21),IF(CU$18&gt;=CT$19,$AA$21*$B$2))),0)</f>
        <v>0</v>
      </c>
      <c r="CV47" s="231">
        <f>IF('Hoja De Calculo'!CW13&gt;='Hoja De Calculo'!CV13,IF(CV$18=100,($AA$21*CV$18*$B$2)-SUM($I47:CU47),IF(CV$18&gt;CU$19,((CV$18-CU$19+1)*$B$2*$AA$21),IF(CV$18&gt;=CU$19,$AA$21*$B$2))),0)</f>
        <v>0</v>
      </c>
      <c r="CW47" s="231">
        <f>IF('Hoja De Calculo'!CX13&gt;='Hoja De Calculo'!CW13,IF(CW$18=100,($AA$21*CW$18*$B$2)-SUM($I47:CV47),IF(CW$18&gt;CV$19,((CW$18-CV$19+1)*$B$2*$AA$21),IF(CW$18&gt;=CV$19,$AA$21*$B$2))),0)</f>
        <v>0</v>
      </c>
    </row>
    <row r="48" spans="1:101" x14ac:dyDescent="0.35">
      <c r="A48" t="s">
        <v>153</v>
      </c>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204"/>
      <c r="AA48" s="211"/>
      <c r="AB48" s="218">
        <f>(AB$21*$B$2*(AB$19+(IF(AB$19=100,0,1))))</f>
        <v>0</v>
      </c>
      <c r="AC48" s="231">
        <f>IF('Hoja De Calculo'!AD13&gt;='Hoja De Calculo'!AC13,IF(AC$18=100,($AB$21*AC$18*$B$2)-SUM($I48:AB48),IF(AC$18&gt;AB$19,((AC$18-AB$19+1)*$B$2*$AB$21),IF(AC$18&gt;=AB$19,$AB$21*$B$2))),0)</f>
        <v>0</v>
      </c>
      <c r="AD48" s="231">
        <f>IF('Hoja De Calculo'!AE13&gt;='Hoja De Calculo'!AD13,IF(AD$18=100,($AB$21*AD$18*$B$2)-SUM($I48:AC48),IF(AD$18&gt;AC$19,((AD$18-AC$19+1)*$B$2*$AB$21),IF(AD$18&gt;=AC$19,$AB$21*$B$2))),0)</f>
        <v>0</v>
      </c>
      <c r="AE48" s="231">
        <f>IF('Hoja De Calculo'!AF13&gt;='Hoja De Calculo'!AE13,IF(AE$18=100,($AB$21*AE$18*$B$2)-SUM($I48:AD48),IF(AE$18&gt;AD$19,((AE$18-AD$19+1)*$B$2*$AB$21),IF(AE$18&gt;=AD$19,$AB$21*$B$2))),0)</f>
        <v>0</v>
      </c>
      <c r="AF48" s="231">
        <f>IF('Hoja De Calculo'!AG13&gt;='Hoja De Calculo'!AF13,IF(AF$18=100,($AB$21*AF$18*$B$2)-SUM($I48:AE48),IF(AF$18&gt;AE$19,((AF$18-AE$19+1)*$B$2*$AB$21),IF(AF$18&gt;=AE$19,$AB$21*$B$2))),0)</f>
        <v>0</v>
      </c>
      <c r="AG48" s="231">
        <f>IF('Hoja De Calculo'!AH13&gt;='Hoja De Calculo'!AG13,IF(AG$18=100,($AB$21*AG$18*$B$2)-SUM($I48:AF48),IF(AG$18&gt;AF$19,((AG$18-AF$19+1)*$B$2*$AB$21),IF(AG$18&gt;=AF$19,$AB$21*$B$2))),0)</f>
        <v>0</v>
      </c>
      <c r="AH48" s="231">
        <f>IF('Hoja De Calculo'!AI13&gt;='Hoja De Calculo'!AH13,IF(AH$18=100,($AB$21*AH$18*$B$2)-SUM($I48:AG48),IF(AH$18&gt;AG$19,((AH$18-AG$19+1)*$B$2*$AB$21),IF(AH$18&gt;=AG$19,$AB$21*$B$2))),0)</f>
        <v>0</v>
      </c>
      <c r="AI48" s="231">
        <f>IF('Hoja De Calculo'!AJ13&gt;='Hoja De Calculo'!AI13,IF(AI$18=100,($AB$21*AI$18*$B$2)-SUM($I48:AH48),IF(AI$18&gt;AH$19,((AI$18-AH$19+1)*$B$2*$AB$21),IF(AI$18&gt;=AH$19,$AB$21*$B$2))),0)</f>
        <v>0</v>
      </c>
      <c r="AJ48" s="231">
        <f>IF('Hoja De Calculo'!AK13&gt;='Hoja De Calculo'!AJ13,IF(AJ$18=100,($AB$21*AJ$18*$B$2)-SUM($I48:AI48),IF(AJ$18&gt;AI$19,((AJ$18-AI$19+1)*$B$2*$AB$21),IF(AJ$18&gt;=AI$19,$AB$21*$B$2))),0)</f>
        <v>0</v>
      </c>
      <c r="AK48" s="231">
        <f>IF('Hoja De Calculo'!AL13&gt;='Hoja De Calculo'!AK13,IF(AK$18=100,($AB$21*AK$18*$B$2)-SUM($I48:AJ48),IF(AK$18&gt;AJ$19,((AK$18-AJ$19+1)*$B$2*$AB$21),IF(AK$18&gt;=AJ$19,$AB$21*$B$2))),0)</f>
        <v>0</v>
      </c>
      <c r="AL48" s="231">
        <f>IF('Hoja De Calculo'!AM13&gt;='Hoja De Calculo'!AL13,IF(AL$18=100,($AB$21*AL$18*$B$2)-SUM($I48:AK48),IF(AL$18&gt;AK$19,((AL$18-AK$19+1)*$B$2*$AB$21),IF(AL$18&gt;=AK$19,$AB$21*$B$2))),0)</f>
        <v>0</v>
      </c>
      <c r="AM48" s="231">
        <f>IF('Hoja De Calculo'!AN13&gt;='Hoja De Calculo'!AM13,IF(AM$18=100,($AB$21*AM$18*$B$2)-SUM($I48:AL48),IF(AM$18&gt;AL$19,((AM$18-AL$19+1)*$B$2*$AB$21),IF(AM$18&gt;=AL$19,$AB$21*$B$2))),0)</f>
        <v>0</v>
      </c>
      <c r="AN48" s="231">
        <f>IF('Hoja De Calculo'!AO13&gt;='Hoja De Calculo'!AN13,IF(AN$18=100,($AB$21*AN$18*$B$2)-SUM($I48:AM48),IF(AN$18&gt;AM$19,((AN$18-AM$19+1)*$B$2*$AB$21),IF(AN$18&gt;=AM$19,$AB$21*$B$2))),0)</f>
        <v>0</v>
      </c>
      <c r="AO48" s="231">
        <f>IF('Hoja De Calculo'!AP13&gt;='Hoja De Calculo'!AO13,IF(AO$18=100,($AB$21*AO$18*$B$2)-SUM($I48:AN48),IF(AO$18&gt;AN$19,((AO$18-AN$19+1)*$B$2*$AB$21),IF(AO$18&gt;=AN$19,$AB$21*$B$2))),0)</f>
        <v>0</v>
      </c>
      <c r="AP48" s="231">
        <f>IF('Hoja De Calculo'!AQ13&gt;='Hoja De Calculo'!AP13,IF(AP$18=100,($AB$21*AP$18*$B$2)-SUM($I48:AO48),IF(AP$18&gt;AO$19,((AP$18-AO$19+1)*$B$2*$AB$21),IF(AP$18&gt;=AO$19,$AB$21*$B$2))),0)</f>
        <v>0</v>
      </c>
      <c r="AQ48" s="231">
        <f>IF('Hoja De Calculo'!AR13&gt;='Hoja De Calculo'!AQ13,IF(AQ$18=100,($AB$21*AQ$18*$B$2)-SUM($I48:AP48),IF(AQ$18&gt;AP$19,((AQ$18-AP$19+1)*$B$2*$AB$21),IF(AQ$18&gt;=AP$19,$AB$21*$B$2))),0)</f>
        <v>0</v>
      </c>
      <c r="AR48" s="231">
        <f>IF('Hoja De Calculo'!AS13&gt;='Hoja De Calculo'!AR13,IF(AR$18=100,($AB$21*AR$18*$B$2)-SUM($I48:AQ48),IF(AR$18&gt;AQ$19,((AR$18-AQ$19+1)*$B$2*$AB$21),IF(AR$18&gt;=AQ$19,$AB$21*$B$2))),0)</f>
        <v>0</v>
      </c>
      <c r="AS48" s="231">
        <f>IF('Hoja De Calculo'!AT13&gt;='Hoja De Calculo'!AS13,IF(AS$18=100,($AB$21*AS$18*$B$2)-SUM($I48:AR48),IF(AS$18&gt;AR$19,((AS$18-AR$19+1)*$B$2*$AB$21),IF(AS$18&gt;=AR$19,$AB$21*$B$2))),0)</f>
        <v>0</v>
      </c>
      <c r="AT48" s="231">
        <f>IF('Hoja De Calculo'!AU13&gt;='Hoja De Calculo'!AT13,IF(AT$18=100,($AB$21*AT$18*$B$2)-SUM($I48:AS48),IF(AT$18&gt;AS$19,((AT$18-AS$19+1)*$B$2*$AB$21),IF(AT$18&gt;=AS$19,$AB$21*$B$2))),0)</f>
        <v>0</v>
      </c>
      <c r="AU48" s="231">
        <f>IF('Hoja De Calculo'!AV13&gt;='Hoja De Calculo'!AU13,IF(AU$18=100,($AB$21*AU$18*$B$2)-SUM($I48:AT48),IF(AU$18&gt;AT$19,((AU$18-AT$19+1)*$B$2*$AB$21),IF(AU$18&gt;=AT$19,$AB$21*$B$2))),0)</f>
        <v>0</v>
      </c>
      <c r="AV48" s="231">
        <f>IF('Hoja De Calculo'!AW13&gt;='Hoja De Calculo'!AV13,IF(AV$18=100,($AB$21*AV$18*$B$2)-SUM($I48:AU48),IF(AV$18&gt;AU$19,((AV$18-AU$19+1)*$B$2*$AB$21),IF(AV$18&gt;=AU$19,$AB$21*$B$2))),0)</f>
        <v>0</v>
      </c>
      <c r="AW48" s="231">
        <f>IF('Hoja De Calculo'!AX13&gt;='Hoja De Calculo'!AW13,IF(AW$18=100,($AB$21*AW$18*$B$2)-SUM($I48:AV48),IF(AW$18&gt;AV$19,((AW$18-AV$19+1)*$B$2*$AB$21),IF(AW$18&gt;=AV$19,$AB$21*$B$2))),0)</f>
        <v>0</v>
      </c>
      <c r="AX48" s="231">
        <f>IF('Hoja De Calculo'!AY13&gt;='Hoja De Calculo'!AX13,IF(AX$18=100,($AB$21*AX$18*$B$2)-SUM($I48:AW48),IF(AX$18&gt;AW$19,((AX$18-AW$19+1)*$B$2*$AB$21),IF(AX$18&gt;=AW$19,$AB$21*$B$2))),0)</f>
        <v>0</v>
      </c>
      <c r="AY48" s="231">
        <f>IF('Hoja De Calculo'!AZ13&gt;='Hoja De Calculo'!AY13,IF(AY$18=100,($AB$21*AY$18*$B$2)-SUM($I48:AX48),IF(AY$18&gt;AX$19,((AY$18-AX$19+1)*$B$2*$AB$21),IF(AY$18&gt;=AX$19,$AB$21*$B$2))),0)</f>
        <v>0</v>
      </c>
      <c r="AZ48" s="231">
        <f>IF('Hoja De Calculo'!BA13&gt;='Hoja De Calculo'!AZ13,IF(AZ$18=100,($AB$21*AZ$18*$B$2)-SUM($I48:AY48),IF(AZ$18&gt;AY$19,((AZ$18-AY$19+1)*$B$2*$AB$21),IF(AZ$18&gt;=AY$19,$AB$21*$B$2))),0)</f>
        <v>0</v>
      </c>
      <c r="BA48" s="231">
        <f>IF('Hoja De Calculo'!BB13&gt;='Hoja De Calculo'!BA13,IF(BA$18=100,($AB$21*BA$18*$B$2)-SUM($I48:AZ48),IF(BA$18&gt;AZ$19,((BA$18-AZ$19+1)*$B$2*$AB$21),IF(BA$18&gt;=AZ$19,$AB$21*$B$2))),0)</f>
        <v>0</v>
      </c>
      <c r="BB48" s="231">
        <f>IF('Hoja De Calculo'!BC13&gt;='Hoja De Calculo'!BB13,IF(BB$18=100,($AB$21*BB$18*$B$2)-SUM($I48:BA48),IF(BB$18&gt;BA$19,((BB$18-BA$19+1)*$B$2*$AB$21),IF(BB$18&gt;=BA$19,$AB$21*$B$2))),0)</f>
        <v>0</v>
      </c>
      <c r="BC48" s="231">
        <f>IF('Hoja De Calculo'!BD13&gt;='Hoja De Calculo'!BC13,IF(BC$18=100,($AB$21*BC$18*$B$2)-SUM($I48:BB48),IF(BC$18&gt;BB$19,((BC$18-BB$19+1)*$B$2*$AB$21),IF(BC$18&gt;=BB$19,$AB$21*$B$2))),0)</f>
        <v>0</v>
      </c>
      <c r="BD48" s="231">
        <f>IF('Hoja De Calculo'!BE13&gt;='Hoja De Calculo'!BD13,IF(BD$18=100,($AB$21*BD$18*$B$2)-SUM($I48:BC48),IF(BD$18&gt;BC$19,((BD$18-BC$19+1)*$B$2*$AB$21),IF(BD$18&gt;=BC$19,$AB$21*$B$2))),0)</f>
        <v>0</v>
      </c>
      <c r="BE48" s="231">
        <f>IF('Hoja De Calculo'!BF13&gt;='Hoja De Calculo'!BE13,IF(BE$18=100,($AB$21*BE$18*$B$2)-SUM($I48:BD48),IF(BE$18&gt;BD$19,((BE$18-BD$19+1)*$B$2*$AB$21),IF(BE$18&gt;=BD$19,$AB$21*$B$2))),0)</f>
        <v>0</v>
      </c>
      <c r="BF48" s="231">
        <f>IF('Hoja De Calculo'!BG13&gt;='Hoja De Calculo'!BF13,IF(BF$18=100,($AB$21*BF$18*$B$2)-SUM($I48:BE48),IF(BF$18&gt;BE$19,((BF$18-BE$19+1)*$B$2*$AB$21),IF(BF$18&gt;=BE$19,$AB$21*$B$2))),0)</f>
        <v>0</v>
      </c>
      <c r="BG48" s="231">
        <f>IF('Hoja De Calculo'!BH13&gt;='Hoja De Calculo'!BG13,IF(BG$18=100,($AB$21*BG$18*$B$2)-SUM($I48:BF48),IF(BG$18&gt;BF$19,((BG$18-BF$19+1)*$B$2*$AB$21),IF(BG$18&gt;=BF$19,$AB$21*$B$2))),0)</f>
        <v>0</v>
      </c>
      <c r="BH48" s="231">
        <f>IF('Hoja De Calculo'!BI13&gt;='Hoja De Calculo'!BH13,IF(BH$18=100,($AB$21*BH$18*$B$2)-SUM($I48:BG48),IF(BH$18&gt;BG$19,((BH$18-BG$19+1)*$B$2*$AB$21),IF(BH$18&gt;=BG$19,$AB$21*$B$2))),0)</f>
        <v>0</v>
      </c>
      <c r="BI48" s="231">
        <f>IF('Hoja De Calculo'!BJ13&gt;='Hoja De Calculo'!BI13,IF(BI$18=100,($AB$21*BI$18*$B$2)-SUM($I48:BH48),IF(BI$18&gt;BH$19,((BI$18-BH$19+1)*$B$2*$AB$21),IF(BI$18&gt;=BH$19,$AB$21*$B$2))),0)</f>
        <v>0</v>
      </c>
      <c r="BJ48" s="231">
        <f>IF('Hoja De Calculo'!BK13&gt;='Hoja De Calculo'!BJ13,IF(BJ$18=100,($AB$21*BJ$18*$B$2)-SUM($I48:BI48),IF(BJ$18&gt;BI$19,((BJ$18-BI$19+1)*$B$2*$AB$21),IF(BJ$18&gt;=BI$19,$AB$21*$B$2))),0)</f>
        <v>0</v>
      </c>
      <c r="BK48" s="231">
        <f>IF('Hoja De Calculo'!BL13&gt;='Hoja De Calculo'!BK13,IF(BK$18=100,($AB$21*BK$18*$B$2)-SUM($I48:BJ48),IF(BK$18&gt;BJ$19,((BK$18-BJ$19+1)*$B$2*$AB$21),IF(BK$18&gt;=BJ$19,$AB$21*$B$2))),0)</f>
        <v>0</v>
      </c>
      <c r="BL48" s="231">
        <f>IF('Hoja De Calculo'!BM13&gt;='Hoja De Calculo'!BL13,IF(BL$18=100,($AB$21*BL$18*$B$2)-SUM($I48:BK48),IF(BL$18&gt;BK$19,((BL$18-BK$19+1)*$B$2*$AB$21),IF(BL$18&gt;=BK$19,$AB$21*$B$2))),0)</f>
        <v>0</v>
      </c>
      <c r="BM48" s="231">
        <f>IF('Hoja De Calculo'!BN13&gt;='Hoja De Calculo'!BM13,IF(BM$18=100,($AB$21*BM$18*$B$2)-SUM($I48:BL48),IF(BM$18&gt;BL$19,((BM$18-BL$19+1)*$B$2*$AB$21),IF(BM$18&gt;=BL$19,$AB$21*$B$2))),0)</f>
        <v>0</v>
      </c>
      <c r="BN48" s="231">
        <f>IF('Hoja De Calculo'!BO13&gt;='Hoja De Calculo'!BN13,IF(BN$18=100,($AB$21*BN$18*$B$2)-SUM($I48:BM48),IF(BN$18&gt;BM$19,((BN$18-BM$19+1)*$B$2*$AB$21),IF(BN$18&gt;=BM$19,$AB$21*$B$2))),0)</f>
        <v>0</v>
      </c>
      <c r="BO48" s="231">
        <f>IF('Hoja De Calculo'!BP13&gt;='Hoja De Calculo'!BO13,IF(BO$18=100,($AB$21*BO$18*$B$2)-SUM($I48:BN48),IF(BO$18&gt;BN$19,((BO$18-BN$19+1)*$B$2*$AB$21),IF(BO$18&gt;=BN$19,$AB$21*$B$2))),0)</f>
        <v>0</v>
      </c>
      <c r="BP48" s="231">
        <f>IF('Hoja De Calculo'!BQ13&gt;='Hoja De Calculo'!BP13,IF(BP$18=100,($AB$21*BP$18*$B$2)-SUM($I48:BO48),IF(BP$18&gt;BO$19,((BP$18-BO$19+1)*$B$2*$AB$21),IF(BP$18&gt;=BO$19,$AB$21*$B$2))),0)</f>
        <v>0</v>
      </c>
      <c r="BQ48" s="231">
        <f>IF('Hoja De Calculo'!BR13&gt;='Hoja De Calculo'!BQ13,IF(BQ$18=100,($AB$21*BQ$18*$B$2)-SUM($I48:BP48),IF(BQ$18&gt;BP$19,((BQ$18-BP$19+1)*$B$2*$AB$21),IF(BQ$18&gt;=BP$19,$AB$21*$B$2))),0)</f>
        <v>0</v>
      </c>
      <c r="BR48" s="231">
        <f>IF('Hoja De Calculo'!BS13&gt;='Hoja De Calculo'!BR13,IF(BR$18=100,($AB$21*BR$18*$B$2)-SUM($I48:BQ48),IF(BR$18&gt;BQ$19,((BR$18-BQ$19+1)*$B$2*$AB$21),IF(BR$18&gt;=BQ$19,$AB$21*$B$2))),0)</f>
        <v>0</v>
      </c>
      <c r="BS48" s="231">
        <f>IF('Hoja De Calculo'!BT13&gt;='Hoja De Calculo'!BS13,IF(BS$18=100,($AB$21*BS$18*$B$2)-SUM($I48:BR48),IF(BS$18&gt;BR$19,((BS$18-BR$19+1)*$B$2*$AB$21),IF(BS$18&gt;=BR$19,$AB$21*$B$2))),0)</f>
        <v>0</v>
      </c>
      <c r="BT48" s="231">
        <f>IF('Hoja De Calculo'!BU13&gt;='Hoja De Calculo'!BT13,IF(BT$18=100,($AB$21*BT$18*$B$2)-SUM($I48:BS48),IF(BT$18&gt;BS$19,((BT$18-BS$19+1)*$B$2*$AB$21),IF(BT$18&gt;=BS$19,$AB$21*$B$2))),0)</f>
        <v>0</v>
      </c>
      <c r="BU48" s="231">
        <f>IF('Hoja De Calculo'!BV13&gt;='Hoja De Calculo'!BU13,IF(BU$18=100,($AB$21*BU$18*$B$2)-SUM($I48:BT48),IF(BU$18&gt;BT$19,((BU$18-BT$19+1)*$B$2*$AB$21),IF(BU$18&gt;=BT$19,$AB$21*$B$2))),0)</f>
        <v>0</v>
      </c>
      <c r="BV48" s="231">
        <f>IF('Hoja De Calculo'!BW13&gt;='Hoja De Calculo'!BV13,IF(BV$18=100,($AB$21*BV$18*$B$2)-SUM($I48:BU48),IF(BV$18&gt;BU$19,((BV$18-BU$19+1)*$B$2*$AB$21),IF(BV$18&gt;=BU$19,$AB$21*$B$2))),0)</f>
        <v>0</v>
      </c>
      <c r="BW48" s="231">
        <f>IF('Hoja De Calculo'!BX13&gt;='Hoja De Calculo'!BW13,IF(BW$18=100,($AB$21*BW$18*$B$2)-SUM($I48:BV48),IF(BW$18&gt;BV$19,((BW$18-BV$19+1)*$B$2*$AB$21),IF(BW$18&gt;=BV$19,$AB$21*$B$2))),0)</f>
        <v>0</v>
      </c>
      <c r="BX48" s="231">
        <f>IF('Hoja De Calculo'!BY13&gt;='Hoja De Calculo'!BX13,IF(BX$18=100,($AB$21*BX$18*$B$2)-SUM($I48:BW48),IF(BX$18&gt;BW$19,((BX$18-BW$19+1)*$B$2*$AB$21),IF(BX$18&gt;=BW$19,$AB$21*$B$2))),0)</f>
        <v>0</v>
      </c>
      <c r="BY48" s="231">
        <f>IF('Hoja De Calculo'!BZ13&gt;='Hoja De Calculo'!BY13,IF(BY$18=100,($AB$21*BY$18*$B$2)-SUM($I48:BX48),IF(BY$18&gt;BX$19,((BY$18-BX$19+1)*$B$2*$AB$21),IF(BY$18&gt;=BX$19,$AB$21*$B$2))),0)</f>
        <v>0</v>
      </c>
      <c r="BZ48" s="231">
        <f>IF('Hoja De Calculo'!CA13&gt;='Hoja De Calculo'!BZ13,IF(BZ$18=100,($AB$21*BZ$18*$B$2)-SUM($I48:BY48),IF(BZ$18&gt;BY$19,((BZ$18-BY$19+1)*$B$2*$AB$21),IF(BZ$18&gt;=BY$19,$AB$21*$B$2))),0)</f>
        <v>0</v>
      </c>
      <c r="CA48" s="231">
        <f>IF('Hoja De Calculo'!CB13&gt;='Hoja De Calculo'!CA13,IF(CA$18=100,($AB$21*CA$18*$B$2)-SUM($I48:BZ48),IF(CA$18&gt;BZ$19,((CA$18-BZ$19+1)*$B$2*$AB$21),IF(CA$18&gt;=BZ$19,$AB$21*$B$2))),0)</f>
        <v>0</v>
      </c>
      <c r="CB48" s="231">
        <f>IF('Hoja De Calculo'!CC13&gt;='Hoja De Calculo'!CB13,IF(CB$18=100,($AB$21*CB$18*$B$2)-SUM($I48:CA48),IF(CB$18&gt;CA$19,((CB$18-CA$19+1)*$B$2*$AB$21),IF(CB$18&gt;=CA$19,$AB$21*$B$2))),0)</f>
        <v>0</v>
      </c>
      <c r="CC48" s="231">
        <f>IF('Hoja De Calculo'!CD13&gt;='Hoja De Calculo'!CC13,IF(CC$18=100,($AB$21*CC$18*$B$2)-SUM($I48:CB48),IF(CC$18&gt;CB$19,((CC$18-CB$19+1)*$B$2*$AB$21),IF(CC$18&gt;=CB$19,$AB$21*$B$2))),0)</f>
        <v>0</v>
      </c>
      <c r="CD48" s="231">
        <f>IF('Hoja De Calculo'!CE13&gt;='Hoja De Calculo'!CD13,IF(CD$18=100,($AB$21*CD$18*$B$2)-SUM($I48:CC48),IF(CD$18&gt;CC$19,((CD$18-CC$19+1)*$B$2*$AB$21),IF(CD$18&gt;=CC$19,$AB$21*$B$2))),0)</f>
        <v>0</v>
      </c>
      <c r="CE48" s="231">
        <f>IF('Hoja De Calculo'!CF13&gt;='Hoja De Calculo'!CE13,IF(CE$18=100,($AB$21*CE$18*$B$2)-SUM($I48:CD48),IF(CE$18&gt;CD$19,((CE$18-CD$19+1)*$B$2*$AB$21),IF(CE$18&gt;=CD$19,$AB$21*$B$2))),0)</f>
        <v>0</v>
      </c>
      <c r="CF48" s="231">
        <f>IF('Hoja De Calculo'!CG13&gt;='Hoja De Calculo'!CF13,IF(CF$18=100,($AB$21*CF$18*$B$2)-SUM($I48:CE48),IF(CF$18&gt;CE$19,((CF$18-CE$19+1)*$B$2*$AB$21),IF(CF$18&gt;=CE$19,$AB$21*$B$2))),0)</f>
        <v>0</v>
      </c>
      <c r="CG48" s="231">
        <f>IF('Hoja De Calculo'!CH13&gt;='Hoja De Calculo'!CG13,IF(CG$18=100,($AB$21*CG$18*$B$2)-SUM($I48:CF48),IF(CG$18&gt;CF$19,((CG$18-CF$19+1)*$B$2*$AB$21),IF(CG$18&gt;=CF$19,$AB$21*$B$2))),0)</f>
        <v>0</v>
      </c>
      <c r="CH48" s="231">
        <f>IF('Hoja De Calculo'!CI13&gt;='Hoja De Calculo'!CH13,IF(CH$18=100,($AB$21*CH$18*$B$2)-SUM($I48:CG48),IF(CH$18&gt;CG$19,((CH$18-CG$19+1)*$B$2*$AB$21),IF(CH$18&gt;=CG$19,$AB$21*$B$2))),0)</f>
        <v>0</v>
      </c>
      <c r="CI48" s="231">
        <f>IF('Hoja De Calculo'!CJ13&gt;='Hoja De Calculo'!CI13,IF(CI$18=100,($AB$21*CI$18*$B$2)-SUM($I48:CH48),IF(CI$18&gt;CH$19,((CI$18-CH$19+1)*$B$2*$AB$21),IF(CI$18&gt;=CH$19,$AB$21*$B$2))),0)</f>
        <v>0</v>
      </c>
      <c r="CJ48" s="231">
        <f>IF('Hoja De Calculo'!CK13&gt;='Hoja De Calculo'!CJ13,IF(CJ$18=100,($AB$21*CJ$18*$B$2)-SUM($I48:CI48),IF(CJ$18&gt;CI$19,((CJ$18-CI$19+1)*$B$2*$AB$21),IF(CJ$18&gt;=CI$19,$AB$21*$B$2))),0)</f>
        <v>0</v>
      </c>
      <c r="CK48" s="231">
        <f>IF('Hoja De Calculo'!CL13&gt;='Hoja De Calculo'!CK13,IF(CK$18=100,($AB$21*CK$18*$B$2)-SUM($I48:CJ48),IF(CK$18&gt;CJ$19,((CK$18-CJ$19+1)*$B$2*$AB$21),IF(CK$18&gt;=CJ$19,$AB$21*$B$2))),0)</f>
        <v>0</v>
      </c>
      <c r="CL48" s="231">
        <f>IF('Hoja De Calculo'!CM13&gt;='Hoja De Calculo'!CL13,IF(CL$18=100,($AB$21*CL$18*$B$2)-SUM($I48:CK48),IF(CL$18&gt;CK$19,((CL$18-CK$19+1)*$B$2*$AB$21),IF(CL$18&gt;=CK$19,$AB$21*$B$2))),0)</f>
        <v>0</v>
      </c>
      <c r="CM48" s="231">
        <f>IF('Hoja De Calculo'!CN13&gt;='Hoja De Calculo'!CM13,IF(CM$18=100,($AB$21*CM$18*$B$2)-SUM($I48:CL48),IF(CM$18&gt;CL$19,((CM$18-CL$19+1)*$B$2*$AB$21),IF(CM$18&gt;=CL$19,$AB$21*$B$2))),0)</f>
        <v>0</v>
      </c>
      <c r="CN48" s="231">
        <f>IF('Hoja De Calculo'!CO13&gt;='Hoja De Calculo'!CN13,IF(CN$18=100,($AB$21*CN$18*$B$2)-SUM($I48:CM48),IF(CN$18&gt;CM$19,((CN$18-CM$19+1)*$B$2*$AB$21),IF(CN$18&gt;=CM$19,$AB$21*$B$2))),0)</f>
        <v>0</v>
      </c>
      <c r="CO48" s="231">
        <f>IF('Hoja De Calculo'!CP13&gt;='Hoja De Calculo'!CO13,IF(CO$18=100,($AB$21*CO$18*$B$2)-SUM($I48:CN48),IF(CO$18&gt;CN$19,((CO$18-CN$19+1)*$B$2*$AB$21),IF(CO$18&gt;=CN$19,$AB$21*$B$2))),0)</f>
        <v>0</v>
      </c>
      <c r="CP48" s="231">
        <f>IF('Hoja De Calculo'!CQ13&gt;='Hoja De Calculo'!CP13,IF(CP$18=100,($AB$21*CP$18*$B$2)-SUM($I48:CO48),IF(CP$18&gt;CO$19,((CP$18-CO$19+1)*$B$2*$AB$21),IF(CP$18&gt;=CO$19,$AB$21*$B$2))),0)</f>
        <v>0</v>
      </c>
      <c r="CQ48" s="231">
        <f>IF('Hoja De Calculo'!CR13&gt;='Hoja De Calculo'!CQ13,IF(CQ$18=100,($AB$21*CQ$18*$B$2)-SUM($I48:CP48),IF(CQ$18&gt;CP$19,((CQ$18-CP$19+1)*$B$2*$AB$21),IF(CQ$18&gt;=CP$19,$AB$21*$B$2))),0)</f>
        <v>0</v>
      </c>
      <c r="CR48" s="231">
        <f>IF('Hoja De Calculo'!CS13&gt;='Hoja De Calculo'!CR13,IF(CR$18=100,($AB$21*CR$18*$B$2)-SUM($I48:CQ48),IF(CR$18&gt;CQ$19,((CR$18-CQ$19+1)*$B$2*$AB$21),IF(CR$18&gt;=CQ$19,$AB$21*$B$2))),0)</f>
        <v>0</v>
      </c>
      <c r="CS48" s="231">
        <f>IF('Hoja De Calculo'!CT13&gt;='Hoja De Calculo'!CS13,IF(CS$18=100,($AB$21*CS$18*$B$2)-SUM($I48:CR48),IF(CS$18&gt;CR$19,((CS$18-CR$19+1)*$B$2*$AB$21),IF(CS$18&gt;=CR$19,$AB$21*$B$2))),0)</f>
        <v>0</v>
      </c>
      <c r="CT48" s="231">
        <f>IF('Hoja De Calculo'!CU13&gt;='Hoja De Calculo'!CT13,IF(CT$18=100,($AB$21*CT$18*$B$2)-SUM($I48:CS48),IF(CT$18&gt;CS$19,((CT$18-CS$19+1)*$B$2*$AB$21),IF(CT$18&gt;=CS$19,$AB$21*$B$2))),0)</f>
        <v>0</v>
      </c>
      <c r="CU48" s="231">
        <f>IF('Hoja De Calculo'!CV13&gt;='Hoja De Calculo'!CU13,IF(CU$18=100,($AB$21*CU$18*$B$2)-SUM($I48:CT48),IF(CU$18&gt;CT$19,((CU$18-CT$19+1)*$B$2*$AB$21),IF(CU$18&gt;=CT$19,$AB$21*$B$2))),0)</f>
        <v>0</v>
      </c>
      <c r="CV48" s="231">
        <f>IF('Hoja De Calculo'!CW13&gt;='Hoja De Calculo'!CV13,IF(CV$18=100,($AB$21*CV$18*$B$2)-SUM($I48:CU48),IF(CV$18&gt;CU$19,((CV$18-CU$19+1)*$B$2*$AB$21),IF(CV$18&gt;=CU$19,$AB$21*$B$2))),0)</f>
        <v>0</v>
      </c>
      <c r="CW48" s="231">
        <f>IF('Hoja De Calculo'!CX13&gt;='Hoja De Calculo'!CW13,IF(CW$18=100,($AB$21*CW$18*$B$2)-SUM($I48:CV48),IF(CW$18&gt;CV$19,((CW$18-CV$19+1)*$B$2*$AB$21),IF(CW$18&gt;=CV$19,$AB$21*$B$2))),0)</f>
        <v>0</v>
      </c>
    </row>
    <row r="49" spans="1:101" x14ac:dyDescent="0.35">
      <c r="A49" t="s">
        <v>154</v>
      </c>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204"/>
      <c r="AA49" s="211"/>
      <c r="AB49" s="211"/>
      <c r="AC49" s="218">
        <f>(AC$21*$B$2*(AC$19+(IF(AC$19=100,0,1))))</f>
        <v>0</v>
      </c>
      <c r="AD49" s="231">
        <f>IF('Hoja De Calculo'!AE13&gt;='Hoja De Calculo'!AD13,IF(AD$18=100,($AC$21*AD$18*$B$2)-SUM($I49:AC49),IF(AD$18&gt;AC$19,((AD$18-AC$19+1)*$B$2*$AC$21),IF(AD$18&gt;=AC$19,$AC$21*$B$2))),0)</f>
        <v>0</v>
      </c>
      <c r="AE49" s="231">
        <f>IF('Hoja De Calculo'!AF13&gt;='Hoja De Calculo'!AE13,IF(AE$18=100,($AC$21*AE$18*$B$2)-SUM($I49:AD49),IF(AE$18&gt;AD$19,((AE$18-AD$19+1)*$B$2*$AC$21),IF(AE$18&gt;=AD$19,$AC$21*$B$2))),0)</f>
        <v>0</v>
      </c>
      <c r="AF49" s="231">
        <f>IF('Hoja De Calculo'!AG13&gt;='Hoja De Calculo'!AF13,IF(AF$18=100,($AC$21*AF$18*$B$2)-SUM($I49:AE49),IF(AF$18&gt;AE$19,((AF$18-AE$19+1)*$B$2*$AC$21),IF(AF$18&gt;=AE$19,$AC$21*$B$2))),0)</f>
        <v>0</v>
      </c>
      <c r="AG49" s="231">
        <f>IF('Hoja De Calculo'!AH13&gt;='Hoja De Calculo'!AG13,IF(AG$18=100,($AC$21*AG$18*$B$2)-SUM($I49:AF49),IF(AG$18&gt;AF$19,((AG$18-AF$19+1)*$B$2*$AC$21),IF(AG$18&gt;=AF$19,$AC$21*$B$2))),0)</f>
        <v>0</v>
      </c>
      <c r="AH49" s="231">
        <f>IF('Hoja De Calculo'!AI13&gt;='Hoja De Calculo'!AH13,IF(AH$18=100,($AC$21*AH$18*$B$2)-SUM($I49:AG49),IF(AH$18&gt;AG$19,((AH$18-AG$19+1)*$B$2*$AC$21),IF(AH$18&gt;=AG$19,$AC$21*$B$2))),0)</f>
        <v>0</v>
      </c>
      <c r="AI49" s="231">
        <f>IF('Hoja De Calculo'!AJ13&gt;='Hoja De Calculo'!AI13,IF(AI$18=100,($AC$21*AI$18*$B$2)-SUM($I49:AH49),IF(AI$18&gt;AH$19,((AI$18-AH$19+1)*$B$2*$AC$21),IF(AI$18&gt;=AH$19,$AC$21*$B$2))),0)</f>
        <v>0</v>
      </c>
      <c r="AJ49" s="231">
        <f>IF('Hoja De Calculo'!AK13&gt;='Hoja De Calculo'!AJ13,IF(AJ$18=100,($AC$21*AJ$18*$B$2)-SUM($I49:AI49),IF(AJ$18&gt;AI$19,((AJ$18-AI$19+1)*$B$2*$AC$21),IF(AJ$18&gt;=AI$19,$AC$21*$B$2))),0)</f>
        <v>0</v>
      </c>
      <c r="AK49" s="231">
        <f>IF('Hoja De Calculo'!AL13&gt;='Hoja De Calculo'!AK13,IF(AK$18=100,($AC$21*AK$18*$B$2)-SUM($I49:AJ49),IF(AK$18&gt;AJ$19,((AK$18-AJ$19+1)*$B$2*$AC$21),IF(AK$18&gt;=AJ$19,$AC$21*$B$2))),0)</f>
        <v>0</v>
      </c>
      <c r="AL49" s="231">
        <f>IF('Hoja De Calculo'!AM13&gt;='Hoja De Calculo'!AL13,IF(AL$18=100,($AC$21*AL$18*$B$2)-SUM($I49:AK49),IF(AL$18&gt;AK$19,((AL$18-AK$19+1)*$B$2*$AC$21),IF(AL$18&gt;=AK$19,$AC$21*$B$2))),0)</f>
        <v>0</v>
      </c>
      <c r="AM49" s="231">
        <f>IF('Hoja De Calculo'!AN13&gt;='Hoja De Calculo'!AM13,IF(AM$18=100,($AC$21*AM$18*$B$2)-SUM($I49:AL49),IF(AM$18&gt;AL$19,((AM$18-AL$19+1)*$B$2*$AC$21),IF(AM$18&gt;=AL$19,$AC$21*$B$2))),0)</f>
        <v>0</v>
      </c>
      <c r="AN49" s="231">
        <f>IF('Hoja De Calculo'!AO13&gt;='Hoja De Calculo'!AN13,IF(AN$18=100,($AC$21*AN$18*$B$2)-SUM($I49:AM49),IF(AN$18&gt;AM$19,((AN$18-AM$19+1)*$B$2*$AC$21),IF(AN$18&gt;=AM$19,$AC$21*$B$2))),0)</f>
        <v>0</v>
      </c>
      <c r="AO49" s="231">
        <f>IF('Hoja De Calculo'!AP13&gt;='Hoja De Calculo'!AO13,IF(AO$18=100,($AC$21*AO$18*$B$2)-SUM($I49:AN49),IF(AO$18&gt;AN$19,((AO$18-AN$19+1)*$B$2*$AC$21),IF(AO$18&gt;=AN$19,$AC$21*$B$2))),0)</f>
        <v>0</v>
      </c>
      <c r="AP49" s="231">
        <f>IF('Hoja De Calculo'!AQ13&gt;='Hoja De Calculo'!AP13,IF(AP$18=100,($AC$21*AP$18*$B$2)-SUM($I49:AO49),IF(AP$18&gt;AO$19,((AP$18-AO$19+1)*$B$2*$AC$21),IF(AP$18&gt;=AO$19,$AC$21*$B$2))),0)</f>
        <v>0</v>
      </c>
      <c r="AQ49" s="231">
        <f>IF('Hoja De Calculo'!AR13&gt;='Hoja De Calculo'!AQ13,IF(AQ$18=100,($AC$21*AQ$18*$B$2)-SUM($I49:AP49),IF(AQ$18&gt;AP$19,((AQ$18-AP$19+1)*$B$2*$AC$21),IF(AQ$18&gt;=AP$19,$AC$21*$B$2))),0)</f>
        <v>0</v>
      </c>
      <c r="AR49" s="231">
        <f>IF('Hoja De Calculo'!AS13&gt;='Hoja De Calculo'!AR13,IF(AR$18=100,($AC$21*AR$18*$B$2)-SUM($I49:AQ49),IF(AR$18&gt;AQ$19,((AR$18-AQ$19+1)*$B$2*$AC$21),IF(AR$18&gt;=AQ$19,$AC$21*$B$2))),0)</f>
        <v>0</v>
      </c>
      <c r="AS49" s="231">
        <f>IF('Hoja De Calculo'!AT13&gt;='Hoja De Calculo'!AS13,IF(AS$18=100,($AC$21*AS$18*$B$2)-SUM($I49:AR49),IF(AS$18&gt;AR$19,((AS$18-AR$19+1)*$B$2*$AC$21),IF(AS$18&gt;=AR$19,$AC$21*$B$2))),0)</f>
        <v>0</v>
      </c>
      <c r="AT49" s="231">
        <f>IF('Hoja De Calculo'!AU13&gt;='Hoja De Calculo'!AT13,IF(AT$18=100,($AC$21*AT$18*$B$2)-SUM($I49:AS49),IF(AT$18&gt;AS$19,((AT$18-AS$19+1)*$B$2*$AC$21),IF(AT$18&gt;=AS$19,$AC$21*$B$2))),0)</f>
        <v>0</v>
      </c>
      <c r="AU49" s="231">
        <f>IF('Hoja De Calculo'!AV13&gt;='Hoja De Calculo'!AU13,IF(AU$18=100,($AC$21*AU$18*$B$2)-SUM($I49:AT49),IF(AU$18&gt;AT$19,((AU$18-AT$19+1)*$B$2*$AC$21),IF(AU$18&gt;=AT$19,$AC$21*$B$2))),0)</f>
        <v>0</v>
      </c>
      <c r="AV49" s="231">
        <f>IF('Hoja De Calculo'!AW13&gt;='Hoja De Calculo'!AV13,IF(AV$18=100,($AC$21*AV$18*$B$2)-SUM($I49:AU49),IF(AV$18&gt;AU$19,((AV$18-AU$19+1)*$B$2*$AC$21),IF(AV$18&gt;=AU$19,$AC$21*$B$2))),0)</f>
        <v>0</v>
      </c>
      <c r="AW49" s="231">
        <f>IF('Hoja De Calculo'!AX13&gt;='Hoja De Calculo'!AW13,IF(AW$18=100,($AC$21*AW$18*$B$2)-SUM($I49:AV49),IF(AW$18&gt;AV$19,((AW$18-AV$19+1)*$B$2*$AC$21),IF(AW$18&gt;=AV$19,$AC$21*$B$2))),0)</f>
        <v>0</v>
      </c>
      <c r="AX49" s="231">
        <f>IF('Hoja De Calculo'!AY13&gt;='Hoja De Calculo'!AX13,IF(AX$18=100,($AC$21*AX$18*$B$2)-SUM($I49:AW49),IF(AX$18&gt;AW$19,((AX$18-AW$19+1)*$B$2*$AC$21),IF(AX$18&gt;=AW$19,$AC$21*$B$2))),0)</f>
        <v>0</v>
      </c>
      <c r="AY49" s="231">
        <f>IF('Hoja De Calculo'!AZ13&gt;='Hoja De Calculo'!AY13,IF(AY$18=100,($AC$21*AY$18*$B$2)-SUM($I49:AX49),IF(AY$18&gt;AX$19,((AY$18-AX$19+1)*$B$2*$AC$21),IF(AY$18&gt;=AX$19,$AC$21*$B$2))),0)</f>
        <v>0</v>
      </c>
      <c r="AZ49" s="231">
        <f>IF('Hoja De Calculo'!BA13&gt;='Hoja De Calculo'!AZ13,IF(AZ$18=100,($AC$21*AZ$18*$B$2)-SUM($I49:AY49),IF(AZ$18&gt;AY$19,((AZ$18-AY$19+1)*$B$2*$AC$21),IF(AZ$18&gt;=AY$19,$AC$21*$B$2))),0)</f>
        <v>0</v>
      </c>
      <c r="BA49" s="231">
        <f>IF('Hoja De Calculo'!BB13&gt;='Hoja De Calculo'!BA13,IF(BA$18=100,($AC$21*BA$18*$B$2)-SUM($I49:AZ49),IF(BA$18&gt;AZ$19,((BA$18-AZ$19+1)*$B$2*$AC$21),IF(BA$18&gt;=AZ$19,$AC$21*$B$2))),0)</f>
        <v>0</v>
      </c>
      <c r="BB49" s="231">
        <f>IF('Hoja De Calculo'!BC13&gt;='Hoja De Calculo'!BB13,IF(BB$18=100,($AC$21*BB$18*$B$2)-SUM($I49:BA49),IF(BB$18&gt;BA$19,((BB$18-BA$19+1)*$B$2*$AC$21),IF(BB$18&gt;=BA$19,$AC$21*$B$2))),0)</f>
        <v>0</v>
      </c>
      <c r="BC49" s="231">
        <f>IF('Hoja De Calculo'!BD13&gt;='Hoja De Calculo'!BC13,IF(BC$18=100,($AC$21*BC$18*$B$2)-SUM($I49:BB49),IF(BC$18&gt;BB$19,((BC$18-BB$19+1)*$B$2*$AC$21),IF(BC$18&gt;=BB$19,$AC$21*$B$2))),0)</f>
        <v>0</v>
      </c>
      <c r="BD49" s="231">
        <f>IF('Hoja De Calculo'!BE13&gt;='Hoja De Calculo'!BD13,IF(BD$18=100,($AC$21*BD$18*$B$2)-SUM($I49:BC49),IF(BD$18&gt;BC$19,((BD$18-BC$19+1)*$B$2*$AC$21),IF(BD$18&gt;=BC$19,$AC$21*$B$2))),0)</f>
        <v>0</v>
      </c>
      <c r="BE49" s="231">
        <f>IF('Hoja De Calculo'!BF13&gt;='Hoja De Calculo'!BE13,IF(BE$18=100,($AC$21*BE$18*$B$2)-SUM($I49:BD49),IF(BE$18&gt;BD$19,((BE$18-BD$19+1)*$B$2*$AC$21),IF(BE$18&gt;=BD$19,$AC$21*$B$2))),0)</f>
        <v>0</v>
      </c>
      <c r="BF49" s="231">
        <f>IF('Hoja De Calculo'!BG13&gt;='Hoja De Calculo'!BF13,IF(BF$18=100,($AC$21*BF$18*$B$2)-SUM($I49:BE49),IF(BF$18&gt;BE$19,((BF$18-BE$19+1)*$B$2*$AC$21),IF(BF$18&gt;=BE$19,$AC$21*$B$2))),0)</f>
        <v>0</v>
      </c>
      <c r="BG49" s="231">
        <f>IF('Hoja De Calculo'!BH13&gt;='Hoja De Calculo'!BG13,IF(BG$18=100,($AC$21*BG$18*$B$2)-SUM($I49:BF49),IF(BG$18&gt;BF$19,((BG$18-BF$19+1)*$B$2*$AC$21),IF(BG$18&gt;=BF$19,$AC$21*$B$2))),0)</f>
        <v>0</v>
      </c>
      <c r="BH49" s="231">
        <f>IF('Hoja De Calculo'!BI13&gt;='Hoja De Calculo'!BH13,IF(BH$18=100,($AC$21*BH$18*$B$2)-SUM($I49:BG49),IF(BH$18&gt;BG$19,((BH$18-BG$19+1)*$B$2*$AC$21),IF(BH$18&gt;=BG$19,$AC$21*$B$2))),0)</f>
        <v>0</v>
      </c>
      <c r="BI49" s="231">
        <f>IF('Hoja De Calculo'!BJ13&gt;='Hoja De Calculo'!BI13,IF(BI$18=100,($AC$21*BI$18*$B$2)-SUM($I49:BH49),IF(BI$18&gt;BH$19,((BI$18-BH$19+1)*$B$2*$AC$21),IF(BI$18&gt;=BH$19,$AC$21*$B$2))),0)</f>
        <v>0</v>
      </c>
      <c r="BJ49" s="231">
        <f>IF('Hoja De Calculo'!BK13&gt;='Hoja De Calculo'!BJ13,IF(BJ$18=100,($AC$21*BJ$18*$B$2)-SUM($I49:BI49),IF(BJ$18&gt;BI$19,((BJ$18-BI$19+1)*$B$2*$AC$21),IF(BJ$18&gt;=BI$19,$AC$21*$B$2))),0)</f>
        <v>0</v>
      </c>
      <c r="BK49" s="231">
        <f>IF('Hoja De Calculo'!BL13&gt;='Hoja De Calculo'!BK13,IF(BK$18=100,($AC$21*BK$18*$B$2)-SUM($I49:BJ49),IF(BK$18&gt;BJ$19,((BK$18-BJ$19+1)*$B$2*$AC$21),IF(BK$18&gt;=BJ$19,$AC$21*$B$2))),0)</f>
        <v>0</v>
      </c>
      <c r="BL49" s="231">
        <f>IF('Hoja De Calculo'!BM13&gt;='Hoja De Calculo'!BL13,IF(BL$18=100,($AC$21*BL$18*$B$2)-SUM($I49:BK49),IF(BL$18&gt;BK$19,((BL$18-BK$19+1)*$B$2*$AC$21),IF(BL$18&gt;=BK$19,$AC$21*$B$2))),0)</f>
        <v>0</v>
      </c>
      <c r="BM49" s="231">
        <f>IF('Hoja De Calculo'!BN13&gt;='Hoja De Calculo'!BM13,IF(BM$18=100,($AC$21*BM$18*$B$2)-SUM($I49:BL49),IF(BM$18&gt;BL$19,((BM$18-BL$19+1)*$B$2*$AC$21),IF(BM$18&gt;=BL$19,$AC$21*$B$2))),0)</f>
        <v>0</v>
      </c>
      <c r="BN49" s="231">
        <f>IF('Hoja De Calculo'!BO13&gt;='Hoja De Calculo'!BN13,IF(BN$18=100,($AC$21*BN$18*$B$2)-SUM($I49:BM49),IF(BN$18&gt;BM$19,((BN$18-BM$19+1)*$B$2*$AC$21),IF(BN$18&gt;=BM$19,$AC$21*$B$2))),0)</f>
        <v>0</v>
      </c>
      <c r="BO49" s="231">
        <f>IF('Hoja De Calculo'!BP13&gt;='Hoja De Calculo'!BO13,IF(BO$18=100,($AC$21*BO$18*$B$2)-SUM($I49:BN49),IF(BO$18&gt;BN$19,((BO$18-BN$19+1)*$B$2*$AC$21),IF(BO$18&gt;=BN$19,$AC$21*$B$2))),0)</f>
        <v>0</v>
      </c>
      <c r="BP49" s="231">
        <f>IF('Hoja De Calculo'!BQ13&gt;='Hoja De Calculo'!BP13,IF(BP$18=100,($AC$21*BP$18*$B$2)-SUM($I49:BO49),IF(BP$18&gt;BO$19,((BP$18-BO$19+1)*$B$2*$AC$21),IF(BP$18&gt;=BO$19,$AC$21*$B$2))),0)</f>
        <v>0</v>
      </c>
      <c r="BQ49" s="231">
        <f>IF('Hoja De Calculo'!BR13&gt;='Hoja De Calculo'!BQ13,IF(BQ$18=100,($AC$21*BQ$18*$B$2)-SUM($I49:BP49),IF(BQ$18&gt;BP$19,((BQ$18-BP$19+1)*$B$2*$AC$21),IF(BQ$18&gt;=BP$19,$AC$21*$B$2))),0)</f>
        <v>0</v>
      </c>
      <c r="BR49" s="231">
        <f>IF('Hoja De Calculo'!BS13&gt;='Hoja De Calculo'!BR13,IF(BR$18=100,($AC$21*BR$18*$B$2)-SUM($I49:BQ49),IF(BR$18&gt;BQ$19,((BR$18-BQ$19+1)*$B$2*$AC$21),IF(BR$18&gt;=BQ$19,$AC$21*$B$2))),0)</f>
        <v>0</v>
      </c>
      <c r="BS49" s="231">
        <f>IF('Hoja De Calculo'!BT13&gt;='Hoja De Calculo'!BS13,IF(BS$18=100,($AC$21*BS$18*$B$2)-SUM($I49:BR49),IF(BS$18&gt;BR$19,((BS$18-BR$19+1)*$B$2*$AC$21),IF(BS$18&gt;=BR$19,$AC$21*$B$2))),0)</f>
        <v>0</v>
      </c>
      <c r="BT49" s="231">
        <f>IF('Hoja De Calculo'!BU13&gt;='Hoja De Calculo'!BT13,IF(BT$18=100,($AC$21*BT$18*$B$2)-SUM($I49:BS49),IF(BT$18&gt;BS$19,((BT$18-BS$19+1)*$B$2*$AC$21),IF(BT$18&gt;=BS$19,$AC$21*$B$2))),0)</f>
        <v>0</v>
      </c>
      <c r="BU49" s="231">
        <f>IF('Hoja De Calculo'!BV13&gt;='Hoja De Calculo'!BU13,IF(BU$18=100,($AC$21*BU$18*$B$2)-SUM($I49:BT49),IF(BU$18&gt;BT$19,((BU$18-BT$19+1)*$B$2*$AC$21),IF(BU$18&gt;=BT$19,$AC$21*$B$2))),0)</f>
        <v>0</v>
      </c>
      <c r="BV49" s="231">
        <f>IF('Hoja De Calculo'!BW13&gt;='Hoja De Calculo'!BV13,IF(BV$18=100,($AC$21*BV$18*$B$2)-SUM($I49:BU49),IF(BV$18&gt;BU$19,((BV$18-BU$19+1)*$B$2*$AC$21),IF(BV$18&gt;=BU$19,$AC$21*$B$2))),0)</f>
        <v>0</v>
      </c>
      <c r="BW49" s="231">
        <f>IF('Hoja De Calculo'!BX13&gt;='Hoja De Calculo'!BW13,IF(BW$18=100,($AC$21*BW$18*$B$2)-SUM($I49:BV49),IF(BW$18&gt;BV$19,((BW$18-BV$19+1)*$B$2*$AC$21),IF(BW$18&gt;=BV$19,$AC$21*$B$2))),0)</f>
        <v>0</v>
      </c>
      <c r="BX49" s="231">
        <f>IF('Hoja De Calculo'!BY13&gt;='Hoja De Calculo'!BX13,IF(BX$18=100,($AC$21*BX$18*$B$2)-SUM($I49:BW49),IF(BX$18&gt;BW$19,((BX$18-BW$19+1)*$B$2*$AC$21),IF(BX$18&gt;=BW$19,$AC$21*$B$2))),0)</f>
        <v>0</v>
      </c>
      <c r="BY49" s="231">
        <f>IF('Hoja De Calculo'!BZ13&gt;='Hoja De Calculo'!BY13,IF(BY$18=100,($AC$21*BY$18*$B$2)-SUM($I49:BX49),IF(BY$18&gt;BX$19,((BY$18-BX$19+1)*$B$2*$AC$21),IF(BY$18&gt;=BX$19,$AC$21*$B$2))),0)</f>
        <v>0</v>
      </c>
      <c r="BZ49" s="231">
        <f>IF('Hoja De Calculo'!CA13&gt;='Hoja De Calculo'!BZ13,IF(BZ$18=100,($AC$21*BZ$18*$B$2)-SUM($I49:BY49),IF(BZ$18&gt;BY$19,((BZ$18-BY$19+1)*$B$2*$AC$21),IF(BZ$18&gt;=BY$19,$AC$21*$B$2))),0)</f>
        <v>0</v>
      </c>
      <c r="CA49" s="231">
        <f>IF('Hoja De Calculo'!CB13&gt;='Hoja De Calculo'!CA13,IF(CA$18=100,($AC$21*CA$18*$B$2)-SUM($I49:BZ49),IF(CA$18&gt;BZ$19,((CA$18-BZ$19+1)*$B$2*$AC$21),IF(CA$18&gt;=BZ$19,$AC$21*$B$2))),0)</f>
        <v>0</v>
      </c>
      <c r="CB49" s="231">
        <f>IF('Hoja De Calculo'!CC13&gt;='Hoja De Calculo'!CB13,IF(CB$18=100,($AC$21*CB$18*$B$2)-SUM($I49:CA49),IF(CB$18&gt;CA$19,((CB$18-CA$19+1)*$B$2*$AC$21),IF(CB$18&gt;=CA$19,$AC$21*$B$2))),0)</f>
        <v>0</v>
      </c>
      <c r="CC49" s="231">
        <f>IF('Hoja De Calculo'!CD13&gt;='Hoja De Calculo'!CC13,IF(CC$18=100,($AC$21*CC$18*$B$2)-SUM($I49:CB49),IF(CC$18&gt;CB$19,((CC$18-CB$19+1)*$B$2*$AC$21),IF(CC$18&gt;=CB$19,$AC$21*$B$2))),0)</f>
        <v>0</v>
      </c>
      <c r="CD49" s="231">
        <f>IF('Hoja De Calculo'!CE13&gt;='Hoja De Calculo'!CD13,IF(CD$18=100,($AC$21*CD$18*$B$2)-SUM($I49:CC49),IF(CD$18&gt;CC$19,((CD$18-CC$19+1)*$B$2*$AC$21),IF(CD$18&gt;=CC$19,$AC$21*$B$2))),0)</f>
        <v>0</v>
      </c>
      <c r="CE49" s="231">
        <f>IF('Hoja De Calculo'!CF13&gt;='Hoja De Calculo'!CE13,IF(CE$18=100,($AC$21*CE$18*$B$2)-SUM($I49:CD49),IF(CE$18&gt;CD$19,((CE$18-CD$19+1)*$B$2*$AC$21),IF(CE$18&gt;=CD$19,$AC$21*$B$2))),0)</f>
        <v>0</v>
      </c>
      <c r="CF49" s="231">
        <f>IF('Hoja De Calculo'!CG13&gt;='Hoja De Calculo'!CF13,IF(CF$18=100,($AC$21*CF$18*$B$2)-SUM($I49:CE49),IF(CF$18&gt;CE$19,((CF$18-CE$19+1)*$B$2*$AC$21),IF(CF$18&gt;=CE$19,$AC$21*$B$2))),0)</f>
        <v>0</v>
      </c>
      <c r="CG49" s="231">
        <f>IF('Hoja De Calculo'!CH13&gt;='Hoja De Calculo'!CG13,IF(CG$18=100,($AC$21*CG$18*$B$2)-SUM($I49:CF49),IF(CG$18&gt;CF$19,((CG$18-CF$19+1)*$B$2*$AC$21),IF(CG$18&gt;=CF$19,$AC$21*$B$2))),0)</f>
        <v>0</v>
      </c>
      <c r="CH49" s="231">
        <f>IF('Hoja De Calculo'!CI13&gt;='Hoja De Calculo'!CH13,IF(CH$18=100,($AC$21*CH$18*$B$2)-SUM($I49:CG49),IF(CH$18&gt;CG$19,((CH$18-CG$19+1)*$B$2*$AC$21),IF(CH$18&gt;=CG$19,$AC$21*$B$2))),0)</f>
        <v>0</v>
      </c>
      <c r="CI49" s="231">
        <f>IF('Hoja De Calculo'!CJ13&gt;='Hoja De Calculo'!CI13,IF(CI$18=100,($AC$21*CI$18*$B$2)-SUM($I49:CH49),IF(CI$18&gt;CH$19,((CI$18-CH$19+1)*$B$2*$AC$21),IF(CI$18&gt;=CH$19,$AC$21*$B$2))),0)</f>
        <v>0</v>
      </c>
      <c r="CJ49" s="231">
        <f>IF('Hoja De Calculo'!CK13&gt;='Hoja De Calculo'!CJ13,IF(CJ$18=100,($AC$21*CJ$18*$B$2)-SUM($I49:CI49),IF(CJ$18&gt;CI$19,((CJ$18-CI$19+1)*$B$2*$AC$21),IF(CJ$18&gt;=CI$19,$AC$21*$B$2))),0)</f>
        <v>0</v>
      </c>
      <c r="CK49" s="231">
        <f>IF('Hoja De Calculo'!CL13&gt;='Hoja De Calculo'!CK13,IF(CK$18=100,($AC$21*CK$18*$B$2)-SUM($I49:CJ49),IF(CK$18&gt;CJ$19,((CK$18-CJ$19+1)*$B$2*$AC$21),IF(CK$18&gt;=CJ$19,$AC$21*$B$2))),0)</f>
        <v>0</v>
      </c>
      <c r="CL49" s="231">
        <f>IF('Hoja De Calculo'!CM13&gt;='Hoja De Calculo'!CL13,IF(CL$18=100,($AC$21*CL$18*$B$2)-SUM($I49:CK49),IF(CL$18&gt;CK$19,((CL$18-CK$19+1)*$B$2*$AC$21),IF(CL$18&gt;=CK$19,$AC$21*$B$2))),0)</f>
        <v>0</v>
      </c>
      <c r="CM49" s="231">
        <f>IF('Hoja De Calculo'!CN13&gt;='Hoja De Calculo'!CM13,IF(CM$18=100,($AC$21*CM$18*$B$2)-SUM($I49:CL49),IF(CM$18&gt;CL$19,((CM$18-CL$19+1)*$B$2*$AC$21),IF(CM$18&gt;=CL$19,$AC$21*$B$2))),0)</f>
        <v>0</v>
      </c>
      <c r="CN49" s="231">
        <f>IF('Hoja De Calculo'!CO13&gt;='Hoja De Calculo'!CN13,IF(CN$18=100,($AC$21*CN$18*$B$2)-SUM($I49:CM49),IF(CN$18&gt;CM$19,((CN$18-CM$19+1)*$B$2*$AC$21),IF(CN$18&gt;=CM$19,$AC$21*$B$2))),0)</f>
        <v>0</v>
      </c>
      <c r="CO49" s="231">
        <f>IF('Hoja De Calculo'!CP13&gt;='Hoja De Calculo'!CO13,IF(CO$18=100,($AC$21*CO$18*$B$2)-SUM($I49:CN49),IF(CO$18&gt;CN$19,((CO$18-CN$19+1)*$B$2*$AC$21),IF(CO$18&gt;=CN$19,$AC$21*$B$2))),0)</f>
        <v>0</v>
      </c>
      <c r="CP49" s="231">
        <f>IF('Hoja De Calculo'!CQ13&gt;='Hoja De Calculo'!CP13,IF(CP$18=100,($AC$21*CP$18*$B$2)-SUM($I49:CO49),IF(CP$18&gt;CO$19,((CP$18-CO$19+1)*$B$2*$AC$21),IF(CP$18&gt;=CO$19,$AC$21*$B$2))),0)</f>
        <v>0</v>
      </c>
      <c r="CQ49" s="231">
        <f>IF('Hoja De Calculo'!CR13&gt;='Hoja De Calculo'!CQ13,IF(CQ$18=100,($AC$21*CQ$18*$B$2)-SUM($I49:CP49),IF(CQ$18&gt;CP$19,((CQ$18-CP$19+1)*$B$2*$AC$21),IF(CQ$18&gt;=CP$19,$AC$21*$B$2))),0)</f>
        <v>0</v>
      </c>
      <c r="CR49" s="231">
        <f>IF('Hoja De Calculo'!CS13&gt;='Hoja De Calculo'!CR13,IF(CR$18=100,($AC$21*CR$18*$B$2)-SUM($I49:CQ49),IF(CR$18&gt;CQ$19,((CR$18-CQ$19+1)*$B$2*$AC$21),IF(CR$18&gt;=CQ$19,$AC$21*$B$2))),0)</f>
        <v>0</v>
      </c>
      <c r="CS49" s="231">
        <f>IF('Hoja De Calculo'!CT13&gt;='Hoja De Calculo'!CS13,IF(CS$18=100,($AC$21*CS$18*$B$2)-SUM($I49:CR49),IF(CS$18&gt;CR$19,((CS$18-CR$19+1)*$B$2*$AC$21),IF(CS$18&gt;=CR$19,$AC$21*$B$2))),0)</f>
        <v>0</v>
      </c>
      <c r="CT49" s="231">
        <f>IF('Hoja De Calculo'!CU13&gt;='Hoja De Calculo'!CT13,IF(CT$18=100,($AC$21*CT$18*$B$2)-SUM($I49:CS49),IF(CT$18&gt;CS$19,((CT$18-CS$19+1)*$B$2*$AC$21),IF(CT$18&gt;=CS$19,$AC$21*$B$2))),0)</f>
        <v>0</v>
      </c>
      <c r="CU49" s="231">
        <f>IF('Hoja De Calculo'!CV13&gt;='Hoja De Calculo'!CU13,IF(CU$18=100,($AC$21*CU$18*$B$2)-SUM($I49:CT49),IF(CU$18&gt;CT$19,((CU$18-CT$19+1)*$B$2*$AC$21),IF(CU$18&gt;=CT$19,$AC$21*$B$2))),0)</f>
        <v>0</v>
      </c>
      <c r="CV49" s="231">
        <f>IF('Hoja De Calculo'!CW13&gt;='Hoja De Calculo'!CV13,IF(CV$18=100,($AC$21*CV$18*$B$2)-SUM($I49:CU49),IF(CV$18&gt;CU$19,((CV$18-CU$19+1)*$B$2*$AC$21),IF(CV$18&gt;=CU$19,$AC$21*$B$2))),0)</f>
        <v>0</v>
      </c>
      <c r="CW49" s="231">
        <f>IF('Hoja De Calculo'!CX13&gt;='Hoja De Calculo'!CW13,IF(CW$18=100,($AC$21*CW$18*$B$2)-SUM($I49:CV49),IF(CW$18&gt;CV$19,((CW$18-CV$19+1)*$B$2*$AC$21),IF(CW$18&gt;=CV$19,$AC$21*$B$2))),0)</f>
        <v>0</v>
      </c>
    </row>
    <row r="50" spans="1:101" x14ac:dyDescent="0.35">
      <c r="A50" t="s">
        <v>155</v>
      </c>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204"/>
      <c r="AA50" s="211"/>
      <c r="AB50" s="211"/>
      <c r="AC50" s="211"/>
      <c r="AD50" s="218">
        <f>(AD$21*$B$2*(AD$19+(IF(AD$19=100,0,1))))</f>
        <v>0</v>
      </c>
      <c r="AE50" s="231">
        <f>IF('Hoja De Calculo'!AF13&gt;='Hoja De Calculo'!AE13,IF(AE$18=100,($AD$21*AE$18*$B$2)-SUM($I50:AD50),IF(AE$18&gt;AD$19,((AE$18-AD$19+1)*$B$2*$AD$21),IF(AE$18&gt;=AD$19,$AD$21*$B$2))),0)</f>
        <v>0</v>
      </c>
      <c r="AF50" s="231">
        <f>IF('Hoja De Calculo'!AG13&gt;='Hoja De Calculo'!AF13,IF(AF$18=100,($AD$21*AF$18*$B$2)-SUM($I50:AE50),IF(AF$18&gt;AE$19,((AF$18-AE$19+1)*$B$2*$AD$21),IF(AF$18&gt;=AE$19,$AD$21*$B$2))),0)</f>
        <v>0</v>
      </c>
      <c r="AG50" s="231">
        <f>IF('Hoja De Calculo'!AH13&gt;='Hoja De Calculo'!AG13,IF(AG$18=100,($AD$21*AG$18*$B$2)-SUM($I50:AF50),IF(AG$18&gt;AF$19,((AG$18-AF$19+1)*$B$2*$AD$21),IF(AG$18&gt;=AF$19,$AD$21*$B$2))),0)</f>
        <v>0</v>
      </c>
      <c r="AH50" s="231">
        <f>IF('Hoja De Calculo'!AI13&gt;='Hoja De Calculo'!AH13,IF(AH$18=100,($AD$21*AH$18*$B$2)-SUM($I50:AG50),IF(AH$18&gt;AG$19,((AH$18-AG$19+1)*$B$2*$AD$21),IF(AH$18&gt;=AG$19,$AD$21*$B$2))),0)</f>
        <v>0</v>
      </c>
      <c r="AI50" s="231">
        <f>IF('Hoja De Calculo'!AJ13&gt;='Hoja De Calculo'!AI13,IF(AI$18=100,($AD$21*AI$18*$B$2)-SUM($I50:AH50),IF(AI$18&gt;AH$19,((AI$18-AH$19+1)*$B$2*$AD$21),IF(AI$18&gt;=AH$19,$AD$21*$B$2))),0)</f>
        <v>0</v>
      </c>
      <c r="AJ50" s="231">
        <f>IF('Hoja De Calculo'!AK13&gt;='Hoja De Calculo'!AJ13,IF(AJ$18=100,($AD$21*AJ$18*$B$2)-SUM($I50:AI50),IF(AJ$18&gt;AI$19,((AJ$18-AI$19+1)*$B$2*$AD$21),IF(AJ$18&gt;=AI$19,$AD$21*$B$2))),0)</f>
        <v>0</v>
      </c>
      <c r="AK50" s="231">
        <f>IF('Hoja De Calculo'!AL13&gt;='Hoja De Calculo'!AK13,IF(AK$18=100,($AD$21*AK$18*$B$2)-SUM($I50:AJ50),IF(AK$18&gt;AJ$19,((AK$18-AJ$19+1)*$B$2*$AD$21),IF(AK$18&gt;=AJ$19,$AD$21*$B$2))),0)</f>
        <v>0</v>
      </c>
      <c r="AL50" s="231">
        <f>IF('Hoja De Calculo'!AM13&gt;='Hoja De Calculo'!AL13,IF(AL$18=100,($AD$21*AL$18*$B$2)-SUM($I50:AK50),IF(AL$18&gt;AK$19,((AL$18-AK$19+1)*$B$2*$AD$21),IF(AL$18&gt;=AK$19,$AD$21*$B$2))),0)</f>
        <v>0</v>
      </c>
      <c r="AM50" s="231">
        <f>IF('Hoja De Calculo'!AN13&gt;='Hoja De Calculo'!AM13,IF(AM$18=100,($AD$21*AM$18*$B$2)-SUM($I50:AL50),IF(AM$18&gt;AL$19,((AM$18-AL$19+1)*$B$2*$AD$21),IF(AM$18&gt;=AL$19,$AD$21*$B$2))),0)</f>
        <v>0</v>
      </c>
      <c r="AN50" s="231">
        <f>IF('Hoja De Calculo'!AO13&gt;='Hoja De Calculo'!AN13,IF(AN$18=100,($AD$21*AN$18*$B$2)-SUM($I50:AM50),IF(AN$18&gt;AM$19,((AN$18-AM$19+1)*$B$2*$AD$21),IF(AN$18&gt;=AM$19,$AD$21*$B$2))),0)</f>
        <v>0</v>
      </c>
      <c r="AO50" s="231">
        <f>IF('Hoja De Calculo'!AP13&gt;='Hoja De Calculo'!AO13,IF(AO$18=100,($AD$21*AO$18*$B$2)-SUM($I50:AN50),IF(AO$18&gt;AN$19,((AO$18-AN$19+1)*$B$2*$AD$21),IF(AO$18&gt;=AN$19,$AD$21*$B$2))),0)</f>
        <v>0</v>
      </c>
      <c r="AP50" s="231">
        <f>IF('Hoja De Calculo'!AQ13&gt;='Hoja De Calculo'!AP13,IF(AP$18=100,($AD$21*AP$18*$B$2)-SUM($I50:AO50),IF(AP$18&gt;AO$19,((AP$18-AO$19+1)*$B$2*$AD$21),IF(AP$18&gt;=AO$19,$AD$21*$B$2))),0)</f>
        <v>0</v>
      </c>
      <c r="AQ50" s="231">
        <f>IF('Hoja De Calculo'!AR13&gt;='Hoja De Calculo'!AQ13,IF(AQ$18=100,($AD$21*AQ$18*$B$2)-SUM($I50:AP50),IF(AQ$18&gt;AP$19,((AQ$18-AP$19+1)*$B$2*$AD$21),IF(AQ$18&gt;=AP$19,$AD$21*$B$2))),0)</f>
        <v>0</v>
      </c>
      <c r="AR50" s="231">
        <f>IF('Hoja De Calculo'!AS13&gt;='Hoja De Calculo'!AR13,IF(AR$18=100,($AD$21*AR$18*$B$2)-SUM($I50:AQ50),IF(AR$18&gt;AQ$19,((AR$18-AQ$19+1)*$B$2*$AD$21),IF(AR$18&gt;=AQ$19,$AD$21*$B$2))),0)</f>
        <v>0</v>
      </c>
      <c r="AS50" s="231">
        <f>IF('Hoja De Calculo'!AT13&gt;='Hoja De Calculo'!AS13,IF(AS$18=100,($AD$21*AS$18*$B$2)-SUM($I50:AR50),IF(AS$18&gt;AR$19,((AS$18-AR$19+1)*$B$2*$AD$21),IF(AS$18&gt;=AR$19,$AD$21*$B$2))),0)</f>
        <v>0</v>
      </c>
      <c r="AT50" s="231">
        <f>IF('Hoja De Calculo'!AU13&gt;='Hoja De Calculo'!AT13,IF(AT$18=100,($AD$21*AT$18*$B$2)-SUM($I50:AS50),IF(AT$18&gt;AS$19,((AT$18-AS$19+1)*$B$2*$AD$21),IF(AT$18&gt;=AS$19,$AD$21*$B$2))),0)</f>
        <v>0</v>
      </c>
      <c r="AU50" s="231">
        <f>IF('Hoja De Calculo'!AV13&gt;='Hoja De Calculo'!AU13,IF(AU$18=100,($AD$21*AU$18*$B$2)-SUM($I50:AT50),IF(AU$18&gt;AT$19,((AU$18-AT$19+1)*$B$2*$AD$21),IF(AU$18&gt;=AT$19,$AD$21*$B$2))),0)</f>
        <v>0</v>
      </c>
      <c r="AV50" s="231">
        <f>IF('Hoja De Calculo'!AW13&gt;='Hoja De Calculo'!AV13,IF(AV$18=100,($AD$21*AV$18*$B$2)-SUM($I50:AU50),IF(AV$18&gt;AU$19,((AV$18-AU$19+1)*$B$2*$AD$21),IF(AV$18&gt;=AU$19,$AD$21*$B$2))),0)</f>
        <v>0</v>
      </c>
      <c r="AW50" s="231">
        <f>IF('Hoja De Calculo'!AX13&gt;='Hoja De Calculo'!AW13,IF(AW$18=100,($AD$21*AW$18*$B$2)-SUM($I50:AV50),IF(AW$18&gt;AV$19,((AW$18-AV$19+1)*$B$2*$AD$21),IF(AW$18&gt;=AV$19,$AD$21*$B$2))),0)</f>
        <v>0</v>
      </c>
      <c r="AX50" s="231">
        <f>IF('Hoja De Calculo'!AY13&gt;='Hoja De Calculo'!AX13,IF(AX$18=100,($AD$21*AX$18*$B$2)-SUM($I50:AW50),IF(AX$18&gt;AW$19,((AX$18-AW$19+1)*$B$2*$AD$21),IF(AX$18&gt;=AW$19,$AD$21*$B$2))),0)</f>
        <v>0</v>
      </c>
      <c r="AY50" s="231">
        <f>IF('Hoja De Calculo'!AZ13&gt;='Hoja De Calculo'!AY13,IF(AY$18=100,($AD$21*AY$18*$B$2)-SUM($I50:AX50),IF(AY$18&gt;AX$19,((AY$18-AX$19+1)*$B$2*$AD$21),IF(AY$18&gt;=AX$19,$AD$21*$B$2))),0)</f>
        <v>0</v>
      </c>
      <c r="AZ50" s="231">
        <f>IF('Hoja De Calculo'!BA13&gt;='Hoja De Calculo'!AZ13,IF(AZ$18=100,($AD$21*AZ$18*$B$2)-SUM($I50:AY50),IF(AZ$18&gt;AY$19,((AZ$18-AY$19+1)*$B$2*$AD$21),IF(AZ$18&gt;=AY$19,$AD$21*$B$2))),0)</f>
        <v>0</v>
      </c>
      <c r="BA50" s="231">
        <f>IF('Hoja De Calculo'!BB13&gt;='Hoja De Calculo'!BA13,IF(BA$18=100,($AD$21*BA$18*$B$2)-SUM($I50:AZ50),IF(BA$18&gt;AZ$19,((BA$18-AZ$19+1)*$B$2*$AD$21),IF(BA$18&gt;=AZ$19,$AD$21*$B$2))),0)</f>
        <v>0</v>
      </c>
      <c r="BB50" s="231">
        <f>IF('Hoja De Calculo'!BC13&gt;='Hoja De Calculo'!BB13,IF(BB$18=100,($AD$21*BB$18*$B$2)-SUM($I50:BA50),IF(BB$18&gt;BA$19,((BB$18-BA$19+1)*$B$2*$AD$21),IF(BB$18&gt;=BA$19,$AD$21*$B$2))),0)</f>
        <v>0</v>
      </c>
      <c r="BC50" s="231">
        <f>IF('Hoja De Calculo'!BD13&gt;='Hoja De Calculo'!BC13,IF(BC$18=100,($AD$21*BC$18*$B$2)-SUM($I50:BB50),IF(BC$18&gt;BB$19,((BC$18-BB$19+1)*$B$2*$AD$21),IF(BC$18&gt;=BB$19,$AD$21*$B$2))),0)</f>
        <v>0</v>
      </c>
      <c r="BD50" s="231">
        <f>IF('Hoja De Calculo'!BE13&gt;='Hoja De Calculo'!BD13,IF(BD$18=100,($AD$21*BD$18*$B$2)-SUM($I50:BC50),IF(BD$18&gt;BC$19,((BD$18-BC$19+1)*$B$2*$AD$21),IF(BD$18&gt;=BC$19,$AD$21*$B$2))),0)</f>
        <v>0</v>
      </c>
      <c r="BE50" s="231">
        <f>IF('Hoja De Calculo'!BF13&gt;='Hoja De Calculo'!BE13,IF(BE$18=100,($AD$21*BE$18*$B$2)-SUM($I50:BD50),IF(BE$18&gt;BD$19,((BE$18-BD$19+1)*$B$2*$AD$21),IF(BE$18&gt;=BD$19,$AD$21*$B$2))),0)</f>
        <v>0</v>
      </c>
      <c r="BF50" s="231">
        <f>IF('Hoja De Calculo'!BG13&gt;='Hoja De Calculo'!BF13,IF(BF$18=100,($AD$21*BF$18*$B$2)-SUM($I50:BE50),IF(BF$18&gt;BE$19,((BF$18-BE$19+1)*$B$2*$AD$21),IF(BF$18&gt;=BE$19,$AD$21*$B$2))),0)</f>
        <v>0</v>
      </c>
      <c r="BG50" s="231">
        <f>IF('Hoja De Calculo'!BH13&gt;='Hoja De Calculo'!BG13,IF(BG$18=100,($AD$21*BG$18*$B$2)-SUM($I50:BF50),IF(BG$18&gt;BF$19,((BG$18-BF$19+1)*$B$2*$AD$21),IF(BG$18&gt;=BF$19,$AD$21*$B$2))),0)</f>
        <v>0</v>
      </c>
      <c r="BH50" s="231">
        <f>IF('Hoja De Calculo'!BI13&gt;='Hoja De Calculo'!BH13,IF(BH$18=100,($AD$21*BH$18*$B$2)-SUM($I50:BG50),IF(BH$18&gt;BG$19,((BH$18-BG$19+1)*$B$2*$AD$21),IF(BH$18&gt;=BG$19,$AD$21*$B$2))),0)</f>
        <v>0</v>
      </c>
      <c r="BI50" s="231">
        <f>IF('Hoja De Calculo'!BJ13&gt;='Hoja De Calculo'!BI13,IF(BI$18=100,($AD$21*BI$18*$B$2)-SUM($I50:BH50),IF(BI$18&gt;BH$19,((BI$18-BH$19+1)*$B$2*$AD$21),IF(BI$18&gt;=BH$19,$AD$21*$B$2))),0)</f>
        <v>0</v>
      </c>
      <c r="BJ50" s="231">
        <f>IF('Hoja De Calculo'!BK13&gt;='Hoja De Calculo'!BJ13,IF(BJ$18=100,($AD$21*BJ$18*$B$2)-SUM($I50:BI50),IF(BJ$18&gt;BI$19,((BJ$18-BI$19+1)*$B$2*$AD$21),IF(BJ$18&gt;=BI$19,$AD$21*$B$2))),0)</f>
        <v>0</v>
      </c>
      <c r="BK50" s="231">
        <f>IF('Hoja De Calculo'!BL13&gt;='Hoja De Calculo'!BK13,IF(BK$18=100,($AD$21*BK$18*$B$2)-SUM($I50:BJ50),IF(BK$18&gt;BJ$19,((BK$18-BJ$19+1)*$B$2*$AD$21),IF(BK$18&gt;=BJ$19,$AD$21*$B$2))),0)</f>
        <v>0</v>
      </c>
      <c r="BL50" s="231">
        <f>IF('Hoja De Calculo'!BM13&gt;='Hoja De Calculo'!BL13,IF(BL$18=100,($AD$21*BL$18*$B$2)-SUM($I50:BK50),IF(BL$18&gt;BK$19,((BL$18-BK$19+1)*$B$2*$AD$21),IF(BL$18&gt;=BK$19,$AD$21*$B$2))),0)</f>
        <v>0</v>
      </c>
      <c r="BM50" s="231">
        <f>IF('Hoja De Calculo'!BN13&gt;='Hoja De Calculo'!BM13,IF(BM$18=100,($AD$21*BM$18*$B$2)-SUM($I50:BL50),IF(BM$18&gt;BL$19,((BM$18-BL$19+1)*$B$2*$AD$21),IF(BM$18&gt;=BL$19,$AD$21*$B$2))),0)</f>
        <v>0</v>
      </c>
      <c r="BN50" s="231">
        <f>IF('Hoja De Calculo'!BO13&gt;='Hoja De Calculo'!BN13,IF(BN$18=100,($AD$21*BN$18*$B$2)-SUM($I50:BM50),IF(BN$18&gt;BM$19,((BN$18-BM$19+1)*$B$2*$AD$21),IF(BN$18&gt;=BM$19,$AD$21*$B$2))),0)</f>
        <v>0</v>
      </c>
      <c r="BO50" s="231">
        <f>IF('Hoja De Calculo'!BP13&gt;='Hoja De Calculo'!BO13,IF(BO$18=100,($AD$21*BO$18*$B$2)-SUM($I50:BN50),IF(BO$18&gt;BN$19,((BO$18-BN$19+1)*$B$2*$AD$21),IF(BO$18&gt;=BN$19,$AD$21*$B$2))),0)</f>
        <v>0</v>
      </c>
      <c r="BP50" s="231">
        <f>IF('Hoja De Calculo'!BQ13&gt;='Hoja De Calculo'!BP13,IF(BP$18=100,($AD$21*BP$18*$B$2)-SUM($I50:BO50),IF(BP$18&gt;BO$19,((BP$18-BO$19+1)*$B$2*$AD$21),IF(BP$18&gt;=BO$19,$AD$21*$B$2))),0)</f>
        <v>0</v>
      </c>
      <c r="BQ50" s="231">
        <f>IF('Hoja De Calculo'!BR13&gt;='Hoja De Calculo'!BQ13,IF(BQ$18=100,($AD$21*BQ$18*$B$2)-SUM($I50:BP50),IF(BQ$18&gt;BP$19,((BQ$18-BP$19+1)*$B$2*$AD$21),IF(BQ$18&gt;=BP$19,$AD$21*$B$2))),0)</f>
        <v>0</v>
      </c>
      <c r="BR50" s="231">
        <f>IF('Hoja De Calculo'!BS13&gt;='Hoja De Calculo'!BR13,IF(BR$18=100,($AD$21*BR$18*$B$2)-SUM($I50:BQ50),IF(BR$18&gt;BQ$19,((BR$18-BQ$19+1)*$B$2*$AD$21),IF(BR$18&gt;=BQ$19,$AD$21*$B$2))),0)</f>
        <v>0</v>
      </c>
      <c r="BS50" s="231">
        <f>IF('Hoja De Calculo'!BT13&gt;='Hoja De Calculo'!BS13,IF(BS$18=100,($AD$21*BS$18*$B$2)-SUM($I50:BR50),IF(BS$18&gt;BR$19,((BS$18-BR$19+1)*$B$2*$AD$21),IF(BS$18&gt;=BR$19,$AD$21*$B$2))),0)</f>
        <v>0</v>
      </c>
      <c r="BT50" s="231">
        <f>IF('Hoja De Calculo'!BU13&gt;='Hoja De Calculo'!BT13,IF(BT$18=100,($AD$21*BT$18*$B$2)-SUM($I50:BS50),IF(BT$18&gt;BS$19,((BT$18-BS$19+1)*$B$2*$AD$21),IF(BT$18&gt;=BS$19,$AD$21*$B$2))),0)</f>
        <v>0</v>
      </c>
      <c r="BU50" s="231">
        <f>IF('Hoja De Calculo'!BV13&gt;='Hoja De Calculo'!BU13,IF(BU$18=100,($AD$21*BU$18*$B$2)-SUM($I50:BT50),IF(BU$18&gt;BT$19,((BU$18-BT$19+1)*$B$2*$AD$21),IF(BU$18&gt;=BT$19,$AD$21*$B$2))),0)</f>
        <v>0</v>
      </c>
      <c r="BV50" s="231">
        <f>IF('Hoja De Calculo'!BW13&gt;='Hoja De Calculo'!BV13,IF(BV$18=100,($AD$21*BV$18*$B$2)-SUM($I50:BU50),IF(BV$18&gt;BU$19,((BV$18-BU$19+1)*$B$2*$AD$21),IF(BV$18&gt;=BU$19,$AD$21*$B$2))),0)</f>
        <v>0</v>
      </c>
      <c r="BW50" s="231">
        <f>IF('Hoja De Calculo'!BX13&gt;='Hoja De Calculo'!BW13,IF(BW$18=100,($AD$21*BW$18*$B$2)-SUM($I50:BV50),IF(BW$18&gt;BV$19,((BW$18-BV$19+1)*$B$2*$AD$21),IF(BW$18&gt;=BV$19,$AD$21*$B$2))),0)</f>
        <v>0</v>
      </c>
      <c r="BX50" s="231">
        <f>IF('Hoja De Calculo'!BY13&gt;='Hoja De Calculo'!BX13,IF(BX$18=100,($AD$21*BX$18*$B$2)-SUM($I50:BW50),IF(BX$18&gt;BW$19,((BX$18-BW$19+1)*$B$2*$AD$21),IF(BX$18&gt;=BW$19,$AD$21*$B$2))),0)</f>
        <v>0</v>
      </c>
      <c r="BY50" s="231">
        <f>IF('Hoja De Calculo'!BZ13&gt;='Hoja De Calculo'!BY13,IF(BY$18=100,($AD$21*BY$18*$B$2)-SUM($I50:BX50),IF(BY$18&gt;BX$19,((BY$18-BX$19+1)*$B$2*$AD$21),IF(BY$18&gt;=BX$19,$AD$21*$B$2))),0)</f>
        <v>0</v>
      </c>
      <c r="BZ50" s="231">
        <f>IF('Hoja De Calculo'!CA13&gt;='Hoja De Calculo'!BZ13,IF(BZ$18=100,($AD$21*BZ$18*$B$2)-SUM($I50:BY50),IF(BZ$18&gt;BY$19,((BZ$18-BY$19+1)*$B$2*$AD$21),IF(BZ$18&gt;=BY$19,$AD$21*$B$2))),0)</f>
        <v>0</v>
      </c>
      <c r="CA50" s="231">
        <f>IF('Hoja De Calculo'!CB13&gt;='Hoja De Calculo'!CA13,IF(CA$18=100,($AD$21*CA$18*$B$2)-SUM($I50:BZ50),IF(CA$18&gt;BZ$19,((CA$18-BZ$19+1)*$B$2*$AD$21),IF(CA$18&gt;=BZ$19,$AD$21*$B$2))),0)</f>
        <v>0</v>
      </c>
      <c r="CB50" s="231">
        <f>IF('Hoja De Calculo'!CC13&gt;='Hoja De Calculo'!CB13,IF(CB$18=100,($AD$21*CB$18*$B$2)-SUM($I50:CA50),IF(CB$18&gt;CA$19,((CB$18-CA$19+1)*$B$2*$AD$21),IF(CB$18&gt;=CA$19,$AD$21*$B$2))),0)</f>
        <v>0</v>
      </c>
      <c r="CC50" s="231">
        <f>IF('Hoja De Calculo'!CD13&gt;='Hoja De Calculo'!CC13,IF(CC$18=100,($AD$21*CC$18*$B$2)-SUM($I50:CB50),IF(CC$18&gt;CB$19,((CC$18-CB$19+1)*$B$2*$AD$21),IF(CC$18&gt;=CB$19,$AD$21*$B$2))),0)</f>
        <v>0</v>
      </c>
      <c r="CD50" s="231">
        <f>IF('Hoja De Calculo'!CE13&gt;='Hoja De Calculo'!CD13,IF(CD$18=100,($AD$21*CD$18*$B$2)-SUM($I50:CC50),IF(CD$18&gt;CC$19,((CD$18-CC$19+1)*$B$2*$AD$21),IF(CD$18&gt;=CC$19,$AD$21*$B$2))),0)</f>
        <v>0</v>
      </c>
      <c r="CE50" s="231">
        <f>IF('Hoja De Calculo'!CF13&gt;='Hoja De Calculo'!CE13,IF(CE$18=100,($AD$21*CE$18*$B$2)-SUM($I50:CD50),IF(CE$18&gt;CD$19,((CE$18-CD$19+1)*$B$2*$AD$21),IF(CE$18&gt;=CD$19,$AD$21*$B$2))),0)</f>
        <v>0</v>
      </c>
      <c r="CF50" s="231">
        <f>IF('Hoja De Calculo'!CG13&gt;='Hoja De Calculo'!CF13,IF(CF$18=100,($AD$21*CF$18*$B$2)-SUM($I50:CE50),IF(CF$18&gt;CE$19,((CF$18-CE$19+1)*$B$2*$AD$21),IF(CF$18&gt;=CE$19,$AD$21*$B$2))),0)</f>
        <v>0</v>
      </c>
      <c r="CG50" s="231">
        <f>IF('Hoja De Calculo'!CH13&gt;='Hoja De Calculo'!CG13,IF(CG$18=100,($AD$21*CG$18*$B$2)-SUM($I50:CF50),IF(CG$18&gt;CF$19,((CG$18-CF$19+1)*$B$2*$AD$21),IF(CG$18&gt;=CF$19,$AD$21*$B$2))),0)</f>
        <v>0</v>
      </c>
      <c r="CH50" s="231">
        <f>IF('Hoja De Calculo'!CI13&gt;='Hoja De Calculo'!CH13,IF(CH$18=100,($AD$21*CH$18*$B$2)-SUM($I50:CG50),IF(CH$18&gt;CG$19,((CH$18-CG$19+1)*$B$2*$AD$21),IF(CH$18&gt;=CG$19,$AD$21*$B$2))),0)</f>
        <v>0</v>
      </c>
      <c r="CI50" s="231">
        <f>IF('Hoja De Calculo'!CJ13&gt;='Hoja De Calculo'!CI13,IF(CI$18=100,($AD$21*CI$18*$B$2)-SUM($I50:CH50),IF(CI$18&gt;CH$19,((CI$18-CH$19+1)*$B$2*$AD$21),IF(CI$18&gt;=CH$19,$AD$21*$B$2))),0)</f>
        <v>0</v>
      </c>
      <c r="CJ50" s="231">
        <f>IF('Hoja De Calculo'!CK13&gt;='Hoja De Calculo'!CJ13,IF(CJ$18=100,($AD$21*CJ$18*$B$2)-SUM($I50:CI50),IF(CJ$18&gt;CI$19,((CJ$18-CI$19+1)*$B$2*$AD$21),IF(CJ$18&gt;=CI$19,$AD$21*$B$2))),0)</f>
        <v>0</v>
      </c>
      <c r="CK50" s="231">
        <f>IF('Hoja De Calculo'!CL13&gt;='Hoja De Calculo'!CK13,IF(CK$18=100,($AD$21*CK$18*$B$2)-SUM($I50:CJ50),IF(CK$18&gt;CJ$19,((CK$18-CJ$19+1)*$B$2*$AD$21),IF(CK$18&gt;=CJ$19,$AD$21*$B$2))),0)</f>
        <v>0</v>
      </c>
      <c r="CL50" s="231">
        <f>IF('Hoja De Calculo'!CM13&gt;='Hoja De Calculo'!CL13,IF(CL$18=100,($AD$21*CL$18*$B$2)-SUM($I50:CK50),IF(CL$18&gt;CK$19,((CL$18-CK$19+1)*$B$2*$AD$21),IF(CL$18&gt;=CK$19,$AD$21*$B$2))),0)</f>
        <v>0</v>
      </c>
      <c r="CM50" s="231">
        <f>IF('Hoja De Calculo'!CN13&gt;='Hoja De Calculo'!CM13,IF(CM$18=100,($AD$21*CM$18*$B$2)-SUM($I50:CL50),IF(CM$18&gt;CL$19,((CM$18-CL$19+1)*$B$2*$AD$21),IF(CM$18&gt;=CL$19,$AD$21*$B$2))),0)</f>
        <v>0</v>
      </c>
      <c r="CN50" s="231">
        <f>IF('Hoja De Calculo'!CO13&gt;='Hoja De Calculo'!CN13,IF(CN$18=100,($AD$21*CN$18*$B$2)-SUM($I50:CM50),IF(CN$18&gt;CM$19,((CN$18-CM$19+1)*$B$2*$AD$21),IF(CN$18&gt;=CM$19,$AD$21*$B$2))),0)</f>
        <v>0</v>
      </c>
      <c r="CO50" s="231">
        <f>IF('Hoja De Calculo'!CP13&gt;='Hoja De Calculo'!CO13,IF(CO$18=100,($AD$21*CO$18*$B$2)-SUM($I50:CN50),IF(CO$18&gt;CN$19,((CO$18-CN$19+1)*$B$2*$AD$21),IF(CO$18&gt;=CN$19,$AD$21*$B$2))),0)</f>
        <v>0</v>
      </c>
      <c r="CP50" s="231">
        <f>IF('Hoja De Calculo'!CQ13&gt;='Hoja De Calculo'!CP13,IF(CP$18=100,($AD$21*CP$18*$B$2)-SUM($I50:CO50),IF(CP$18&gt;CO$19,((CP$18-CO$19+1)*$B$2*$AD$21),IF(CP$18&gt;=CO$19,$AD$21*$B$2))),0)</f>
        <v>0</v>
      </c>
      <c r="CQ50" s="231">
        <f>IF('Hoja De Calculo'!CR13&gt;='Hoja De Calculo'!CQ13,IF(CQ$18=100,($AD$21*CQ$18*$B$2)-SUM($I50:CP50),IF(CQ$18&gt;CP$19,((CQ$18-CP$19+1)*$B$2*$AD$21),IF(CQ$18&gt;=CP$19,$AD$21*$B$2))),0)</f>
        <v>0</v>
      </c>
      <c r="CR50" s="231">
        <f>IF('Hoja De Calculo'!CS13&gt;='Hoja De Calculo'!CR13,IF(CR$18=100,($AD$21*CR$18*$B$2)-SUM($I50:CQ50),IF(CR$18&gt;CQ$19,((CR$18-CQ$19+1)*$B$2*$AD$21),IF(CR$18&gt;=CQ$19,$AD$21*$B$2))),0)</f>
        <v>0</v>
      </c>
      <c r="CS50" s="231">
        <f>IF('Hoja De Calculo'!CT13&gt;='Hoja De Calculo'!CS13,IF(CS$18=100,($AD$21*CS$18*$B$2)-SUM($I50:CR50),IF(CS$18&gt;CR$19,((CS$18-CR$19+1)*$B$2*$AD$21),IF(CS$18&gt;=CR$19,$AD$21*$B$2))),0)</f>
        <v>0</v>
      </c>
      <c r="CT50" s="231">
        <f>IF('Hoja De Calculo'!CU13&gt;='Hoja De Calculo'!CT13,IF(CT$18=100,($AD$21*CT$18*$B$2)-SUM($I50:CS50),IF(CT$18&gt;CS$19,((CT$18-CS$19+1)*$B$2*$AD$21),IF(CT$18&gt;=CS$19,$AD$21*$B$2))),0)</f>
        <v>0</v>
      </c>
      <c r="CU50" s="231">
        <f>IF('Hoja De Calculo'!CV13&gt;='Hoja De Calculo'!CU13,IF(CU$18=100,($AD$21*CU$18*$B$2)-SUM($I50:CT50),IF(CU$18&gt;CT$19,((CU$18-CT$19+1)*$B$2*$AD$21),IF(CU$18&gt;=CT$19,$AD$21*$B$2))),0)</f>
        <v>0</v>
      </c>
      <c r="CV50" s="231">
        <f>IF('Hoja De Calculo'!CW13&gt;='Hoja De Calculo'!CV13,IF(CV$18=100,($AD$21*CV$18*$B$2)-SUM($I50:CU50),IF(CV$18&gt;CU$19,((CV$18-CU$19+1)*$B$2*$AD$21),IF(CV$18&gt;=CU$19,$AD$21*$B$2))),0)</f>
        <v>0</v>
      </c>
      <c r="CW50" s="231">
        <f>IF('Hoja De Calculo'!CX13&gt;='Hoja De Calculo'!CW13,IF(CW$18=100,($AD$21*CW$18*$B$2)-SUM($I50:CV50),IF(CW$18&gt;CV$19,((CW$18-CV$19+1)*$B$2*$AD$21),IF(CW$18&gt;=CV$19,$AD$21*$B$2))),0)</f>
        <v>0</v>
      </c>
    </row>
    <row r="51" spans="1:101" x14ac:dyDescent="0.35">
      <c r="A51" t="s">
        <v>156</v>
      </c>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204"/>
      <c r="AA51" s="211"/>
      <c r="AB51" s="211"/>
      <c r="AC51" s="211"/>
      <c r="AD51" s="211"/>
      <c r="AE51" s="218">
        <f>(AE$21*$B$2*(AE$19+(IF(AE$19=100,0,1))))</f>
        <v>0</v>
      </c>
      <c r="AF51" s="231">
        <f>IF('Hoja De Calculo'!AG13&gt;='Hoja De Calculo'!AF13,IF(AF$18=100,($AE$21*AF$18*$B$2)-SUM($I51:AE51),IF(AF$18&gt;AE$19,((AF$18-AE$19+1)*$B$2*$AE$21),IF(AF$18&gt;=AE$19,$AE$21*$B$2))),0)</f>
        <v>0</v>
      </c>
      <c r="AG51" s="231">
        <f>IF('Hoja De Calculo'!AH13&gt;='Hoja De Calculo'!AG13,IF(AG$18=100,($AE$21*AG$18*$B$2)-SUM($I51:AF51),IF(AG$18&gt;AF$19,((AG$18-AF$19+1)*$B$2*$AE$21),IF(AG$18&gt;=AF$19,$AE$21*$B$2))),0)</f>
        <v>0</v>
      </c>
      <c r="AH51" s="231">
        <f>IF('Hoja De Calculo'!AI13&gt;='Hoja De Calculo'!AH13,IF(AH$18=100,($AE$21*AH$18*$B$2)-SUM($I51:AG51),IF(AH$18&gt;AG$19,((AH$18-AG$19+1)*$B$2*$AE$21),IF(AH$18&gt;=AG$19,$AE$21*$B$2))),0)</f>
        <v>0</v>
      </c>
      <c r="AI51" s="231">
        <f>IF('Hoja De Calculo'!AJ13&gt;='Hoja De Calculo'!AI13,IF(AI$18=100,($AE$21*AI$18*$B$2)-SUM($I51:AH51),IF(AI$18&gt;AH$19,((AI$18-AH$19+1)*$B$2*$AE$21),IF(AI$18&gt;=AH$19,$AE$21*$B$2))),0)</f>
        <v>0</v>
      </c>
      <c r="AJ51" s="231">
        <f>IF('Hoja De Calculo'!AK13&gt;='Hoja De Calculo'!AJ13,IF(AJ$18=100,($AE$21*AJ$18*$B$2)-SUM($I51:AI51),IF(AJ$18&gt;AI$19,((AJ$18-AI$19+1)*$B$2*$AE$21),IF(AJ$18&gt;=AI$19,$AE$21*$B$2))),0)</f>
        <v>0</v>
      </c>
      <c r="AK51" s="231">
        <f>IF('Hoja De Calculo'!AL13&gt;='Hoja De Calculo'!AK13,IF(AK$18=100,($AE$21*AK$18*$B$2)-SUM($I51:AJ51),IF(AK$18&gt;AJ$19,((AK$18-AJ$19+1)*$B$2*$AE$21),IF(AK$18&gt;=AJ$19,$AE$21*$B$2))),0)</f>
        <v>0</v>
      </c>
      <c r="AL51" s="231">
        <f>IF('Hoja De Calculo'!AM13&gt;='Hoja De Calculo'!AL13,IF(AL$18=100,($AE$21*AL$18*$B$2)-SUM($I51:AK51),IF(AL$18&gt;AK$19,((AL$18-AK$19+1)*$B$2*$AE$21),IF(AL$18&gt;=AK$19,$AE$21*$B$2))),0)</f>
        <v>0</v>
      </c>
      <c r="AM51" s="231">
        <f>IF('Hoja De Calculo'!AN13&gt;='Hoja De Calculo'!AM13,IF(AM$18=100,($AE$21*AM$18*$B$2)-SUM($I51:AL51),IF(AM$18&gt;AL$19,((AM$18-AL$19+1)*$B$2*$AE$21),IF(AM$18&gt;=AL$19,$AE$21*$B$2))),0)</f>
        <v>0</v>
      </c>
      <c r="AN51" s="231">
        <f>IF('Hoja De Calculo'!AO13&gt;='Hoja De Calculo'!AN13,IF(AN$18=100,($AE$21*AN$18*$B$2)-SUM($I51:AM51),IF(AN$18&gt;AM$19,((AN$18-AM$19+1)*$B$2*$AE$21),IF(AN$18&gt;=AM$19,$AE$21*$B$2))),0)</f>
        <v>0</v>
      </c>
      <c r="AO51" s="231">
        <f>IF('Hoja De Calculo'!AP13&gt;='Hoja De Calculo'!AO13,IF(AO$18=100,($AE$21*AO$18*$B$2)-SUM($I51:AN51),IF(AO$18&gt;AN$19,((AO$18-AN$19+1)*$B$2*$AE$21),IF(AO$18&gt;=AN$19,$AE$21*$B$2))),0)</f>
        <v>0</v>
      </c>
      <c r="AP51" s="231">
        <f>IF('Hoja De Calculo'!AQ13&gt;='Hoja De Calculo'!AP13,IF(AP$18=100,($AE$21*AP$18*$B$2)-SUM($I51:AO51),IF(AP$18&gt;AO$19,((AP$18-AO$19+1)*$B$2*$AE$21),IF(AP$18&gt;=AO$19,$AE$21*$B$2))),0)</f>
        <v>0</v>
      </c>
      <c r="AQ51" s="231">
        <f>IF('Hoja De Calculo'!AR13&gt;='Hoja De Calculo'!AQ13,IF(AQ$18=100,($AE$21*AQ$18*$B$2)-SUM($I51:AP51),IF(AQ$18&gt;AP$19,((AQ$18-AP$19+1)*$B$2*$AE$21),IF(AQ$18&gt;=AP$19,$AE$21*$B$2))),0)</f>
        <v>0</v>
      </c>
      <c r="AR51" s="231">
        <f>IF('Hoja De Calculo'!AS13&gt;='Hoja De Calculo'!AR13,IF(AR$18=100,($AE$21*AR$18*$B$2)-SUM($I51:AQ51),IF(AR$18&gt;AQ$19,((AR$18-AQ$19+1)*$B$2*$AE$21),IF(AR$18&gt;=AQ$19,$AE$21*$B$2))),0)</f>
        <v>0</v>
      </c>
      <c r="AS51" s="231">
        <f>IF('Hoja De Calculo'!AT13&gt;='Hoja De Calculo'!AS13,IF(AS$18=100,($AE$21*AS$18*$B$2)-SUM($I51:AR51),IF(AS$18&gt;AR$19,((AS$18-AR$19+1)*$B$2*$AE$21),IF(AS$18&gt;=AR$19,$AE$21*$B$2))),0)</f>
        <v>0</v>
      </c>
      <c r="AT51" s="231">
        <f>IF('Hoja De Calculo'!AU13&gt;='Hoja De Calculo'!AT13,IF(AT$18=100,($AE$21*AT$18*$B$2)-SUM($I51:AS51),IF(AT$18&gt;AS$19,((AT$18-AS$19+1)*$B$2*$AE$21),IF(AT$18&gt;=AS$19,$AE$21*$B$2))),0)</f>
        <v>0</v>
      </c>
      <c r="AU51" s="231">
        <f>IF('Hoja De Calculo'!AV13&gt;='Hoja De Calculo'!AU13,IF(AU$18=100,($AE$21*AU$18*$B$2)-SUM($I51:AT51),IF(AU$18&gt;AT$19,((AU$18-AT$19+1)*$B$2*$AE$21),IF(AU$18&gt;=AT$19,$AE$21*$B$2))),0)</f>
        <v>0</v>
      </c>
      <c r="AV51" s="231">
        <f>IF('Hoja De Calculo'!AW13&gt;='Hoja De Calculo'!AV13,IF(AV$18=100,($AE$21*AV$18*$B$2)-SUM($I51:AU51),IF(AV$18&gt;AU$19,((AV$18-AU$19+1)*$B$2*$AE$21),IF(AV$18&gt;=AU$19,$AE$21*$B$2))),0)</f>
        <v>0</v>
      </c>
      <c r="AW51" s="231">
        <f>IF('Hoja De Calculo'!AX13&gt;='Hoja De Calculo'!AW13,IF(AW$18=100,($AE$21*AW$18*$B$2)-SUM($I51:AV51),IF(AW$18&gt;AV$19,((AW$18-AV$19+1)*$B$2*$AE$21),IF(AW$18&gt;=AV$19,$AE$21*$B$2))),0)</f>
        <v>0</v>
      </c>
      <c r="AX51" s="231">
        <f>IF('Hoja De Calculo'!AY13&gt;='Hoja De Calculo'!AX13,IF(AX$18=100,($AE$21*AX$18*$B$2)-SUM($I51:AW51),IF(AX$18&gt;AW$19,((AX$18-AW$19+1)*$B$2*$AE$21),IF(AX$18&gt;=AW$19,$AE$21*$B$2))),0)</f>
        <v>0</v>
      </c>
      <c r="AY51" s="231">
        <f>IF('Hoja De Calculo'!AZ13&gt;='Hoja De Calculo'!AY13,IF(AY$18=100,($AE$21*AY$18*$B$2)-SUM($I51:AX51),IF(AY$18&gt;AX$19,((AY$18-AX$19+1)*$B$2*$AE$21),IF(AY$18&gt;=AX$19,$AE$21*$B$2))),0)</f>
        <v>0</v>
      </c>
      <c r="AZ51" s="231">
        <f>IF('Hoja De Calculo'!BA13&gt;='Hoja De Calculo'!AZ13,IF(AZ$18=100,($AE$21*AZ$18*$B$2)-SUM($I51:AY51),IF(AZ$18&gt;AY$19,((AZ$18-AY$19+1)*$B$2*$AE$21),IF(AZ$18&gt;=AY$19,$AE$21*$B$2))),0)</f>
        <v>0</v>
      </c>
      <c r="BA51" s="231">
        <f>IF('Hoja De Calculo'!BB13&gt;='Hoja De Calculo'!BA13,IF(BA$18=100,($AE$21*BA$18*$B$2)-SUM($I51:AZ51),IF(BA$18&gt;AZ$19,((BA$18-AZ$19+1)*$B$2*$AE$21),IF(BA$18&gt;=AZ$19,$AE$21*$B$2))),0)</f>
        <v>0</v>
      </c>
      <c r="BB51" s="231">
        <f>IF('Hoja De Calculo'!BC13&gt;='Hoja De Calculo'!BB13,IF(BB$18=100,($AE$21*BB$18*$B$2)-SUM($I51:BA51),IF(BB$18&gt;BA$19,((BB$18-BA$19+1)*$B$2*$AE$21),IF(BB$18&gt;=BA$19,$AE$21*$B$2))),0)</f>
        <v>0</v>
      </c>
      <c r="BC51" s="231">
        <f>IF('Hoja De Calculo'!BD13&gt;='Hoja De Calculo'!BC13,IF(BC$18=100,($AE$21*BC$18*$B$2)-SUM($I51:BB51),IF(BC$18&gt;BB$19,((BC$18-BB$19+1)*$B$2*$AE$21),IF(BC$18&gt;=BB$19,$AE$21*$B$2))),0)</f>
        <v>0</v>
      </c>
      <c r="BD51" s="231">
        <f>IF('Hoja De Calculo'!BE13&gt;='Hoja De Calculo'!BD13,IF(BD$18=100,($AE$21*BD$18*$B$2)-SUM($I51:BC51),IF(BD$18&gt;BC$19,((BD$18-BC$19+1)*$B$2*$AE$21),IF(BD$18&gt;=BC$19,$AE$21*$B$2))),0)</f>
        <v>0</v>
      </c>
      <c r="BE51" s="231">
        <f>IF('Hoja De Calculo'!BF13&gt;='Hoja De Calculo'!BE13,IF(BE$18=100,($AE$21*BE$18*$B$2)-SUM($I51:BD51),IF(BE$18&gt;BD$19,((BE$18-BD$19+1)*$B$2*$AE$21),IF(BE$18&gt;=BD$19,$AE$21*$B$2))),0)</f>
        <v>0</v>
      </c>
      <c r="BF51" s="231">
        <f>IF('Hoja De Calculo'!BG13&gt;='Hoja De Calculo'!BF13,IF(BF$18=100,($AE$21*BF$18*$B$2)-SUM($I51:BE51),IF(BF$18&gt;BE$19,((BF$18-BE$19+1)*$B$2*$AE$21),IF(BF$18&gt;=BE$19,$AE$21*$B$2))),0)</f>
        <v>0</v>
      </c>
      <c r="BG51" s="231">
        <f>IF('Hoja De Calculo'!BH13&gt;='Hoja De Calculo'!BG13,IF(BG$18=100,($AE$21*BG$18*$B$2)-SUM($I51:BF51),IF(BG$18&gt;BF$19,((BG$18-BF$19+1)*$B$2*$AE$21),IF(BG$18&gt;=BF$19,$AE$21*$B$2))),0)</f>
        <v>0</v>
      </c>
      <c r="BH51" s="231">
        <f>IF('Hoja De Calculo'!BI13&gt;='Hoja De Calculo'!BH13,IF(BH$18=100,($AE$21*BH$18*$B$2)-SUM($I51:BG51),IF(BH$18&gt;BG$19,((BH$18-BG$19+1)*$B$2*$AE$21),IF(BH$18&gt;=BG$19,$AE$21*$B$2))),0)</f>
        <v>0</v>
      </c>
      <c r="BI51" s="231">
        <f>IF('Hoja De Calculo'!BJ13&gt;='Hoja De Calculo'!BI13,IF(BI$18=100,($AE$21*BI$18*$B$2)-SUM($I51:BH51),IF(BI$18&gt;BH$19,((BI$18-BH$19+1)*$B$2*$AE$21),IF(BI$18&gt;=BH$19,$AE$21*$B$2))),0)</f>
        <v>0</v>
      </c>
      <c r="BJ51" s="231">
        <f>IF('Hoja De Calculo'!BK13&gt;='Hoja De Calculo'!BJ13,IF(BJ$18=100,($AE$21*BJ$18*$B$2)-SUM($I51:BI51),IF(BJ$18&gt;BI$19,((BJ$18-BI$19+1)*$B$2*$AE$21),IF(BJ$18&gt;=BI$19,$AE$21*$B$2))),0)</f>
        <v>0</v>
      </c>
      <c r="BK51" s="231">
        <f>IF('Hoja De Calculo'!BL13&gt;='Hoja De Calculo'!BK13,IF(BK$18=100,($AE$21*BK$18*$B$2)-SUM($I51:BJ51),IF(BK$18&gt;BJ$19,((BK$18-BJ$19+1)*$B$2*$AE$21),IF(BK$18&gt;=BJ$19,$AE$21*$B$2))),0)</f>
        <v>0</v>
      </c>
      <c r="BL51" s="231">
        <f>IF('Hoja De Calculo'!BM13&gt;='Hoja De Calculo'!BL13,IF(BL$18=100,($AE$21*BL$18*$B$2)-SUM($I51:BK51),IF(BL$18&gt;BK$19,((BL$18-BK$19+1)*$B$2*$AE$21),IF(BL$18&gt;=BK$19,$AE$21*$B$2))),0)</f>
        <v>0</v>
      </c>
      <c r="BM51" s="231">
        <f>IF('Hoja De Calculo'!BN13&gt;='Hoja De Calculo'!BM13,IF(BM$18=100,($AE$21*BM$18*$B$2)-SUM($I51:BL51),IF(BM$18&gt;BL$19,((BM$18-BL$19+1)*$B$2*$AE$21),IF(BM$18&gt;=BL$19,$AE$21*$B$2))),0)</f>
        <v>0</v>
      </c>
      <c r="BN51" s="231">
        <f>IF('Hoja De Calculo'!BO13&gt;='Hoja De Calculo'!BN13,IF(BN$18=100,($AE$21*BN$18*$B$2)-SUM($I51:BM51),IF(BN$18&gt;BM$19,((BN$18-BM$19+1)*$B$2*$AE$21),IF(BN$18&gt;=BM$19,$AE$21*$B$2))),0)</f>
        <v>0</v>
      </c>
      <c r="BO51" s="231">
        <f>IF('Hoja De Calculo'!BP13&gt;='Hoja De Calculo'!BO13,IF(BO$18=100,($AE$21*BO$18*$B$2)-SUM($I51:BN51),IF(BO$18&gt;BN$19,((BO$18-BN$19+1)*$B$2*$AE$21),IF(BO$18&gt;=BN$19,$AE$21*$B$2))),0)</f>
        <v>0</v>
      </c>
      <c r="BP51" s="231">
        <f>IF('Hoja De Calculo'!BQ13&gt;='Hoja De Calculo'!BP13,IF(BP$18=100,($AE$21*BP$18*$B$2)-SUM($I51:BO51),IF(BP$18&gt;BO$19,((BP$18-BO$19+1)*$B$2*$AE$21),IF(BP$18&gt;=BO$19,$AE$21*$B$2))),0)</f>
        <v>0</v>
      </c>
      <c r="BQ51" s="231">
        <f>IF('Hoja De Calculo'!BR13&gt;='Hoja De Calculo'!BQ13,IF(BQ$18=100,($AE$21*BQ$18*$B$2)-SUM($I51:BP51),IF(BQ$18&gt;BP$19,((BQ$18-BP$19+1)*$B$2*$AE$21),IF(BQ$18&gt;=BP$19,$AE$21*$B$2))),0)</f>
        <v>0</v>
      </c>
      <c r="BR51" s="231">
        <f>IF('Hoja De Calculo'!BS13&gt;='Hoja De Calculo'!BR13,IF(BR$18=100,($AE$21*BR$18*$B$2)-SUM($I51:BQ51),IF(BR$18&gt;BQ$19,((BR$18-BQ$19+1)*$B$2*$AE$21),IF(BR$18&gt;=BQ$19,$AE$21*$B$2))),0)</f>
        <v>0</v>
      </c>
      <c r="BS51" s="231">
        <f>IF('Hoja De Calculo'!BT13&gt;='Hoja De Calculo'!BS13,IF(BS$18=100,($AE$21*BS$18*$B$2)-SUM($I51:BR51),IF(BS$18&gt;BR$19,((BS$18-BR$19+1)*$B$2*$AE$21),IF(BS$18&gt;=BR$19,$AE$21*$B$2))),0)</f>
        <v>0</v>
      </c>
      <c r="BT51" s="231">
        <f>IF('Hoja De Calculo'!BU13&gt;='Hoja De Calculo'!BT13,IF(BT$18=100,($AE$21*BT$18*$B$2)-SUM($I51:BS51),IF(BT$18&gt;BS$19,((BT$18-BS$19+1)*$B$2*$AE$21),IF(BT$18&gt;=BS$19,$AE$21*$B$2))),0)</f>
        <v>0</v>
      </c>
      <c r="BU51" s="231">
        <f>IF('Hoja De Calculo'!BV13&gt;='Hoja De Calculo'!BU13,IF(BU$18=100,($AE$21*BU$18*$B$2)-SUM($I51:BT51),IF(BU$18&gt;BT$19,((BU$18-BT$19+1)*$B$2*$AE$21),IF(BU$18&gt;=BT$19,$AE$21*$B$2))),0)</f>
        <v>0</v>
      </c>
      <c r="BV51" s="231">
        <f>IF('Hoja De Calculo'!BW13&gt;='Hoja De Calculo'!BV13,IF(BV$18=100,($AE$21*BV$18*$B$2)-SUM($I51:BU51),IF(BV$18&gt;BU$19,((BV$18-BU$19+1)*$B$2*$AE$21),IF(BV$18&gt;=BU$19,$AE$21*$B$2))),0)</f>
        <v>0</v>
      </c>
      <c r="BW51" s="231">
        <f>IF('Hoja De Calculo'!BX13&gt;='Hoja De Calculo'!BW13,IF(BW$18=100,($AE$21*BW$18*$B$2)-SUM($I51:BV51),IF(BW$18&gt;BV$19,((BW$18-BV$19+1)*$B$2*$AE$21),IF(BW$18&gt;=BV$19,$AE$21*$B$2))),0)</f>
        <v>0</v>
      </c>
      <c r="BX51" s="231">
        <f>IF('Hoja De Calculo'!BY13&gt;='Hoja De Calculo'!BX13,IF(BX$18=100,($AE$21*BX$18*$B$2)-SUM($I51:BW51),IF(BX$18&gt;BW$19,((BX$18-BW$19+1)*$B$2*$AE$21),IF(BX$18&gt;=BW$19,$AE$21*$B$2))),0)</f>
        <v>0</v>
      </c>
      <c r="BY51" s="231">
        <f>IF('Hoja De Calculo'!BZ13&gt;='Hoja De Calculo'!BY13,IF(BY$18=100,($AE$21*BY$18*$B$2)-SUM($I51:BX51),IF(BY$18&gt;BX$19,((BY$18-BX$19+1)*$B$2*$AE$21),IF(BY$18&gt;=BX$19,$AE$21*$B$2))),0)</f>
        <v>0</v>
      </c>
      <c r="BZ51" s="231">
        <f>IF('Hoja De Calculo'!CA13&gt;='Hoja De Calculo'!BZ13,IF(BZ$18=100,($AE$21*BZ$18*$B$2)-SUM($I51:BY51),IF(BZ$18&gt;BY$19,((BZ$18-BY$19+1)*$B$2*$AE$21),IF(BZ$18&gt;=BY$19,$AE$21*$B$2))),0)</f>
        <v>0</v>
      </c>
      <c r="CA51" s="231">
        <f>IF('Hoja De Calculo'!CB13&gt;='Hoja De Calculo'!CA13,IF(CA$18=100,($AE$21*CA$18*$B$2)-SUM($I51:BZ51),IF(CA$18&gt;BZ$19,((CA$18-BZ$19+1)*$B$2*$AE$21),IF(CA$18&gt;=BZ$19,$AE$21*$B$2))),0)</f>
        <v>0</v>
      </c>
      <c r="CB51" s="231">
        <f>IF('Hoja De Calculo'!CC13&gt;='Hoja De Calculo'!CB13,IF(CB$18=100,($AE$21*CB$18*$B$2)-SUM($I51:CA51),IF(CB$18&gt;CA$19,((CB$18-CA$19+1)*$B$2*$AE$21),IF(CB$18&gt;=CA$19,$AE$21*$B$2))),0)</f>
        <v>0</v>
      </c>
      <c r="CC51" s="231">
        <f>IF('Hoja De Calculo'!CD13&gt;='Hoja De Calculo'!CC13,IF(CC$18=100,($AE$21*CC$18*$B$2)-SUM($I51:CB51),IF(CC$18&gt;CB$19,((CC$18-CB$19+1)*$B$2*$AE$21),IF(CC$18&gt;=CB$19,$AE$21*$B$2))),0)</f>
        <v>0</v>
      </c>
      <c r="CD51" s="231">
        <f>IF('Hoja De Calculo'!CE13&gt;='Hoja De Calculo'!CD13,IF(CD$18=100,($AE$21*CD$18*$B$2)-SUM($I51:CC51),IF(CD$18&gt;CC$19,((CD$18-CC$19+1)*$B$2*$AE$21),IF(CD$18&gt;=CC$19,$AE$21*$B$2))),0)</f>
        <v>0</v>
      </c>
      <c r="CE51" s="231">
        <f>IF('Hoja De Calculo'!CF13&gt;='Hoja De Calculo'!CE13,IF(CE$18=100,($AE$21*CE$18*$B$2)-SUM($I51:CD51),IF(CE$18&gt;CD$19,((CE$18-CD$19+1)*$B$2*$AE$21),IF(CE$18&gt;=CD$19,$AE$21*$B$2))),0)</f>
        <v>0</v>
      </c>
      <c r="CF51" s="231">
        <f>IF('Hoja De Calculo'!CG13&gt;='Hoja De Calculo'!CF13,IF(CF$18=100,($AE$21*CF$18*$B$2)-SUM($I51:CE51),IF(CF$18&gt;CE$19,((CF$18-CE$19+1)*$B$2*$AE$21),IF(CF$18&gt;=CE$19,$AE$21*$B$2))),0)</f>
        <v>0</v>
      </c>
      <c r="CG51" s="231">
        <f>IF('Hoja De Calculo'!CH13&gt;='Hoja De Calculo'!CG13,IF(CG$18=100,($AE$21*CG$18*$B$2)-SUM($I51:CF51),IF(CG$18&gt;CF$19,((CG$18-CF$19+1)*$B$2*$AE$21),IF(CG$18&gt;=CF$19,$AE$21*$B$2))),0)</f>
        <v>0</v>
      </c>
      <c r="CH51" s="231">
        <f>IF('Hoja De Calculo'!CI13&gt;='Hoja De Calculo'!CH13,IF(CH$18=100,($AE$21*CH$18*$B$2)-SUM($I51:CG51),IF(CH$18&gt;CG$19,((CH$18-CG$19+1)*$B$2*$AE$21),IF(CH$18&gt;=CG$19,$AE$21*$B$2))),0)</f>
        <v>0</v>
      </c>
      <c r="CI51" s="231">
        <f>IF('Hoja De Calculo'!CJ13&gt;='Hoja De Calculo'!CI13,IF(CI$18=100,($AE$21*CI$18*$B$2)-SUM($I51:CH51),IF(CI$18&gt;CH$19,((CI$18-CH$19+1)*$B$2*$AE$21),IF(CI$18&gt;=CH$19,$AE$21*$B$2))),0)</f>
        <v>0</v>
      </c>
      <c r="CJ51" s="231">
        <f>IF('Hoja De Calculo'!CK13&gt;='Hoja De Calculo'!CJ13,IF(CJ$18=100,($AE$21*CJ$18*$B$2)-SUM($I51:CI51),IF(CJ$18&gt;CI$19,((CJ$18-CI$19+1)*$B$2*$AE$21),IF(CJ$18&gt;=CI$19,$AE$21*$B$2))),0)</f>
        <v>0</v>
      </c>
      <c r="CK51" s="231">
        <f>IF('Hoja De Calculo'!CL13&gt;='Hoja De Calculo'!CK13,IF(CK$18=100,($AE$21*CK$18*$B$2)-SUM($I51:CJ51),IF(CK$18&gt;CJ$19,((CK$18-CJ$19+1)*$B$2*$AE$21),IF(CK$18&gt;=CJ$19,$AE$21*$B$2))),0)</f>
        <v>0</v>
      </c>
      <c r="CL51" s="231">
        <f>IF('Hoja De Calculo'!CM13&gt;='Hoja De Calculo'!CL13,IF(CL$18=100,($AE$21*CL$18*$B$2)-SUM($I51:CK51),IF(CL$18&gt;CK$19,((CL$18-CK$19+1)*$B$2*$AE$21),IF(CL$18&gt;=CK$19,$AE$21*$B$2))),0)</f>
        <v>0</v>
      </c>
      <c r="CM51" s="231">
        <f>IF('Hoja De Calculo'!CN13&gt;='Hoja De Calculo'!CM13,IF(CM$18=100,($AE$21*CM$18*$B$2)-SUM($I51:CL51),IF(CM$18&gt;CL$19,((CM$18-CL$19+1)*$B$2*$AE$21),IF(CM$18&gt;=CL$19,$AE$21*$B$2))),0)</f>
        <v>0</v>
      </c>
      <c r="CN51" s="231">
        <f>IF('Hoja De Calculo'!CO13&gt;='Hoja De Calculo'!CN13,IF(CN$18=100,($AE$21*CN$18*$B$2)-SUM($I51:CM51),IF(CN$18&gt;CM$19,((CN$18-CM$19+1)*$B$2*$AE$21),IF(CN$18&gt;=CM$19,$AE$21*$B$2))),0)</f>
        <v>0</v>
      </c>
      <c r="CO51" s="231">
        <f>IF('Hoja De Calculo'!CP13&gt;='Hoja De Calculo'!CO13,IF(CO$18=100,($AE$21*CO$18*$B$2)-SUM($I51:CN51),IF(CO$18&gt;CN$19,((CO$18-CN$19+1)*$B$2*$AE$21),IF(CO$18&gt;=CN$19,$AE$21*$B$2))),0)</f>
        <v>0</v>
      </c>
      <c r="CP51" s="231">
        <f>IF('Hoja De Calculo'!CQ13&gt;='Hoja De Calculo'!CP13,IF(CP$18=100,($AE$21*CP$18*$B$2)-SUM($I51:CO51),IF(CP$18&gt;CO$19,((CP$18-CO$19+1)*$B$2*$AE$21),IF(CP$18&gt;=CO$19,$AE$21*$B$2))),0)</f>
        <v>0</v>
      </c>
      <c r="CQ51" s="231">
        <f>IF('Hoja De Calculo'!CR13&gt;='Hoja De Calculo'!CQ13,IF(CQ$18=100,($AE$21*CQ$18*$B$2)-SUM($I51:CP51),IF(CQ$18&gt;CP$19,((CQ$18-CP$19+1)*$B$2*$AE$21),IF(CQ$18&gt;=CP$19,$AE$21*$B$2))),0)</f>
        <v>0</v>
      </c>
      <c r="CR51" s="231">
        <f>IF('Hoja De Calculo'!CS13&gt;='Hoja De Calculo'!CR13,IF(CR$18=100,($AE$21*CR$18*$B$2)-SUM($I51:CQ51),IF(CR$18&gt;CQ$19,((CR$18-CQ$19+1)*$B$2*$AE$21),IF(CR$18&gt;=CQ$19,$AE$21*$B$2))),0)</f>
        <v>0</v>
      </c>
      <c r="CS51" s="231">
        <f>IF('Hoja De Calculo'!CT13&gt;='Hoja De Calculo'!CS13,IF(CS$18=100,($AE$21*CS$18*$B$2)-SUM($I51:CR51),IF(CS$18&gt;CR$19,((CS$18-CR$19+1)*$B$2*$AE$21),IF(CS$18&gt;=CR$19,$AE$21*$B$2))),0)</f>
        <v>0</v>
      </c>
      <c r="CT51" s="231">
        <f>IF('Hoja De Calculo'!CU13&gt;='Hoja De Calculo'!CT13,IF(CT$18=100,($AE$21*CT$18*$B$2)-SUM($I51:CS51),IF(CT$18&gt;CS$19,((CT$18-CS$19+1)*$B$2*$AE$21),IF(CT$18&gt;=CS$19,$AE$21*$B$2))),0)</f>
        <v>0</v>
      </c>
      <c r="CU51" s="231">
        <f>IF('Hoja De Calculo'!CV13&gt;='Hoja De Calculo'!CU13,IF(CU$18=100,($AE$21*CU$18*$B$2)-SUM($I51:CT51),IF(CU$18&gt;CT$19,((CU$18-CT$19+1)*$B$2*$AE$21),IF(CU$18&gt;=CT$19,$AE$21*$B$2))),0)</f>
        <v>0</v>
      </c>
      <c r="CV51" s="231">
        <f>IF('Hoja De Calculo'!CW13&gt;='Hoja De Calculo'!CV13,IF(CV$18=100,($AE$21*CV$18*$B$2)-SUM($I51:CU51),IF(CV$18&gt;CU$19,((CV$18-CU$19+1)*$B$2*$AE$21),IF(CV$18&gt;=CU$19,$AE$21*$B$2))),0)</f>
        <v>0</v>
      </c>
      <c r="CW51" s="231">
        <f>IF('Hoja De Calculo'!CX13&gt;='Hoja De Calculo'!CW13,IF(CW$18=100,($AE$21*CW$18*$B$2)-SUM($I51:CV51),IF(CW$18&gt;CV$19,((CW$18-CV$19+1)*$B$2*$AE$21),IF(CW$18&gt;=CV$19,$AE$21*$B$2))),0)</f>
        <v>0</v>
      </c>
    </row>
    <row r="52" spans="1:101" x14ac:dyDescent="0.35">
      <c r="A52" t="s">
        <v>157</v>
      </c>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218">
        <f>(AF$21*$B$2*(AF$19+(IF(AF$19=100,0,1))))</f>
        <v>0</v>
      </c>
      <c r="AG52" s="231">
        <f>IF('Hoja De Calculo'!AH13&gt;='Hoja De Calculo'!AG13,IF(AG$18=100,($AF$21*AG$18*$B$2)-SUM($I52:AF52),IF(AG$18&gt;AF$19,((AG$18-AF$19+1)*$B$2*$AF$21),IF(AG$18&gt;=AF$19,$AF$21*$B$2))),0)</f>
        <v>0</v>
      </c>
      <c r="AH52" s="231">
        <f>IF('Hoja De Calculo'!AI13&gt;='Hoja De Calculo'!AH13,IF(AH$18=100,($AF$21*AH$18*$B$2)-SUM($I52:AG52),IF(AH$18&gt;AG$19,((AH$18-AG$19+1)*$B$2*$AF$21),IF(AH$18&gt;=AG$19,$AF$21*$B$2))),0)</f>
        <v>0</v>
      </c>
      <c r="AI52" s="231">
        <f>IF('Hoja De Calculo'!AJ13&gt;='Hoja De Calculo'!AI13,IF(AI$18=100,($AF$21*AI$18*$B$2)-SUM($I52:AH52),IF(AI$18&gt;AH$19,((AI$18-AH$19+1)*$B$2*$AF$21),IF(AI$18&gt;=AH$19,$AF$21*$B$2))),0)</f>
        <v>0</v>
      </c>
      <c r="AJ52" s="231">
        <f>IF('Hoja De Calculo'!AK13&gt;='Hoja De Calculo'!AJ13,IF(AJ$18=100,($AF$21*AJ$18*$B$2)-SUM($I52:AI52),IF(AJ$18&gt;AI$19,((AJ$18-AI$19+1)*$B$2*$AF$21),IF(AJ$18&gt;=AI$19,$AF$21*$B$2))),0)</f>
        <v>0</v>
      </c>
      <c r="AK52" s="231">
        <f>IF('Hoja De Calculo'!AL13&gt;='Hoja De Calculo'!AK13,IF(AK$18=100,($AF$21*AK$18*$B$2)-SUM($I52:AJ52),IF(AK$18&gt;AJ$19,((AK$18-AJ$19+1)*$B$2*$AF$21),IF(AK$18&gt;=AJ$19,$AF$21*$B$2))),0)</f>
        <v>0</v>
      </c>
      <c r="AL52" s="231">
        <f>IF('Hoja De Calculo'!AM13&gt;='Hoja De Calculo'!AL13,IF(AL$18=100,($AF$21*AL$18*$B$2)-SUM($I52:AK52),IF(AL$18&gt;AK$19,((AL$18-AK$19+1)*$B$2*$AF$21),IF(AL$18&gt;=AK$19,$AF$21*$B$2))),0)</f>
        <v>0</v>
      </c>
      <c r="AM52" s="231">
        <f>IF('Hoja De Calculo'!AN13&gt;='Hoja De Calculo'!AM13,IF(AM$18=100,($AF$21*AM$18*$B$2)-SUM($I52:AL52),IF(AM$18&gt;AL$19,((AM$18-AL$19+1)*$B$2*$AF$21),IF(AM$18&gt;=AL$19,$AF$21*$B$2))),0)</f>
        <v>0</v>
      </c>
      <c r="AN52" s="231">
        <f>IF('Hoja De Calculo'!AO13&gt;='Hoja De Calculo'!AN13,IF(AN$18=100,($AF$21*AN$18*$B$2)-SUM($I52:AM52),IF(AN$18&gt;AM$19,((AN$18-AM$19+1)*$B$2*$AF$21),IF(AN$18&gt;=AM$19,$AF$21*$B$2))),0)</f>
        <v>0</v>
      </c>
      <c r="AO52" s="231">
        <f>IF('Hoja De Calculo'!AP13&gt;='Hoja De Calculo'!AO13,IF(AO$18=100,($AF$21*AO$18*$B$2)-SUM($I52:AN52),IF(AO$18&gt;AN$19,((AO$18-AN$19+1)*$B$2*$AF$21),IF(AO$18&gt;=AN$19,$AF$21*$B$2))),0)</f>
        <v>0</v>
      </c>
      <c r="AP52" s="231">
        <f>IF('Hoja De Calculo'!AQ13&gt;='Hoja De Calculo'!AP13,IF(AP$18=100,($AF$21*AP$18*$B$2)-SUM($I52:AO52),IF(AP$18&gt;AO$19,((AP$18-AO$19+1)*$B$2*$AF$21),IF(AP$18&gt;=AO$19,$AF$21*$B$2))),0)</f>
        <v>0</v>
      </c>
      <c r="AQ52" s="231">
        <f>IF('Hoja De Calculo'!AR13&gt;='Hoja De Calculo'!AQ13,IF(AQ$18=100,($AF$21*AQ$18*$B$2)-SUM($I52:AP52),IF(AQ$18&gt;AP$19,((AQ$18-AP$19+1)*$B$2*$AF$21),IF(AQ$18&gt;=AP$19,$AF$21*$B$2))),0)</f>
        <v>0</v>
      </c>
      <c r="AR52" s="231">
        <f>IF('Hoja De Calculo'!AS13&gt;='Hoja De Calculo'!AR13,IF(AR$18=100,($AF$21*AR$18*$B$2)-SUM($I52:AQ52),IF(AR$18&gt;AQ$19,((AR$18-AQ$19+1)*$B$2*$AF$21),IF(AR$18&gt;=AQ$19,$AF$21*$B$2))),0)</f>
        <v>0</v>
      </c>
      <c r="AS52" s="231">
        <f>IF('Hoja De Calculo'!AT13&gt;='Hoja De Calculo'!AS13,IF(AS$18=100,($AF$21*AS$18*$B$2)-SUM($I52:AR52),IF(AS$18&gt;AR$19,((AS$18-AR$19+1)*$B$2*$AF$21),IF(AS$18&gt;=AR$19,$AF$21*$B$2))),0)</f>
        <v>0</v>
      </c>
      <c r="AT52" s="231">
        <f>IF('Hoja De Calculo'!AU13&gt;='Hoja De Calculo'!AT13,IF(AT$18=100,($AF$21*AT$18*$B$2)-SUM($I52:AS52),IF(AT$18&gt;AS$19,((AT$18-AS$19+1)*$B$2*$AF$21),IF(AT$18&gt;=AS$19,$AF$21*$B$2))),0)</f>
        <v>0</v>
      </c>
      <c r="AU52" s="231">
        <f>IF('Hoja De Calculo'!AV13&gt;='Hoja De Calculo'!AU13,IF(AU$18=100,($AF$21*AU$18*$B$2)-SUM($I52:AT52),IF(AU$18&gt;AT$19,((AU$18-AT$19+1)*$B$2*$AF$21),IF(AU$18&gt;=AT$19,$AF$21*$B$2))),0)</f>
        <v>0</v>
      </c>
      <c r="AV52" s="231">
        <f>IF('Hoja De Calculo'!AW13&gt;='Hoja De Calculo'!AV13,IF(AV$18=100,($AF$21*AV$18*$B$2)-SUM($I52:AU52),IF(AV$18&gt;AU$19,((AV$18-AU$19+1)*$B$2*$AF$21),IF(AV$18&gt;=AU$19,$AF$21*$B$2))),0)</f>
        <v>0</v>
      </c>
      <c r="AW52" s="231">
        <f>IF('Hoja De Calculo'!AX13&gt;='Hoja De Calculo'!AW13,IF(AW$18=100,($AF$21*AW$18*$B$2)-SUM($I52:AV52),IF(AW$18&gt;AV$19,((AW$18-AV$19+1)*$B$2*$AF$21),IF(AW$18&gt;=AV$19,$AF$21*$B$2))),0)</f>
        <v>0</v>
      </c>
      <c r="AX52" s="231">
        <f>IF('Hoja De Calculo'!AY13&gt;='Hoja De Calculo'!AX13,IF(AX$18=100,($AF$21*AX$18*$B$2)-SUM($I52:AW52),IF(AX$18&gt;AW$19,((AX$18-AW$19+1)*$B$2*$AF$21),IF(AX$18&gt;=AW$19,$AF$21*$B$2))),0)</f>
        <v>0</v>
      </c>
      <c r="AY52" s="231">
        <f>IF('Hoja De Calculo'!AZ13&gt;='Hoja De Calculo'!AY13,IF(AY$18=100,($AF$21*AY$18*$B$2)-SUM($I52:AX52),IF(AY$18&gt;AX$19,((AY$18-AX$19+1)*$B$2*$AF$21),IF(AY$18&gt;=AX$19,$AF$21*$B$2))),0)</f>
        <v>0</v>
      </c>
      <c r="AZ52" s="231">
        <f>IF('Hoja De Calculo'!BA13&gt;='Hoja De Calculo'!AZ13,IF(AZ$18=100,($AF$21*AZ$18*$B$2)-SUM($I52:AY52),IF(AZ$18&gt;AY$19,((AZ$18-AY$19+1)*$B$2*$AF$21),IF(AZ$18&gt;=AY$19,$AF$21*$B$2))),0)</f>
        <v>0</v>
      </c>
      <c r="BA52" s="231">
        <f>IF('Hoja De Calculo'!BB13&gt;='Hoja De Calculo'!BA13,IF(BA$18=100,($AF$21*BA$18*$B$2)-SUM($I52:AZ52),IF(BA$18&gt;AZ$19,((BA$18-AZ$19+1)*$B$2*$AF$21),IF(BA$18&gt;=AZ$19,$AF$21*$B$2))),0)</f>
        <v>0</v>
      </c>
      <c r="BB52" s="231">
        <f>IF('Hoja De Calculo'!BC13&gt;='Hoja De Calculo'!BB13,IF(BB$18=100,($AF$21*BB$18*$B$2)-SUM($I52:BA52),IF(BB$18&gt;BA$19,((BB$18-BA$19+1)*$B$2*$AF$21),IF(BB$18&gt;=BA$19,$AF$21*$B$2))),0)</f>
        <v>0</v>
      </c>
      <c r="BC52" s="231">
        <f>IF('Hoja De Calculo'!BD13&gt;='Hoja De Calculo'!BC13,IF(BC$18=100,($AF$21*BC$18*$B$2)-SUM($I52:BB52),IF(BC$18&gt;BB$19,((BC$18-BB$19+1)*$B$2*$AF$21),IF(BC$18&gt;=BB$19,$AF$21*$B$2))),0)</f>
        <v>0</v>
      </c>
      <c r="BD52" s="231">
        <f>IF('Hoja De Calculo'!BE13&gt;='Hoja De Calculo'!BD13,IF(BD$18=100,($AF$21*BD$18*$B$2)-SUM($I52:BC52),IF(BD$18&gt;BC$19,((BD$18-BC$19+1)*$B$2*$AF$21),IF(BD$18&gt;=BC$19,$AF$21*$B$2))),0)</f>
        <v>0</v>
      </c>
      <c r="BE52" s="231">
        <f>IF('Hoja De Calculo'!BF13&gt;='Hoja De Calculo'!BE13,IF(BE$18=100,($AF$21*BE$18*$B$2)-SUM($I52:BD52),IF(BE$18&gt;BD$19,((BE$18-BD$19+1)*$B$2*$AF$21),IF(BE$18&gt;=BD$19,$AF$21*$B$2))),0)</f>
        <v>0</v>
      </c>
      <c r="BF52" s="231">
        <f>IF('Hoja De Calculo'!BG13&gt;='Hoja De Calculo'!BF13,IF(BF$18=100,($AF$21*BF$18*$B$2)-SUM($I52:BE52),IF(BF$18&gt;BE$19,((BF$18-BE$19+1)*$B$2*$AF$21),IF(BF$18&gt;=BE$19,$AF$21*$B$2))),0)</f>
        <v>0</v>
      </c>
      <c r="BG52" s="231">
        <f>IF('Hoja De Calculo'!BH13&gt;='Hoja De Calculo'!BG13,IF(BG$18=100,($AF$21*BG$18*$B$2)-SUM($I52:BF52),IF(BG$18&gt;BF$19,((BG$18-BF$19+1)*$B$2*$AF$21),IF(BG$18&gt;=BF$19,$AF$21*$B$2))),0)</f>
        <v>0</v>
      </c>
      <c r="BH52" s="231">
        <f>IF('Hoja De Calculo'!BI13&gt;='Hoja De Calculo'!BH13,IF(BH$18=100,($AF$21*BH$18*$B$2)-SUM($I52:BG52),IF(BH$18&gt;BG$19,((BH$18-BG$19+1)*$B$2*$AF$21),IF(BH$18&gt;=BG$19,$AF$21*$B$2))),0)</f>
        <v>0</v>
      </c>
      <c r="BI52" s="231">
        <f>IF('Hoja De Calculo'!BJ13&gt;='Hoja De Calculo'!BI13,IF(BI$18=100,($AF$21*BI$18*$B$2)-SUM($I52:BH52),IF(BI$18&gt;BH$19,((BI$18-BH$19+1)*$B$2*$AF$21),IF(BI$18&gt;=BH$19,$AF$21*$B$2))),0)</f>
        <v>0</v>
      </c>
      <c r="BJ52" s="231">
        <f>IF('Hoja De Calculo'!BK13&gt;='Hoja De Calculo'!BJ13,IF(BJ$18=100,($AF$21*BJ$18*$B$2)-SUM($I52:BI52),IF(BJ$18&gt;BI$19,((BJ$18-BI$19+1)*$B$2*$AF$21),IF(BJ$18&gt;=BI$19,$AF$21*$B$2))),0)</f>
        <v>0</v>
      </c>
      <c r="BK52" s="231">
        <f>IF('Hoja De Calculo'!BL13&gt;='Hoja De Calculo'!BK13,IF(BK$18=100,($AF$21*BK$18*$B$2)-SUM($I52:BJ52),IF(BK$18&gt;BJ$19,((BK$18-BJ$19+1)*$B$2*$AF$21),IF(BK$18&gt;=BJ$19,$AF$21*$B$2))),0)</f>
        <v>0</v>
      </c>
      <c r="BL52" s="231">
        <f>IF('Hoja De Calculo'!BM13&gt;='Hoja De Calculo'!BL13,IF(BL$18=100,($AF$21*BL$18*$B$2)-SUM($I52:BK52),IF(BL$18&gt;BK$19,((BL$18-BK$19+1)*$B$2*$AF$21),IF(BL$18&gt;=BK$19,$AF$21*$B$2))),0)</f>
        <v>0</v>
      </c>
      <c r="BM52" s="231">
        <f>IF('Hoja De Calculo'!BN13&gt;='Hoja De Calculo'!BM13,IF(BM$18=100,($AF$21*BM$18*$B$2)-SUM($I52:BL52),IF(BM$18&gt;BL$19,((BM$18-BL$19+1)*$B$2*$AF$21),IF(BM$18&gt;=BL$19,$AF$21*$B$2))),0)</f>
        <v>0</v>
      </c>
      <c r="BN52" s="231">
        <f>IF('Hoja De Calculo'!BO13&gt;='Hoja De Calculo'!BN13,IF(BN$18=100,($AF$21*BN$18*$B$2)-SUM($I52:BM52),IF(BN$18&gt;BM$19,((BN$18-BM$19+1)*$B$2*$AF$21),IF(BN$18&gt;=BM$19,$AF$21*$B$2))),0)</f>
        <v>0</v>
      </c>
      <c r="BO52" s="231">
        <f>IF('Hoja De Calculo'!BP13&gt;='Hoja De Calculo'!BO13,IF(BO$18=100,($AF$21*BO$18*$B$2)-SUM($I52:BN52),IF(BO$18&gt;BN$19,((BO$18-BN$19+1)*$B$2*$AF$21),IF(BO$18&gt;=BN$19,$AF$21*$B$2))),0)</f>
        <v>0</v>
      </c>
      <c r="BP52" s="231">
        <f>IF('Hoja De Calculo'!BQ13&gt;='Hoja De Calculo'!BP13,IF(BP$18=100,($AF$21*BP$18*$B$2)-SUM($I52:BO52),IF(BP$18&gt;BO$19,((BP$18-BO$19+1)*$B$2*$AF$21),IF(BP$18&gt;=BO$19,$AF$21*$B$2))),0)</f>
        <v>0</v>
      </c>
      <c r="BQ52" s="231">
        <f>IF('Hoja De Calculo'!BR13&gt;='Hoja De Calculo'!BQ13,IF(BQ$18=100,($AF$21*BQ$18*$B$2)-SUM($I52:BP52),IF(BQ$18&gt;BP$19,((BQ$18-BP$19+1)*$B$2*$AF$21),IF(BQ$18&gt;=BP$19,$AF$21*$B$2))),0)</f>
        <v>0</v>
      </c>
      <c r="BR52" s="231">
        <f>IF('Hoja De Calculo'!BS13&gt;='Hoja De Calculo'!BR13,IF(BR$18=100,($AF$21*BR$18*$B$2)-SUM($I52:BQ52),IF(BR$18&gt;BQ$19,((BR$18-BQ$19+1)*$B$2*$AF$21),IF(BR$18&gt;=BQ$19,$AF$21*$B$2))),0)</f>
        <v>0</v>
      </c>
      <c r="BS52" s="231">
        <f>IF('Hoja De Calculo'!BT13&gt;='Hoja De Calculo'!BS13,IF(BS$18=100,($AF$21*BS$18*$B$2)-SUM($I52:BR52),IF(BS$18&gt;BR$19,((BS$18-BR$19+1)*$B$2*$AF$21),IF(BS$18&gt;=BR$19,$AF$21*$B$2))),0)</f>
        <v>0</v>
      </c>
      <c r="BT52" s="231">
        <f>IF('Hoja De Calculo'!BU13&gt;='Hoja De Calculo'!BT13,IF(BT$18=100,($AF$21*BT$18*$B$2)-SUM($I52:BS52),IF(BT$18&gt;BS$19,((BT$18-BS$19+1)*$B$2*$AF$21),IF(BT$18&gt;=BS$19,$AF$21*$B$2))),0)</f>
        <v>0</v>
      </c>
      <c r="BU52" s="231">
        <f>IF('Hoja De Calculo'!BV13&gt;='Hoja De Calculo'!BU13,IF(BU$18=100,($AF$21*BU$18*$B$2)-SUM($I52:BT52),IF(BU$18&gt;BT$19,((BU$18-BT$19+1)*$B$2*$AF$21),IF(BU$18&gt;=BT$19,$AF$21*$B$2))),0)</f>
        <v>0</v>
      </c>
      <c r="BV52" s="231">
        <f>IF('Hoja De Calculo'!BW13&gt;='Hoja De Calculo'!BV13,IF(BV$18=100,($AF$21*BV$18*$B$2)-SUM($I52:BU52),IF(BV$18&gt;BU$19,((BV$18-BU$19+1)*$B$2*$AF$21),IF(BV$18&gt;=BU$19,$AF$21*$B$2))),0)</f>
        <v>0</v>
      </c>
      <c r="BW52" s="231">
        <f>IF('Hoja De Calculo'!BX13&gt;='Hoja De Calculo'!BW13,IF(BW$18=100,($AF$21*BW$18*$B$2)-SUM($I52:BV52),IF(BW$18&gt;BV$19,((BW$18-BV$19+1)*$B$2*$AF$21),IF(BW$18&gt;=BV$19,$AF$21*$B$2))),0)</f>
        <v>0</v>
      </c>
      <c r="BX52" s="231">
        <f>IF('Hoja De Calculo'!BY13&gt;='Hoja De Calculo'!BX13,IF(BX$18=100,($AF$21*BX$18*$B$2)-SUM($I52:BW52),IF(BX$18&gt;BW$19,((BX$18-BW$19+1)*$B$2*$AF$21),IF(BX$18&gt;=BW$19,$AF$21*$B$2))),0)</f>
        <v>0</v>
      </c>
      <c r="BY52" s="231">
        <f>IF('Hoja De Calculo'!BZ13&gt;='Hoja De Calculo'!BY13,IF(BY$18=100,($AF$21*BY$18*$B$2)-SUM($I52:BX52),IF(BY$18&gt;BX$19,((BY$18-BX$19+1)*$B$2*$AF$21),IF(BY$18&gt;=BX$19,$AF$21*$B$2))),0)</f>
        <v>0</v>
      </c>
      <c r="BZ52" s="231">
        <f>IF('Hoja De Calculo'!CA13&gt;='Hoja De Calculo'!BZ13,IF(BZ$18=100,($AF$21*BZ$18*$B$2)-SUM($I52:BY52),IF(BZ$18&gt;BY$19,((BZ$18-BY$19+1)*$B$2*$AF$21),IF(BZ$18&gt;=BY$19,$AF$21*$B$2))),0)</f>
        <v>0</v>
      </c>
      <c r="CA52" s="231">
        <f>IF('Hoja De Calculo'!CB13&gt;='Hoja De Calculo'!CA13,IF(CA$18=100,($AF$21*CA$18*$B$2)-SUM($I52:BZ52),IF(CA$18&gt;BZ$19,((CA$18-BZ$19+1)*$B$2*$AF$21),IF(CA$18&gt;=BZ$19,$AF$21*$B$2))),0)</f>
        <v>0</v>
      </c>
      <c r="CB52" s="231">
        <f>IF('Hoja De Calculo'!CC13&gt;='Hoja De Calculo'!CB13,IF(CB$18=100,($AF$21*CB$18*$B$2)-SUM($I52:CA52),IF(CB$18&gt;CA$19,((CB$18-CA$19+1)*$B$2*$AF$21),IF(CB$18&gt;=CA$19,$AF$21*$B$2))),0)</f>
        <v>0</v>
      </c>
      <c r="CC52" s="231">
        <f>IF('Hoja De Calculo'!CD13&gt;='Hoja De Calculo'!CC13,IF(CC$18=100,($AF$21*CC$18*$B$2)-SUM($I52:CB52),IF(CC$18&gt;CB$19,((CC$18-CB$19+1)*$B$2*$AF$21),IF(CC$18&gt;=CB$19,$AF$21*$B$2))),0)</f>
        <v>0</v>
      </c>
      <c r="CD52" s="231">
        <f>IF('Hoja De Calculo'!CE13&gt;='Hoja De Calculo'!CD13,IF(CD$18=100,($AF$21*CD$18*$B$2)-SUM($I52:CC52),IF(CD$18&gt;CC$19,((CD$18-CC$19+1)*$B$2*$AF$21),IF(CD$18&gt;=CC$19,$AF$21*$B$2))),0)</f>
        <v>0</v>
      </c>
      <c r="CE52" s="231">
        <f>IF('Hoja De Calculo'!CF13&gt;='Hoja De Calculo'!CE13,IF(CE$18=100,($AF$21*CE$18*$B$2)-SUM($I52:CD52),IF(CE$18&gt;CD$19,((CE$18-CD$19+1)*$B$2*$AF$21),IF(CE$18&gt;=CD$19,$AF$21*$B$2))),0)</f>
        <v>0</v>
      </c>
      <c r="CF52" s="231">
        <f>IF('Hoja De Calculo'!CG13&gt;='Hoja De Calculo'!CF13,IF(CF$18=100,($AF$21*CF$18*$B$2)-SUM($I52:CE52),IF(CF$18&gt;CE$19,((CF$18-CE$19+1)*$B$2*$AF$21),IF(CF$18&gt;=CE$19,$AF$21*$B$2))),0)</f>
        <v>0</v>
      </c>
      <c r="CG52" s="231">
        <f>IF('Hoja De Calculo'!CH13&gt;='Hoja De Calculo'!CG13,IF(CG$18=100,($AF$21*CG$18*$B$2)-SUM($I52:CF52),IF(CG$18&gt;CF$19,((CG$18-CF$19+1)*$B$2*$AF$21),IF(CG$18&gt;=CF$19,$AF$21*$B$2))),0)</f>
        <v>0</v>
      </c>
      <c r="CH52" s="231">
        <f>IF('Hoja De Calculo'!CI13&gt;='Hoja De Calculo'!CH13,IF(CH$18=100,($AF$21*CH$18*$B$2)-SUM($I52:CG52),IF(CH$18&gt;CG$19,((CH$18-CG$19+1)*$B$2*$AF$21),IF(CH$18&gt;=CG$19,$AF$21*$B$2))),0)</f>
        <v>0</v>
      </c>
      <c r="CI52" s="231">
        <f>IF('Hoja De Calculo'!CJ13&gt;='Hoja De Calculo'!CI13,IF(CI$18=100,($AF$21*CI$18*$B$2)-SUM($I52:CH52),IF(CI$18&gt;CH$19,((CI$18-CH$19+1)*$B$2*$AF$21),IF(CI$18&gt;=CH$19,$AF$21*$B$2))),0)</f>
        <v>0</v>
      </c>
      <c r="CJ52" s="231">
        <f>IF('Hoja De Calculo'!CK13&gt;='Hoja De Calculo'!CJ13,IF(CJ$18=100,($AF$21*CJ$18*$B$2)-SUM($I52:CI52),IF(CJ$18&gt;CI$19,((CJ$18-CI$19+1)*$B$2*$AF$21),IF(CJ$18&gt;=CI$19,$AF$21*$B$2))),0)</f>
        <v>0</v>
      </c>
      <c r="CK52" s="231">
        <f>IF('Hoja De Calculo'!CL13&gt;='Hoja De Calculo'!CK13,IF(CK$18=100,($AF$21*CK$18*$B$2)-SUM($I52:CJ52),IF(CK$18&gt;CJ$19,((CK$18-CJ$19+1)*$B$2*$AF$21),IF(CK$18&gt;=CJ$19,$AF$21*$B$2))),0)</f>
        <v>0</v>
      </c>
      <c r="CL52" s="231">
        <f>IF('Hoja De Calculo'!CM13&gt;='Hoja De Calculo'!CL13,IF(CL$18=100,($AF$21*CL$18*$B$2)-SUM($I52:CK52),IF(CL$18&gt;CK$19,((CL$18-CK$19+1)*$B$2*$AF$21),IF(CL$18&gt;=CK$19,$AF$21*$B$2))),0)</f>
        <v>0</v>
      </c>
      <c r="CM52" s="231">
        <f>IF('Hoja De Calculo'!CN13&gt;='Hoja De Calculo'!CM13,IF(CM$18=100,($AF$21*CM$18*$B$2)-SUM($I52:CL52),IF(CM$18&gt;CL$19,((CM$18-CL$19+1)*$B$2*$AF$21),IF(CM$18&gt;=CL$19,$AF$21*$B$2))),0)</f>
        <v>0</v>
      </c>
      <c r="CN52" s="231">
        <f>IF('Hoja De Calculo'!CO13&gt;='Hoja De Calculo'!CN13,IF(CN$18=100,($AF$21*CN$18*$B$2)-SUM($I52:CM52),IF(CN$18&gt;CM$19,((CN$18-CM$19+1)*$B$2*$AF$21),IF(CN$18&gt;=CM$19,$AF$21*$B$2))),0)</f>
        <v>0</v>
      </c>
      <c r="CO52" s="231">
        <f>IF('Hoja De Calculo'!CP13&gt;='Hoja De Calculo'!CO13,IF(CO$18=100,($AF$21*CO$18*$B$2)-SUM($I52:CN52),IF(CO$18&gt;CN$19,((CO$18-CN$19+1)*$B$2*$AF$21),IF(CO$18&gt;=CN$19,$AF$21*$B$2))),0)</f>
        <v>0</v>
      </c>
      <c r="CP52" s="231">
        <f>IF('Hoja De Calculo'!CQ13&gt;='Hoja De Calculo'!CP13,IF(CP$18=100,($AF$21*CP$18*$B$2)-SUM($I52:CO52),IF(CP$18&gt;CO$19,((CP$18-CO$19+1)*$B$2*$AF$21),IF(CP$18&gt;=CO$19,$AF$21*$B$2))),0)</f>
        <v>0</v>
      </c>
      <c r="CQ52" s="231">
        <f>IF('Hoja De Calculo'!CR13&gt;='Hoja De Calculo'!CQ13,IF(CQ$18=100,($AF$21*CQ$18*$B$2)-SUM($I52:CP52),IF(CQ$18&gt;CP$19,((CQ$18-CP$19+1)*$B$2*$AF$21),IF(CQ$18&gt;=CP$19,$AF$21*$B$2))),0)</f>
        <v>0</v>
      </c>
      <c r="CR52" s="231">
        <f>IF('Hoja De Calculo'!CS13&gt;='Hoja De Calculo'!CR13,IF(CR$18=100,($AF$21*CR$18*$B$2)-SUM($I52:CQ52),IF(CR$18&gt;CQ$19,((CR$18-CQ$19+1)*$B$2*$AF$21),IF(CR$18&gt;=CQ$19,$AF$21*$B$2))),0)</f>
        <v>0</v>
      </c>
      <c r="CS52" s="231">
        <f>IF('Hoja De Calculo'!CT13&gt;='Hoja De Calculo'!CS13,IF(CS$18=100,($AF$21*CS$18*$B$2)-SUM($I52:CR52),IF(CS$18&gt;CR$19,((CS$18-CR$19+1)*$B$2*$AF$21),IF(CS$18&gt;=CR$19,$AF$21*$B$2))),0)</f>
        <v>0</v>
      </c>
      <c r="CT52" s="231">
        <f>IF('Hoja De Calculo'!CU13&gt;='Hoja De Calculo'!CT13,IF(CT$18=100,($AF$21*CT$18*$B$2)-SUM($I52:CS52),IF(CT$18&gt;CS$19,((CT$18-CS$19+1)*$B$2*$AF$21),IF(CT$18&gt;=CS$19,$AF$21*$B$2))),0)</f>
        <v>0</v>
      </c>
      <c r="CU52" s="231">
        <f>IF('Hoja De Calculo'!CV13&gt;='Hoja De Calculo'!CU13,IF(CU$18=100,($AF$21*CU$18*$B$2)-SUM($I52:CT52),IF(CU$18&gt;CT$19,((CU$18-CT$19+1)*$B$2*$AF$21),IF(CU$18&gt;=CT$19,$AF$21*$B$2))),0)</f>
        <v>0</v>
      </c>
      <c r="CV52" s="231">
        <f>IF('Hoja De Calculo'!CW13&gt;='Hoja De Calculo'!CV13,IF(CV$18=100,($AF$21*CV$18*$B$2)-SUM($I52:CU52),IF(CV$18&gt;CU$19,((CV$18-CU$19+1)*$B$2*$AF$21),IF(CV$18&gt;=CU$19,$AF$21*$B$2))),0)</f>
        <v>0</v>
      </c>
      <c r="CW52" s="231">
        <f>IF('Hoja De Calculo'!CX13&gt;='Hoja De Calculo'!CW13,IF(CW$18=100,($AF$21*CW$18*$B$2)-SUM($I52:CV52),IF(CW$18&gt;CV$19,((CW$18-CV$19+1)*$B$2*$AF$21),IF(CW$18&gt;=CV$19,$AF$21*$B$2))),0)</f>
        <v>0</v>
      </c>
    </row>
    <row r="53" spans="1:101" x14ac:dyDescent="0.35">
      <c r="A53" t="s">
        <v>158</v>
      </c>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218">
        <f>(AG$21*$B$2*(AG$19+(IF(AG$19=100,0,1))))</f>
        <v>0</v>
      </c>
      <c r="AH53" s="231">
        <f>IF('Hoja De Calculo'!AI13&gt;='Hoja De Calculo'!AH13,IF(AH$18=100,($AG$21*AH$18*$B$2)-SUM($I53:AG53),IF(AH$18&gt;AG$19,((AH$18-AG$19+1)*$B$2*$AG$21),IF(AH$18&gt;=AG$19,$AG$21*$B$2))),0)</f>
        <v>0</v>
      </c>
      <c r="AI53" s="231">
        <f>IF('Hoja De Calculo'!AJ13&gt;='Hoja De Calculo'!AI13,IF(AI$18=100,($AG$21*AI$18*$B$2)-SUM($I53:AH53),IF(AI$18&gt;AH$19,((AI$18-AH$19+1)*$B$2*$AG$21),IF(AI$18&gt;=AH$19,$AG$21*$B$2))),0)</f>
        <v>0</v>
      </c>
      <c r="AJ53" s="231">
        <f>IF('Hoja De Calculo'!AK13&gt;='Hoja De Calculo'!AJ13,IF(AJ$18=100,($AG$21*AJ$18*$B$2)-SUM($I53:AI53),IF(AJ$18&gt;AI$19,((AJ$18-AI$19+1)*$B$2*$AG$21),IF(AJ$18&gt;=AI$19,$AG$21*$B$2))),0)</f>
        <v>0</v>
      </c>
      <c r="AK53" s="231">
        <f>IF('Hoja De Calculo'!AL13&gt;='Hoja De Calculo'!AK13,IF(AK$18=100,($AG$21*AK$18*$B$2)-SUM($I53:AJ53),IF(AK$18&gt;AJ$19,((AK$18-AJ$19+1)*$B$2*$AG$21),IF(AK$18&gt;=AJ$19,$AG$21*$B$2))),0)</f>
        <v>0</v>
      </c>
      <c r="AL53" s="231">
        <f>IF('Hoja De Calculo'!AM13&gt;='Hoja De Calculo'!AL13,IF(AL$18=100,($AG$21*AL$18*$B$2)-SUM($I53:AK53),IF(AL$18&gt;AK$19,((AL$18-AK$19+1)*$B$2*$AG$21),IF(AL$18&gt;=AK$19,$AG$21*$B$2))),0)</f>
        <v>0</v>
      </c>
      <c r="AM53" s="231">
        <f>IF('Hoja De Calculo'!AN13&gt;='Hoja De Calculo'!AM13,IF(AM$18=100,($AG$21*AM$18*$B$2)-SUM($I53:AL53),IF(AM$18&gt;AL$19,((AM$18-AL$19+1)*$B$2*$AG$21),IF(AM$18&gt;=AL$19,$AG$21*$B$2))),0)</f>
        <v>0</v>
      </c>
      <c r="AN53" s="231">
        <f>IF('Hoja De Calculo'!AO13&gt;='Hoja De Calculo'!AN13,IF(AN$18=100,($AG$21*AN$18*$B$2)-SUM($I53:AM53),IF(AN$18&gt;AM$19,((AN$18-AM$19+1)*$B$2*$AG$21),IF(AN$18&gt;=AM$19,$AG$21*$B$2))),0)</f>
        <v>0</v>
      </c>
      <c r="AO53" s="231">
        <f>IF('Hoja De Calculo'!AP13&gt;='Hoja De Calculo'!AO13,IF(AO$18=100,($AG$21*AO$18*$B$2)-SUM($I53:AN53),IF(AO$18&gt;AN$19,((AO$18-AN$19+1)*$B$2*$AG$21),IF(AO$18&gt;=AN$19,$AG$21*$B$2))),0)</f>
        <v>0</v>
      </c>
      <c r="AP53" s="231">
        <f>IF('Hoja De Calculo'!AQ13&gt;='Hoja De Calculo'!AP13,IF(AP$18=100,($AG$21*AP$18*$B$2)-SUM($I53:AO53),IF(AP$18&gt;AO$19,((AP$18-AO$19+1)*$B$2*$AG$21),IF(AP$18&gt;=AO$19,$AG$21*$B$2))),0)</f>
        <v>0</v>
      </c>
      <c r="AQ53" s="231">
        <f>IF('Hoja De Calculo'!AR13&gt;='Hoja De Calculo'!AQ13,IF(AQ$18=100,($AG$21*AQ$18*$B$2)-SUM($I53:AP53),IF(AQ$18&gt;AP$19,((AQ$18-AP$19+1)*$B$2*$AG$21),IF(AQ$18&gt;=AP$19,$AG$21*$B$2))),0)</f>
        <v>0</v>
      </c>
      <c r="AR53" s="231">
        <f>IF('Hoja De Calculo'!AS13&gt;='Hoja De Calculo'!AR13,IF(AR$18=100,($AG$21*AR$18*$B$2)-SUM($I53:AQ53),IF(AR$18&gt;AQ$19,((AR$18-AQ$19+1)*$B$2*$AG$21),IF(AR$18&gt;=AQ$19,$AG$21*$B$2))),0)</f>
        <v>0</v>
      </c>
      <c r="AS53" s="231">
        <f>IF('Hoja De Calculo'!AT13&gt;='Hoja De Calculo'!AS13,IF(AS$18=100,($AG$21*AS$18*$B$2)-SUM($I53:AR53),IF(AS$18&gt;AR$19,((AS$18-AR$19+1)*$B$2*$AG$21),IF(AS$18&gt;=AR$19,$AG$21*$B$2))),0)</f>
        <v>0</v>
      </c>
      <c r="AT53" s="231">
        <f>IF('Hoja De Calculo'!AU13&gt;='Hoja De Calculo'!AT13,IF(AT$18=100,($AG$21*AT$18*$B$2)-SUM($I53:AS53),IF(AT$18&gt;AS$19,((AT$18-AS$19+1)*$B$2*$AG$21),IF(AT$18&gt;=AS$19,$AG$21*$B$2))),0)</f>
        <v>0</v>
      </c>
      <c r="AU53" s="231">
        <f>IF('Hoja De Calculo'!AV13&gt;='Hoja De Calculo'!AU13,IF(AU$18=100,($AG$21*AU$18*$B$2)-SUM($I53:AT53),IF(AU$18&gt;AT$19,((AU$18-AT$19+1)*$B$2*$AG$21),IF(AU$18&gt;=AT$19,$AG$21*$B$2))),0)</f>
        <v>0</v>
      </c>
      <c r="AV53" s="231">
        <f>IF('Hoja De Calculo'!AW13&gt;='Hoja De Calculo'!AV13,IF(AV$18=100,($AG$21*AV$18*$B$2)-SUM($I53:AU53),IF(AV$18&gt;AU$19,((AV$18-AU$19+1)*$B$2*$AG$21),IF(AV$18&gt;=AU$19,$AG$21*$B$2))),0)</f>
        <v>0</v>
      </c>
      <c r="AW53" s="231">
        <f>IF('Hoja De Calculo'!AX13&gt;='Hoja De Calculo'!AW13,IF(AW$18=100,($AG$21*AW$18*$B$2)-SUM($I53:AV53),IF(AW$18&gt;AV$19,((AW$18-AV$19+1)*$B$2*$AG$21),IF(AW$18&gt;=AV$19,$AG$21*$B$2))),0)</f>
        <v>0</v>
      </c>
      <c r="AX53" s="231">
        <f>IF('Hoja De Calculo'!AY13&gt;='Hoja De Calculo'!AX13,IF(AX$18=100,($AG$21*AX$18*$B$2)-SUM($I53:AW53),IF(AX$18&gt;AW$19,((AX$18-AW$19+1)*$B$2*$AG$21),IF(AX$18&gt;=AW$19,$AG$21*$B$2))),0)</f>
        <v>0</v>
      </c>
      <c r="AY53" s="231">
        <f>IF('Hoja De Calculo'!AZ13&gt;='Hoja De Calculo'!AY13,IF(AY$18=100,($AG$21*AY$18*$B$2)-SUM($I53:AX53),IF(AY$18&gt;AX$19,((AY$18-AX$19+1)*$B$2*$AG$21),IF(AY$18&gt;=AX$19,$AG$21*$B$2))),0)</f>
        <v>0</v>
      </c>
      <c r="AZ53" s="231">
        <f>IF('Hoja De Calculo'!BA13&gt;='Hoja De Calculo'!AZ13,IF(AZ$18=100,($AG$21*AZ$18*$B$2)-SUM($I53:AY53),IF(AZ$18&gt;AY$19,((AZ$18-AY$19+1)*$B$2*$AG$21),IF(AZ$18&gt;=AY$19,$AG$21*$B$2))),0)</f>
        <v>0</v>
      </c>
      <c r="BA53" s="231">
        <f>IF('Hoja De Calculo'!BB13&gt;='Hoja De Calculo'!BA13,IF(BA$18=100,($AG$21*BA$18*$B$2)-SUM($I53:AZ53),IF(BA$18&gt;AZ$19,((BA$18-AZ$19+1)*$B$2*$AG$21),IF(BA$18&gt;=AZ$19,$AG$21*$B$2))),0)</f>
        <v>0</v>
      </c>
      <c r="BB53" s="231">
        <f>IF('Hoja De Calculo'!BC13&gt;='Hoja De Calculo'!BB13,IF(BB$18=100,($AG$21*BB$18*$B$2)-SUM($I53:BA53),IF(BB$18&gt;BA$19,((BB$18-BA$19+1)*$B$2*$AG$21),IF(BB$18&gt;=BA$19,$AG$21*$B$2))),0)</f>
        <v>0</v>
      </c>
      <c r="BC53" s="231">
        <f>IF('Hoja De Calculo'!BD13&gt;='Hoja De Calculo'!BC13,IF(BC$18=100,($AG$21*BC$18*$B$2)-SUM($I53:BB53),IF(BC$18&gt;BB$19,((BC$18-BB$19+1)*$B$2*$AG$21),IF(BC$18&gt;=BB$19,$AG$21*$B$2))),0)</f>
        <v>0</v>
      </c>
      <c r="BD53" s="231">
        <f>IF('Hoja De Calculo'!BE13&gt;='Hoja De Calculo'!BD13,IF(BD$18=100,($AG$21*BD$18*$B$2)-SUM($I53:BC53),IF(BD$18&gt;BC$19,((BD$18-BC$19+1)*$B$2*$AG$21),IF(BD$18&gt;=BC$19,$AG$21*$B$2))),0)</f>
        <v>0</v>
      </c>
      <c r="BE53" s="231">
        <f>IF('Hoja De Calculo'!BF13&gt;='Hoja De Calculo'!BE13,IF(BE$18=100,($AG$21*BE$18*$B$2)-SUM($I53:BD53),IF(BE$18&gt;BD$19,((BE$18-BD$19+1)*$B$2*$AG$21),IF(BE$18&gt;=BD$19,$AG$21*$B$2))),0)</f>
        <v>0</v>
      </c>
      <c r="BF53" s="231">
        <f>IF('Hoja De Calculo'!BG13&gt;='Hoja De Calculo'!BF13,IF(BF$18=100,($AG$21*BF$18*$B$2)-SUM($I53:BE53),IF(BF$18&gt;BE$19,((BF$18-BE$19+1)*$B$2*$AG$21),IF(BF$18&gt;=BE$19,$AG$21*$B$2))),0)</f>
        <v>0</v>
      </c>
      <c r="BG53" s="231">
        <f>IF('Hoja De Calculo'!BH13&gt;='Hoja De Calculo'!BG13,IF(BG$18=100,($AG$21*BG$18*$B$2)-SUM($I53:BF53),IF(BG$18&gt;BF$19,((BG$18-BF$19+1)*$B$2*$AG$21),IF(BG$18&gt;=BF$19,$AG$21*$B$2))),0)</f>
        <v>0</v>
      </c>
      <c r="BH53" s="231">
        <f>IF('Hoja De Calculo'!BI13&gt;='Hoja De Calculo'!BH13,IF(BH$18=100,($AG$21*BH$18*$B$2)-SUM($I53:BG53),IF(BH$18&gt;BG$19,((BH$18-BG$19+1)*$B$2*$AG$21),IF(BH$18&gt;=BG$19,$AG$21*$B$2))),0)</f>
        <v>0</v>
      </c>
      <c r="BI53" s="231">
        <f>IF('Hoja De Calculo'!BJ13&gt;='Hoja De Calculo'!BI13,IF(BI$18=100,($AG$21*BI$18*$B$2)-SUM($I53:BH53),IF(BI$18&gt;BH$19,((BI$18-BH$19+1)*$B$2*$AG$21),IF(BI$18&gt;=BH$19,$AG$21*$B$2))),0)</f>
        <v>0</v>
      </c>
      <c r="BJ53" s="231">
        <f>IF('Hoja De Calculo'!BK13&gt;='Hoja De Calculo'!BJ13,IF(BJ$18=100,($AG$21*BJ$18*$B$2)-SUM($I53:BI53),IF(BJ$18&gt;BI$19,((BJ$18-BI$19+1)*$B$2*$AG$21),IF(BJ$18&gt;=BI$19,$AG$21*$B$2))),0)</f>
        <v>0</v>
      </c>
      <c r="BK53" s="231">
        <f>IF('Hoja De Calculo'!BL13&gt;='Hoja De Calculo'!BK13,IF(BK$18=100,($AG$21*BK$18*$B$2)-SUM($I53:BJ53),IF(BK$18&gt;BJ$19,((BK$18-BJ$19+1)*$B$2*$AG$21),IF(BK$18&gt;=BJ$19,$AG$21*$B$2))),0)</f>
        <v>0</v>
      </c>
      <c r="BL53" s="231">
        <f>IF('Hoja De Calculo'!BM13&gt;='Hoja De Calculo'!BL13,IF(BL$18=100,($AG$21*BL$18*$B$2)-SUM($I53:BK53),IF(BL$18&gt;BK$19,((BL$18-BK$19+1)*$B$2*$AG$21),IF(BL$18&gt;=BK$19,$AG$21*$B$2))),0)</f>
        <v>0</v>
      </c>
      <c r="BM53" s="231">
        <f>IF('Hoja De Calculo'!BN13&gt;='Hoja De Calculo'!BM13,IF(BM$18=100,($AG$21*BM$18*$B$2)-SUM($I53:BL53),IF(BM$18&gt;BL$19,((BM$18-BL$19+1)*$B$2*$AG$21),IF(BM$18&gt;=BL$19,$AG$21*$B$2))),0)</f>
        <v>0</v>
      </c>
      <c r="BN53" s="231">
        <f>IF('Hoja De Calculo'!BO13&gt;='Hoja De Calculo'!BN13,IF(BN$18=100,($AG$21*BN$18*$B$2)-SUM($I53:BM53),IF(BN$18&gt;BM$19,((BN$18-BM$19+1)*$B$2*$AG$21),IF(BN$18&gt;=BM$19,$AG$21*$B$2))),0)</f>
        <v>0</v>
      </c>
      <c r="BO53" s="231">
        <f>IF('Hoja De Calculo'!BP13&gt;='Hoja De Calculo'!BO13,IF(BO$18=100,($AG$21*BO$18*$B$2)-SUM($I53:BN53),IF(BO$18&gt;BN$19,((BO$18-BN$19+1)*$B$2*$AG$21),IF(BO$18&gt;=BN$19,$AG$21*$B$2))),0)</f>
        <v>0</v>
      </c>
      <c r="BP53" s="231">
        <f>IF('Hoja De Calculo'!BQ13&gt;='Hoja De Calculo'!BP13,IF(BP$18=100,($AG$21*BP$18*$B$2)-SUM($I53:BO53),IF(BP$18&gt;BO$19,((BP$18-BO$19+1)*$B$2*$AG$21),IF(BP$18&gt;=BO$19,$AG$21*$B$2))),0)</f>
        <v>0</v>
      </c>
      <c r="BQ53" s="231">
        <f>IF('Hoja De Calculo'!BR13&gt;='Hoja De Calculo'!BQ13,IF(BQ$18=100,($AG$21*BQ$18*$B$2)-SUM($I53:BP53),IF(BQ$18&gt;BP$19,((BQ$18-BP$19+1)*$B$2*$AG$21),IF(BQ$18&gt;=BP$19,$AG$21*$B$2))),0)</f>
        <v>0</v>
      </c>
      <c r="BR53" s="231">
        <f>IF('Hoja De Calculo'!BS13&gt;='Hoja De Calculo'!BR13,IF(BR$18=100,($AG$21*BR$18*$B$2)-SUM($I53:BQ53),IF(BR$18&gt;BQ$19,((BR$18-BQ$19+1)*$B$2*$AG$21),IF(BR$18&gt;=BQ$19,$AG$21*$B$2))),0)</f>
        <v>0</v>
      </c>
      <c r="BS53" s="231">
        <f>IF('Hoja De Calculo'!BT13&gt;='Hoja De Calculo'!BS13,IF(BS$18=100,($AG$21*BS$18*$B$2)-SUM($I53:BR53),IF(BS$18&gt;BR$19,((BS$18-BR$19+1)*$B$2*$AG$21),IF(BS$18&gt;=BR$19,$AG$21*$B$2))),0)</f>
        <v>0</v>
      </c>
      <c r="BT53" s="231">
        <f>IF('Hoja De Calculo'!BU13&gt;='Hoja De Calculo'!BT13,IF(BT$18=100,($AG$21*BT$18*$B$2)-SUM($I53:BS53),IF(BT$18&gt;BS$19,((BT$18-BS$19+1)*$B$2*$AG$21),IF(BT$18&gt;=BS$19,$AG$21*$B$2))),0)</f>
        <v>0</v>
      </c>
      <c r="BU53" s="231">
        <f>IF('Hoja De Calculo'!BV13&gt;='Hoja De Calculo'!BU13,IF(BU$18=100,($AG$21*BU$18*$B$2)-SUM($I53:BT53),IF(BU$18&gt;BT$19,((BU$18-BT$19+1)*$B$2*$AG$21),IF(BU$18&gt;=BT$19,$AG$21*$B$2))),0)</f>
        <v>0</v>
      </c>
      <c r="BV53" s="231">
        <f>IF('Hoja De Calculo'!BW13&gt;='Hoja De Calculo'!BV13,IF(BV$18=100,($AG$21*BV$18*$B$2)-SUM($I53:BU53),IF(BV$18&gt;BU$19,((BV$18-BU$19+1)*$B$2*$AG$21),IF(BV$18&gt;=BU$19,$AG$21*$B$2))),0)</f>
        <v>0</v>
      </c>
      <c r="BW53" s="231">
        <f>IF('Hoja De Calculo'!BX13&gt;='Hoja De Calculo'!BW13,IF(BW$18=100,($AG$21*BW$18*$B$2)-SUM($I53:BV53),IF(BW$18&gt;BV$19,((BW$18-BV$19+1)*$B$2*$AG$21),IF(BW$18&gt;=BV$19,$AG$21*$B$2))),0)</f>
        <v>0</v>
      </c>
      <c r="BX53" s="231">
        <f>IF('Hoja De Calculo'!BY13&gt;='Hoja De Calculo'!BX13,IF(BX$18=100,($AG$21*BX$18*$B$2)-SUM($I53:BW53),IF(BX$18&gt;BW$19,((BX$18-BW$19+1)*$B$2*$AG$21),IF(BX$18&gt;=BW$19,$AG$21*$B$2))),0)</f>
        <v>0</v>
      </c>
      <c r="BY53" s="231">
        <f>IF('Hoja De Calculo'!BZ13&gt;='Hoja De Calculo'!BY13,IF(BY$18=100,($AG$21*BY$18*$B$2)-SUM($I53:BX53),IF(BY$18&gt;BX$19,((BY$18-BX$19+1)*$B$2*$AG$21),IF(BY$18&gt;=BX$19,$AG$21*$B$2))),0)</f>
        <v>0</v>
      </c>
      <c r="BZ53" s="231">
        <f>IF('Hoja De Calculo'!CA13&gt;='Hoja De Calculo'!BZ13,IF(BZ$18=100,($AG$21*BZ$18*$B$2)-SUM($I53:BY53),IF(BZ$18&gt;BY$19,((BZ$18-BY$19+1)*$B$2*$AG$21),IF(BZ$18&gt;=BY$19,$AG$21*$B$2))),0)</f>
        <v>0</v>
      </c>
      <c r="CA53" s="231">
        <f>IF('Hoja De Calculo'!CB13&gt;='Hoja De Calculo'!CA13,IF(CA$18=100,($AG$21*CA$18*$B$2)-SUM($I53:BZ53),IF(CA$18&gt;BZ$19,((CA$18-BZ$19+1)*$B$2*$AG$21),IF(CA$18&gt;=BZ$19,$AG$21*$B$2))),0)</f>
        <v>0</v>
      </c>
      <c r="CB53" s="231">
        <f>IF('Hoja De Calculo'!CC13&gt;='Hoja De Calculo'!CB13,IF(CB$18=100,($AG$21*CB$18*$B$2)-SUM($I53:CA53),IF(CB$18&gt;CA$19,((CB$18-CA$19+1)*$B$2*$AG$21),IF(CB$18&gt;=CA$19,$AG$21*$B$2))),0)</f>
        <v>0</v>
      </c>
      <c r="CC53" s="231">
        <f>IF('Hoja De Calculo'!CD13&gt;='Hoja De Calculo'!CC13,IF(CC$18=100,($AG$21*CC$18*$B$2)-SUM($I53:CB53),IF(CC$18&gt;CB$19,((CC$18-CB$19+1)*$B$2*$AG$21),IF(CC$18&gt;=CB$19,$AG$21*$B$2))),0)</f>
        <v>0</v>
      </c>
      <c r="CD53" s="231">
        <f>IF('Hoja De Calculo'!CE13&gt;='Hoja De Calculo'!CD13,IF(CD$18=100,($AG$21*CD$18*$B$2)-SUM($I53:CC53),IF(CD$18&gt;CC$19,((CD$18-CC$19+1)*$B$2*$AG$21),IF(CD$18&gt;=CC$19,$AG$21*$B$2))),0)</f>
        <v>0</v>
      </c>
      <c r="CE53" s="231">
        <f>IF('Hoja De Calculo'!CF13&gt;='Hoja De Calculo'!CE13,IF(CE$18=100,($AG$21*CE$18*$B$2)-SUM($I53:CD53),IF(CE$18&gt;CD$19,((CE$18-CD$19+1)*$B$2*$AG$21),IF(CE$18&gt;=CD$19,$AG$21*$B$2))),0)</f>
        <v>0</v>
      </c>
      <c r="CF53" s="231">
        <f>IF('Hoja De Calculo'!CG13&gt;='Hoja De Calculo'!CF13,IF(CF$18=100,($AG$21*CF$18*$B$2)-SUM($I53:CE53),IF(CF$18&gt;CE$19,((CF$18-CE$19+1)*$B$2*$AG$21),IF(CF$18&gt;=CE$19,$AG$21*$B$2))),0)</f>
        <v>0</v>
      </c>
      <c r="CG53" s="231">
        <f>IF('Hoja De Calculo'!CH13&gt;='Hoja De Calculo'!CG13,IF(CG$18=100,($AG$21*CG$18*$B$2)-SUM($I53:CF53),IF(CG$18&gt;CF$19,((CG$18-CF$19+1)*$B$2*$AG$21),IF(CG$18&gt;=CF$19,$AG$21*$B$2))),0)</f>
        <v>0</v>
      </c>
      <c r="CH53" s="231">
        <f>IF('Hoja De Calculo'!CI13&gt;='Hoja De Calculo'!CH13,IF(CH$18=100,($AG$21*CH$18*$B$2)-SUM($I53:CG53),IF(CH$18&gt;CG$19,((CH$18-CG$19+1)*$B$2*$AG$21),IF(CH$18&gt;=CG$19,$AG$21*$B$2))),0)</f>
        <v>0</v>
      </c>
      <c r="CI53" s="231">
        <f>IF('Hoja De Calculo'!CJ13&gt;='Hoja De Calculo'!CI13,IF(CI$18=100,($AG$21*CI$18*$B$2)-SUM($I53:CH53),IF(CI$18&gt;CH$19,((CI$18-CH$19+1)*$B$2*$AG$21),IF(CI$18&gt;=CH$19,$AG$21*$B$2))),0)</f>
        <v>0</v>
      </c>
      <c r="CJ53" s="231">
        <f>IF('Hoja De Calculo'!CK13&gt;='Hoja De Calculo'!CJ13,IF(CJ$18=100,($AG$21*CJ$18*$B$2)-SUM($I53:CI53),IF(CJ$18&gt;CI$19,((CJ$18-CI$19+1)*$B$2*$AG$21),IF(CJ$18&gt;=CI$19,$AG$21*$B$2))),0)</f>
        <v>0</v>
      </c>
      <c r="CK53" s="231">
        <f>IF('Hoja De Calculo'!CL13&gt;='Hoja De Calculo'!CK13,IF(CK$18=100,($AG$21*CK$18*$B$2)-SUM($I53:CJ53),IF(CK$18&gt;CJ$19,((CK$18-CJ$19+1)*$B$2*$AG$21),IF(CK$18&gt;=CJ$19,$AG$21*$B$2))),0)</f>
        <v>0</v>
      </c>
      <c r="CL53" s="231">
        <f>IF('Hoja De Calculo'!CM13&gt;='Hoja De Calculo'!CL13,IF(CL$18=100,($AG$21*CL$18*$B$2)-SUM($I53:CK53),IF(CL$18&gt;CK$19,((CL$18-CK$19+1)*$B$2*$AG$21),IF(CL$18&gt;=CK$19,$AG$21*$B$2))),0)</f>
        <v>0</v>
      </c>
      <c r="CM53" s="231">
        <f>IF('Hoja De Calculo'!CN13&gt;='Hoja De Calculo'!CM13,IF(CM$18=100,($AG$21*CM$18*$B$2)-SUM($I53:CL53),IF(CM$18&gt;CL$19,((CM$18-CL$19+1)*$B$2*$AG$21),IF(CM$18&gt;=CL$19,$AG$21*$B$2))),0)</f>
        <v>0</v>
      </c>
      <c r="CN53" s="231">
        <f>IF('Hoja De Calculo'!CO13&gt;='Hoja De Calculo'!CN13,IF(CN$18=100,($AG$21*CN$18*$B$2)-SUM($I53:CM53),IF(CN$18&gt;CM$19,((CN$18-CM$19+1)*$B$2*$AG$21),IF(CN$18&gt;=CM$19,$AG$21*$B$2))),0)</f>
        <v>0</v>
      </c>
      <c r="CO53" s="231">
        <f>IF('Hoja De Calculo'!CP13&gt;='Hoja De Calculo'!CO13,IF(CO$18=100,($AG$21*CO$18*$B$2)-SUM($I53:CN53),IF(CO$18&gt;CN$19,((CO$18-CN$19+1)*$B$2*$AG$21),IF(CO$18&gt;=CN$19,$AG$21*$B$2))),0)</f>
        <v>0</v>
      </c>
      <c r="CP53" s="231">
        <f>IF('Hoja De Calculo'!CQ13&gt;='Hoja De Calculo'!CP13,IF(CP$18=100,($AG$21*CP$18*$B$2)-SUM($I53:CO53),IF(CP$18&gt;CO$19,((CP$18-CO$19+1)*$B$2*$AG$21),IF(CP$18&gt;=CO$19,$AG$21*$B$2))),0)</f>
        <v>0</v>
      </c>
      <c r="CQ53" s="231">
        <f>IF('Hoja De Calculo'!CR13&gt;='Hoja De Calculo'!CQ13,IF(CQ$18=100,($AG$21*CQ$18*$B$2)-SUM($I53:CP53),IF(CQ$18&gt;CP$19,((CQ$18-CP$19+1)*$B$2*$AG$21),IF(CQ$18&gt;=CP$19,$AG$21*$B$2))),0)</f>
        <v>0</v>
      </c>
      <c r="CR53" s="231">
        <f>IF('Hoja De Calculo'!CS13&gt;='Hoja De Calculo'!CR13,IF(CR$18=100,($AG$21*CR$18*$B$2)-SUM($I53:CQ53),IF(CR$18&gt;CQ$19,((CR$18-CQ$19+1)*$B$2*$AG$21),IF(CR$18&gt;=CQ$19,$AG$21*$B$2))),0)</f>
        <v>0</v>
      </c>
      <c r="CS53" s="231">
        <f>IF('Hoja De Calculo'!CT13&gt;='Hoja De Calculo'!CS13,IF(CS$18=100,($AG$21*CS$18*$B$2)-SUM($I53:CR53),IF(CS$18&gt;CR$19,((CS$18-CR$19+1)*$B$2*$AG$21),IF(CS$18&gt;=CR$19,$AG$21*$B$2))),0)</f>
        <v>0</v>
      </c>
      <c r="CT53" s="231">
        <f>IF('Hoja De Calculo'!CU13&gt;='Hoja De Calculo'!CT13,IF(CT$18=100,($AG$21*CT$18*$B$2)-SUM($I53:CS53),IF(CT$18&gt;CS$19,((CT$18-CS$19+1)*$B$2*$AG$21),IF(CT$18&gt;=CS$19,$AG$21*$B$2))),0)</f>
        <v>0</v>
      </c>
      <c r="CU53" s="231">
        <f>IF('Hoja De Calculo'!CV13&gt;='Hoja De Calculo'!CU13,IF(CU$18=100,($AG$21*CU$18*$B$2)-SUM($I53:CT53),IF(CU$18&gt;CT$19,((CU$18-CT$19+1)*$B$2*$AG$21),IF(CU$18&gt;=CT$19,$AG$21*$B$2))),0)</f>
        <v>0</v>
      </c>
      <c r="CV53" s="231">
        <f>IF('Hoja De Calculo'!CW13&gt;='Hoja De Calculo'!CV13,IF(CV$18=100,($AG$21*CV$18*$B$2)-SUM($I53:CU53),IF(CV$18&gt;CU$19,((CV$18-CU$19+1)*$B$2*$AG$21),IF(CV$18&gt;=CU$19,$AG$21*$B$2))),0)</f>
        <v>0</v>
      </c>
      <c r="CW53" s="231">
        <f>IF('Hoja De Calculo'!CX13&gt;='Hoja De Calculo'!CW13,IF(CW$18=100,($AG$21*CW$18*$B$2)-SUM($I53:CV53),IF(CW$18&gt;CV$19,((CW$18-CV$19+1)*$B$2*$AG$21),IF(CW$18&gt;=CV$19,$AG$21*$B$2))),0)</f>
        <v>0</v>
      </c>
    </row>
    <row r="54" spans="1:101" x14ac:dyDescent="0.35">
      <c r="A54" t="s">
        <v>159</v>
      </c>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218">
        <f>(AH$21*$B$2*(AH$19+(IF(AH$19=100,0,1))))</f>
        <v>0</v>
      </c>
      <c r="AI54" s="231">
        <f>IF('Hoja De Calculo'!AJ13&gt;='Hoja De Calculo'!AI13,IF(AI$18=100,($AH$21*AI$18*$B$2)-SUM($I54:AH54),IF(AI$18&gt;AH$19,((AI$18-AH$19+1)*$B$2*$AH$21),IF(AI$18&gt;=AH$19,$AH$21*$B$2))),0)</f>
        <v>0</v>
      </c>
      <c r="AJ54" s="231">
        <f>IF('Hoja De Calculo'!AK13&gt;='Hoja De Calculo'!AJ13,IF(AJ$18=100,($AH$21*AJ$18*$B$2)-SUM($I54:AI54),IF(AJ$18&gt;AI$19,((AJ$18-AI$19+1)*$B$2*$AH$21),IF(AJ$18&gt;=AI$19,$AH$21*$B$2))),0)</f>
        <v>0</v>
      </c>
      <c r="AK54" s="231">
        <f>IF('Hoja De Calculo'!AL13&gt;='Hoja De Calculo'!AK13,IF(AK$18=100,($AH$21*AK$18*$B$2)-SUM($I54:AJ54),IF(AK$18&gt;AJ$19,((AK$18-AJ$19+1)*$B$2*$AH$21),IF(AK$18&gt;=AJ$19,$AH$21*$B$2))),0)</f>
        <v>0</v>
      </c>
      <c r="AL54" s="231">
        <f>IF('Hoja De Calculo'!AM13&gt;='Hoja De Calculo'!AL13,IF(AL$18=100,($AH$21*AL$18*$B$2)-SUM($I54:AK54),IF(AL$18&gt;AK$19,((AL$18-AK$19+1)*$B$2*$AH$21),IF(AL$18&gt;=AK$19,$AH$21*$B$2))),0)</f>
        <v>0</v>
      </c>
      <c r="AM54" s="231">
        <f>IF('Hoja De Calculo'!AN13&gt;='Hoja De Calculo'!AM13,IF(AM$18=100,($AH$21*AM$18*$B$2)-SUM($I54:AL54),IF(AM$18&gt;AL$19,((AM$18-AL$19+1)*$B$2*$AH$21),IF(AM$18&gt;=AL$19,$AH$21*$B$2))),0)</f>
        <v>0</v>
      </c>
      <c r="AN54" s="231">
        <f>IF('Hoja De Calculo'!AO13&gt;='Hoja De Calculo'!AN13,IF(AN$18=100,($AH$21*AN$18*$B$2)-SUM($I54:AM54),IF(AN$18&gt;AM$19,((AN$18-AM$19+1)*$B$2*$AH$21),IF(AN$18&gt;=AM$19,$AH$21*$B$2))),0)</f>
        <v>0</v>
      </c>
      <c r="AO54" s="231">
        <f>IF('Hoja De Calculo'!AP13&gt;='Hoja De Calculo'!AO13,IF(AO$18=100,($AH$21*AO$18*$B$2)-SUM($I54:AN54),IF(AO$18&gt;AN$19,((AO$18-AN$19+1)*$B$2*$AH$21),IF(AO$18&gt;=AN$19,$AH$21*$B$2))),0)</f>
        <v>0</v>
      </c>
      <c r="AP54" s="231">
        <f>IF('Hoja De Calculo'!AQ13&gt;='Hoja De Calculo'!AP13,IF(AP$18=100,($AH$21*AP$18*$B$2)-SUM($I54:AO54),IF(AP$18&gt;AO$19,((AP$18-AO$19+1)*$B$2*$AH$21),IF(AP$18&gt;=AO$19,$AH$21*$B$2))),0)</f>
        <v>0</v>
      </c>
      <c r="AQ54" s="231">
        <f>IF('Hoja De Calculo'!AR13&gt;='Hoja De Calculo'!AQ13,IF(AQ$18=100,($AH$21*AQ$18*$B$2)-SUM($I54:AP54),IF(AQ$18&gt;AP$19,((AQ$18-AP$19+1)*$B$2*$AH$21),IF(AQ$18&gt;=AP$19,$AH$21*$B$2))),0)</f>
        <v>0</v>
      </c>
      <c r="AR54" s="231">
        <f>IF('Hoja De Calculo'!AS13&gt;='Hoja De Calculo'!AR13,IF(AR$18=100,($AH$21*AR$18*$B$2)-SUM($I54:AQ54),IF(AR$18&gt;AQ$19,((AR$18-AQ$19+1)*$B$2*$AH$21),IF(AR$18&gt;=AQ$19,$AH$21*$B$2))),0)</f>
        <v>0</v>
      </c>
      <c r="AS54" s="231">
        <f>IF('Hoja De Calculo'!AT13&gt;='Hoja De Calculo'!AS13,IF(AS$18=100,($AH$21*AS$18*$B$2)-SUM($I54:AR54),IF(AS$18&gt;AR$19,((AS$18-AR$19+1)*$B$2*$AH$21),IF(AS$18&gt;=AR$19,$AH$21*$B$2))),0)</f>
        <v>0</v>
      </c>
      <c r="AT54" s="231">
        <f>IF('Hoja De Calculo'!AU13&gt;='Hoja De Calculo'!AT13,IF(AT$18=100,($AH$21*AT$18*$B$2)-SUM($I54:AS54),IF(AT$18&gt;AS$19,((AT$18-AS$19+1)*$B$2*$AH$21),IF(AT$18&gt;=AS$19,$AH$21*$B$2))),0)</f>
        <v>0</v>
      </c>
      <c r="AU54" s="231">
        <f>IF('Hoja De Calculo'!AV13&gt;='Hoja De Calculo'!AU13,IF(AU$18=100,($AH$21*AU$18*$B$2)-SUM($I54:AT54),IF(AU$18&gt;AT$19,((AU$18-AT$19+1)*$B$2*$AH$21),IF(AU$18&gt;=AT$19,$AH$21*$B$2))),0)</f>
        <v>0</v>
      </c>
      <c r="AV54" s="231">
        <f>IF('Hoja De Calculo'!AW13&gt;='Hoja De Calculo'!AV13,IF(AV$18=100,($AH$21*AV$18*$B$2)-SUM($I54:AU54),IF(AV$18&gt;AU$19,((AV$18-AU$19+1)*$B$2*$AH$21),IF(AV$18&gt;=AU$19,$AH$21*$B$2))),0)</f>
        <v>0</v>
      </c>
      <c r="AW54" s="231">
        <f>IF('Hoja De Calculo'!AX13&gt;='Hoja De Calculo'!AW13,IF(AW$18=100,($AH$21*AW$18*$B$2)-SUM($I54:AV54),IF(AW$18&gt;AV$19,((AW$18-AV$19+1)*$B$2*$AH$21),IF(AW$18&gt;=AV$19,$AH$21*$B$2))),0)</f>
        <v>0</v>
      </c>
      <c r="AX54" s="231">
        <f>IF('Hoja De Calculo'!AY13&gt;='Hoja De Calculo'!AX13,IF(AX$18=100,($AH$21*AX$18*$B$2)-SUM($I54:AW54),IF(AX$18&gt;AW$19,((AX$18-AW$19+1)*$B$2*$AH$21),IF(AX$18&gt;=AW$19,$AH$21*$B$2))),0)</f>
        <v>0</v>
      </c>
      <c r="AY54" s="231">
        <f>IF('Hoja De Calculo'!AZ13&gt;='Hoja De Calculo'!AY13,IF(AY$18=100,($AH$21*AY$18*$B$2)-SUM($I54:AX54),IF(AY$18&gt;AX$19,((AY$18-AX$19+1)*$B$2*$AH$21),IF(AY$18&gt;=AX$19,$AH$21*$B$2))),0)</f>
        <v>0</v>
      </c>
      <c r="AZ54" s="231">
        <f>IF('Hoja De Calculo'!BA13&gt;='Hoja De Calculo'!AZ13,IF(AZ$18=100,($AH$21*AZ$18*$B$2)-SUM($I54:AY54),IF(AZ$18&gt;AY$19,((AZ$18-AY$19+1)*$B$2*$AH$21),IF(AZ$18&gt;=AY$19,$AH$21*$B$2))),0)</f>
        <v>0</v>
      </c>
      <c r="BA54" s="231">
        <f>IF('Hoja De Calculo'!BB13&gt;='Hoja De Calculo'!BA13,IF(BA$18=100,($AH$21*BA$18*$B$2)-SUM($I54:AZ54),IF(BA$18&gt;AZ$19,((BA$18-AZ$19+1)*$B$2*$AH$21),IF(BA$18&gt;=AZ$19,$AH$21*$B$2))),0)</f>
        <v>0</v>
      </c>
      <c r="BB54" s="231">
        <f>IF('Hoja De Calculo'!BC13&gt;='Hoja De Calculo'!BB13,IF(BB$18=100,($AH$21*BB$18*$B$2)-SUM($I54:BA54),IF(BB$18&gt;BA$19,((BB$18-BA$19+1)*$B$2*$AH$21),IF(BB$18&gt;=BA$19,$AH$21*$B$2))),0)</f>
        <v>0</v>
      </c>
      <c r="BC54" s="231">
        <f>IF('Hoja De Calculo'!BD13&gt;='Hoja De Calculo'!BC13,IF(BC$18=100,($AH$21*BC$18*$B$2)-SUM($I54:BB54),IF(BC$18&gt;BB$19,((BC$18-BB$19+1)*$B$2*$AH$21),IF(BC$18&gt;=BB$19,$AH$21*$B$2))),0)</f>
        <v>0</v>
      </c>
      <c r="BD54" s="231">
        <f>IF('Hoja De Calculo'!BE13&gt;='Hoja De Calculo'!BD13,IF(BD$18=100,($AH$21*BD$18*$B$2)-SUM($I54:BC54),IF(BD$18&gt;BC$19,((BD$18-BC$19+1)*$B$2*$AH$21),IF(BD$18&gt;=BC$19,$AH$21*$B$2))),0)</f>
        <v>0</v>
      </c>
      <c r="BE54" s="231">
        <f>IF('Hoja De Calculo'!BF13&gt;='Hoja De Calculo'!BE13,IF(BE$18=100,($AH$21*BE$18*$B$2)-SUM($I54:BD54),IF(BE$18&gt;BD$19,((BE$18-BD$19+1)*$B$2*$AH$21),IF(BE$18&gt;=BD$19,$AH$21*$B$2))),0)</f>
        <v>0</v>
      </c>
      <c r="BF54" s="231">
        <f>IF('Hoja De Calculo'!BG13&gt;='Hoja De Calculo'!BF13,IF(BF$18=100,($AH$21*BF$18*$B$2)-SUM($I54:BE54),IF(BF$18&gt;BE$19,((BF$18-BE$19+1)*$B$2*$AH$21),IF(BF$18&gt;=BE$19,$AH$21*$B$2))),0)</f>
        <v>0</v>
      </c>
      <c r="BG54" s="231">
        <f>IF('Hoja De Calculo'!BH13&gt;='Hoja De Calculo'!BG13,IF(BG$18=100,($AH$21*BG$18*$B$2)-SUM($I54:BF54),IF(BG$18&gt;BF$19,((BG$18-BF$19+1)*$B$2*$AH$21),IF(BG$18&gt;=BF$19,$AH$21*$B$2))),0)</f>
        <v>0</v>
      </c>
      <c r="BH54" s="231">
        <f>IF('Hoja De Calculo'!BI13&gt;='Hoja De Calculo'!BH13,IF(BH$18=100,($AH$21*BH$18*$B$2)-SUM($I54:BG54),IF(BH$18&gt;BG$19,((BH$18-BG$19+1)*$B$2*$AH$21),IF(BH$18&gt;=BG$19,$AH$21*$B$2))),0)</f>
        <v>0</v>
      </c>
      <c r="BI54" s="231">
        <f>IF('Hoja De Calculo'!BJ13&gt;='Hoja De Calculo'!BI13,IF(BI$18=100,($AH$21*BI$18*$B$2)-SUM($I54:BH54),IF(BI$18&gt;BH$19,((BI$18-BH$19+1)*$B$2*$AH$21),IF(BI$18&gt;=BH$19,$AH$21*$B$2))),0)</f>
        <v>0</v>
      </c>
      <c r="BJ54" s="231">
        <f>IF('Hoja De Calculo'!BK13&gt;='Hoja De Calculo'!BJ13,IF(BJ$18=100,($AH$21*BJ$18*$B$2)-SUM($I54:BI54),IF(BJ$18&gt;BI$19,((BJ$18-BI$19+1)*$B$2*$AH$21),IF(BJ$18&gt;=BI$19,$AH$21*$B$2))),0)</f>
        <v>0</v>
      </c>
      <c r="BK54" s="231">
        <f>IF('Hoja De Calculo'!BL13&gt;='Hoja De Calculo'!BK13,IF(BK$18=100,($AH$21*BK$18*$B$2)-SUM($I54:BJ54),IF(BK$18&gt;BJ$19,((BK$18-BJ$19+1)*$B$2*$AH$21),IF(BK$18&gt;=BJ$19,$AH$21*$B$2))),0)</f>
        <v>0</v>
      </c>
      <c r="BL54" s="231">
        <f>IF('Hoja De Calculo'!BM13&gt;='Hoja De Calculo'!BL13,IF(BL$18=100,($AH$21*BL$18*$B$2)-SUM($I54:BK54),IF(BL$18&gt;BK$19,((BL$18-BK$19+1)*$B$2*$AH$21),IF(BL$18&gt;=BK$19,$AH$21*$B$2))),0)</f>
        <v>0</v>
      </c>
      <c r="BM54" s="231">
        <f>IF('Hoja De Calculo'!BN13&gt;='Hoja De Calculo'!BM13,IF(BM$18=100,($AH$21*BM$18*$B$2)-SUM($I54:BL54),IF(BM$18&gt;BL$19,((BM$18-BL$19+1)*$B$2*$AH$21),IF(BM$18&gt;=BL$19,$AH$21*$B$2))),0)</f>
        <v>0</v>
      </c>
      <c r="BN54" s="231">
        <f>IF('Hoja De Calculo'!BO13&gt;='Hoja De Calculo'!BN13,IF(BN$18=100,($AH$21*BN$18*$B$2)-SUM($I54:BM54),IF(BN$18&gt;BM$19,((BN$18-BM$19+1)*$B$2*$AH$21),IF(BN$18&gt;=BM$19,$AH$21*$B$2))),0)</f>
        <v>0</v>
      </c>
      <c r="BO54" s="231">
        <f>IF('Hoja De Calculo'!BP13&gt;='Hoja De Calculo'!BO13,IF(BO$18=100,($AH$21*BO$18*$B$2)-SUM($I54:BN54),IF(BO$18&gt;BN$19,((BO$18-BN$19+1)*$B$2*$AH$21),IF(BO$18&gt;=BN$19,$AH$21*$B$2))),0)</f>
        <v>0</v>
      </c>
      <c r="BP54" s="231">
        <f>IF('Hoja De Calculo'!BQ13&gt;='Hoja De Calculo'!BP13,IF(BP$18=100,($AH$21*BP$18*$B$2)-SUM($I54:BO54),IF(BP$18&gt;BO$19,((BP$18-BO$19+1)*$B$2*$AH$21),IF(BP$18&gt;=BO$19,$AH$21*$B$2))),0)</f>
        <v>0</v>
      </c>
      <c r="BQ54" s="231">
        <f>IF('Hoja De Calculo'!BR13&gt;='Hoja De Calculo'!BQ13,IF(BQ$18=100,($AH$21*BQ$18*$B$2)-SUM($I54:BP54),IF(BQ$18&gt;BP$19,((BQ$18-BP$19+1)*$B$2*$AH$21),IF(BQ$18&gt;=BP$19,$AH$21*$B$2))),0)</f>
        <v>0</v>
      </c>
      <c r="BR54" s="231">
        <f>IF('Hoja De Calculo'!BS13&gt;='Hoja De Calculo'!BR13,IF(BR$18=100,($AH$21*BR$18*$B$2)-SUM($I54:BQ54),IF(BR$18&gt;BQ$19,((BR$18-BQ$19+1)*$B$2*$AH$21),IF(BR$18&gt;=BQ$19,$AH$21*$B$2))),0)</f>
        <v>0</v>
      </c>
      <c r="BS54" s="231">
        <f>IF('Hoja De Calculo'!BT13&gt;='Hoja De Calculo'!BS13,IF(BS$18=100,($AH$21*BS$18*$B$2)-SUM($I54:BR54),IF(BS$18&gt;BR$19,((BS$18-BR$19+1)*$B$2*$AH$21),IF(BS$18&gt;=BR$19,$AH$21*$B$2))),0)</f>
        <v>0</v>
      </c>
      <c r="BT54" s="231">
        <f>IF('Hoja De Calculo'!BU13&gt;='Hoja De Calculo'!BT13,IF(BT$18=100,($AH$21*BT$18*$B$2)-SUM($I54:BS54),IF(BT$18&gt;BS$19,((BT$18-BS$19+1)*$B$2*$AH$21),IF(BT$18&gt;=BS$19,$AH$21*$B$2))),0)</f>
        <v>0</v>
      </c>
      <c r="BU54" s="231">
        <f>IF('Hoja De Calculo'!BV13&gt;='Hoja De Calculo'!BU13,IF(BU$18=100,($AH$21*BU$18*$B$2)-SUM($I54:BT54),IF(BU$18&gt;BT$19,((BU$18-BT$19+1)*$B$2*$AH$21),IF(BU$18&gt;=BT$19,$AH$21*$B$2))),0)</f>
        <v>0</v>
      </c>
      <c r="BV54" s="231">
        <f>IF('Hoja De Calculo'!BW13&gt;='Hoja De Calculo'!BV13,IF(BV$18=100,($AH$21*BV$18*$B$2)-SUM($I54:BU54),IF(BV$18&gt;BU$19,((BV$18-BU$19+1)*$B$2*$AH$21),IF(BV$18&gt;=BU$19,$AH$21*$B$2))),0)</f>
        <v>0</v>
      </c>
      <c r="BW54" s="231">
        <f>IF('Hoja De Calculo'!BX13&gt;='Hoja De Calculo'!BW13,IF(BW$18=100,($AH$21*BW$18*$B$2)-SUM($I54:BV54),IF(BW$18&gt;BV$19,((BW$18-BV$19+1)*$B$2*$AH$21),IF(BW$18&gt;=BV$19,$AH$21*$B$2))),0)</f>
        <v>0</v>
      </c>
      <c r="BX54" s="231">
        <f>IF('Hoja De Calculo'!BY13&gt;='Hoja De Calculo'!BX13,IF(BX$18=100,($AH$21*BX$18*$B$2)-SUM($I54:BW54),IF(BX$18&gt;BW$19,((BX$18-BW$19+1)*$B$2*$AH$21),IF(BX$18&gt;=BW$19,$AH$21*$B$2))),0)</f>
        <v>0</v>
      </c>
      <c r="BY54" s="231">
        <f>IF('Hoja De Calculo'!BZ13&gt;='Hoja De Calculo'!BY13,IF(BY$18=100,($AH$21*BY$18*$B$2)-SUM($I54:BX54),IF(BY$18&gt;BX$19,((BY$18-BX$19+1)*$B$2*$AH$21),IF(BY$18&gt;=BX$19,$AH$21*$B$2))),0)</f>
        <v>0</v>
      </c>
      <c r="BZ54" s="231">
        <f>IF('Hoja De Calculo'!CA13&gt;='Hoja De Calculo'!BZ13,IF(BZ$18=100,($AH$21*BZ$18*$B$2)-SUM($I54:BY54),IF(BZ$18&gt;BY$19,((BZ$18-BY$19+1)*$B$2*$AH$21),IF(BZ$18&gt;=BY$19,$AH$21*$B$2))),0)</f>
        <v>0</v>
      </c>
      <c r="CA54" s="231">
        <f>IF('Hoja De Calculo'!CB13&gt;='Hoja De Calculo'!CA13,IF(CA$18=100,($AH$21*CA$18*$B$2)-SUM($I54:BZ54),IF(CA$18&gt;BZ$19,((CA$18-BZ$19+1)*$B$2*$AH$21),IF(CA$18&gt;=BZ$19,$AH$21*$B$2))),0)</f>
        <v>0</v>
      </c>
      <c r="CB54" s="231">
        <f>IF('Hoja De Calculo'!CC13&gt;='Hoja De Calculo'!CB13,IF(CB$18=100,($AH$21*CB$18*$B$2)-SUM($I54:CA54),IF(CB$18&gt;CA$19,((CB$18-CA$19+1)*$B$2*$AH$21),IF(CB$18&gt;=CA$19,$AH$21*$B$2))),0)</f>
        <v>0</v>
      </c>
      <c r="CC54" s="231">
        <f>IF('Hoja De Calculo'!CD13&gt;='Hoja De Calculo'!CC13,IF(CC$18=100,($AH$21*CC$18*$B$2)-SUM($I54:CB54),IF(CC$18&gt;CB$19,((CC$18-CB$19+1)*$B$2*$AH$21),IF(CC$18&gt;=CB$19,$AH$21*$B$2))),0)</f>
        <v>0</v>
      </c>
      <c r="CD54" s="231">
        <f>IF('Hoja De Calculo'!CE13&gt;='Hoja De Calculo'!CD13,IF(CD$18=100,($AH$21*CD$18*$B$2)-SUM($I54:CC54),IF(CD$18&gt;CC$19,((CD$18-CC$19+1)*$B$2*$AH$21),IF(CD$18&gt;=CC$19,$AH$21*$B$2))),0)</f>
        <v>0</v>
      </c>
      <c r="CE54" s="231">
        <f>IF('Hoja De Calculo'!CF13&gt;='Hoja De Calculo'!CE13,IF(CE$18=100,($AH$21*CE$18*$B$2)-SUM($I54:CD54),IF(CE$18&gt;CD$19,((CE$18-CD$19+1)*$B$2*$AH$21),IF(CE$18&gt;=CD$19,$AH$21*$B$2))),0)</f>
        <v>0</v>
      </c>
      <c r="CF54" s="231">
        <f>IF('Hoja De Calculo'!CG13&gt;='Hoja De Calculo'!CF13,IF(CF$18=100,($AH$21*CF$18*$B$2)-SUM($I54:CE54),IF(CF$18&gt;CE$19,((CF$18-CE$19+1)*$B$2*$AH$21),IF(CF$18&gt;=CE$19,$AH$21*$B$2))),0)</f>
        <v>0</v>
      </c>
      <c r="CG54" s="231">
        <f>IF('Hoja De Calculo'!CH13&gt;='Hoja De Calculo'!CG13,IF(CG$18=100,($AH$21*CG$18*$B$2)-SUM($I54:CF54),IF(CG$18&gt;CF$19,((CG$18-CF$19+1)*$B$2*$AH$21),IF(CG$18&gt;=CF$19,$AH$21*$B$2))),0)</f>
        <v>0</v>
      </c>
      <c r="CH54" s="231">
        <f>IF('Hoja De Calculo'!CI13&gt;='Hoja De Calculo'!CH13,IF(CH$18=100,($AH$21*CH$18*$B$2)-SUM($I54:CG54),IF(CH$18&gt;CG$19,((CH$18-CG$19+1)*$B$2*$AH$21),IF(CH$18&gt;=CG$19,$AH$21*$B$2))),0)</f>
        <v>0</v>
      </c>
      <c r="CI54" s="231">
        <f>IF('Hoja De Calculo'!CJ13&gt;='Hoja De Calculo'!CI13,IF(CI$18=100,($AH$21*CI$18*$B$2)-SUM($I54:CH54),IF(CI$18&gt;CH$19,((CI$18-CH$19+1)*$B$2*$AH$21),IF(CI$18&gt;=CH$19,$AH$21*$B$2))),0)</f>
        <v>0</v>
      </c>
      <c r="CJ54" s="231">
        <f>IF('Hoja De Calculo'!CK13&gt;='Hoja De Calculo'!CJ13,IF(CJ$18=100,($AH$21*CJ$18*$B$2)-SUM($I54:CI54),IF(CJ$18&gt;CI$19,((CJ$18-CI$19+1)*$B$2*$AH$21),IF(CJ$18&gt;=CI$19,$AH$21*$B$2))),0)</f>
        <v>0</v>
      </c>
      <c r="CK54" s="231">
        <f>IF('Hoja De Calculo'!CL13&gt;='Hoja De Calculo'!CK13,IF(CK$18=100,($AH$21*CK$18*$B$2)-SUM($I54:CJ54),IF(CK$18&gt;CJ$19,((CK$18-CJ$19+1)*$B$2*$AH$21),IF(CK$18&gt;=CJ$19,$AH$21*$B$2))),0)</f>
        <v>0</v>
      </c>
      <c r="CL54" s="231">
        <f>IF('Hoja De Calculo'!CM13&gt;='Hoja De Calculo'!CL13,IF(CL$18=100,($AH$21*CL$18*$B$2)-SUM($I54:CK54),IF(CL$18&gt;CK$19,((CL$18-CK$19+1)*$B$2*$AH$21),IF(CL$18&gt;=CK$19,$AH$21*$B$2))),0)</f>
        <v>0</v>
      </c>
      <c r="CM54" s="231">
        <f>IF('Hoja De Calculo'!CN13&gt;='Hoja De Calculo'!CM13,IF(CM$18=100,($AH$21*CM$18*$B$2)-SUM($I54:CL54),IF(CM$18&gt;CL$19,((CM$18-CL$19+1)*$B$2*$AH$21),IF(CM$18&gt;=CL$19,$AH$21*$B$2))),0)</f>
        <v>0</v>
      </c>
      <c r="CN54" s="231">
        <f>IF('Hoja De Calculo'!CO13&gt;='Hoja De Calculo'!CN13,IF(CN$18=100,($AH$21*CN$18*$B$2)-SUM($I54:CM54),IF(CN$18&gt;CM$19,((CN$18-CM$19+1)*$B$2*$AH$21),IF(CN$18&gt;=CM$19,$AH$21*$B$2))),0)</f>
        <v>0</v>
      </c>
      <c r="CO54" s="231">
        <f>IF('Hoja De Calculo'!CP13&gt;='Hoja De Calculo'!CO13,IF(CO$18=100,($AH$21*CO$18*$B$2)-SUM($I54:CN54),IF(CO$18&gt;CN$19,((CO$18-CN$19+1)*$B$2*$AH$21),IF(CO$18&gt;=CN$19,$AH$21*$B$2))),0)</f>
        <v>0</v>
      </c>
      <c r="CP54" s="231">
        <f>IF('Hoja De Calculo'!CQ13&gt;='Hoja De Calculo'!CP13,IF(CP$18=100,($AH$21*CP$18*$B$2)-SUM($I54:CO54),IF(CP$18&gt;CO$19,((CP$18-CO$19+1)*$B$2*$AH$21),IF(CP$18&gt;=CO$19,$AH$21*$B$2))),0)</f>
        <v>0</v>
      </c>
      <c r="CQ54" s="231">
        <f>IF('Hoja De Calculo'!CR13&gt;='Hoja De Calculo'!CQ13,IF(CQ$18=100,($AH$21*CQ$18*$B$2)-SUM($I54:CP54),IF(CQ$18&gt;CP$19,((CQ$18-CP$19+1)*$B$2*$AH$21),IF(CQ$18&gt;=CP$19,$AH$21*$B$2))),0)</f>
        <v>0</v>
      </c>
      <c r="CR54" s="231">
        <f>IF('Hoja De Calculo'!CS13&gt;='Hoja De Calculo'!CR13,IF(CR$18=100,($AH$21*CR$18*$B$2)-SUM($I54:CQ54),IF(CR$18&gt;CQ$19,((CR$18-CQ$19+1)*$B$2*$AH$21),IF(CR$18&gt;=CQ$19,$AH$21*$B$2))),0)</f>
        <v>0</v>
      </c>
      <c r="CS54" s="231">
        <f>IF('Hoja De Calculo'!CT13&gt;='Hoja De Calculo'!CS13,IF(CS$18=100,($AH$21*CS$18*$B$2)-SUM($I54:CR54),IF(CS$18&gt;CR$19,((CS$18-CR$19+1)*$B$2*$AH$21),IF(CS$18&gt;=CR$19,$AH$21*$B$2))),0)</f>
        <v>0</v>
      </c>
      <c r="CT54" s="231">
        <f>IF('Hoja De Calculo'!CU13&gt;='Hoja De Calculo'!CT13,IF(CT$18=100,($AH$21*CT$18*$B$2)-SUM($I54:CS54),IF(CT$18&gt;CS$19,((CT$18-CS$19+1)*$B$2*$AH$21),IF(CT$18&gt;=CS$19,$AH$21*$B$2))),0)</f>
        <v>0</v>
      </c>
      <c r="CU54" s="231">
        <f>IF('Hoja De Calculo'!CV13&gt;='Hoja De Calculo'!CU13,IF(CU$18=100,($AH$21*CU$18*$B$2)-SUM($I54:CT54),IF(CU$18&gt;CT$19,((CU$18-CT$19+1)*$B$2*$AH$21),IF(CU$18&gt;=CT$19,$AH$21*$B$2))),0)</f>
        <v>0</v>
      </c>
      <c r="CV54" s="231">
        <f>IF('Hoja De Calculo'!CW13&gt;='Hoja De Calculo'!CV13,IF(CV$18=100,($AH$21*CV$18*$B$2)-SUM($I54:CU54),IF(CV$18&gt;CU$19,((CV$18-CU$19+1)*$B$2*$AH$21),IF(CV$18&gt;=CU$19,$AH$21*$B$2))),0)</f>
        <v>0</v>
      </c>
      <c r="CW54" s="231">
        <f>IF('Hoja De Calculo'!CX13&gt;='Hoja De Calculo'!CW13,IF(CW$18=100,($AH$21*CW$18*$B$2)-SUM($I54:CV54),IF(CW$18&gt;CV$19,((CW$18-CV$19+1)*$B$2*$AH$21),IF(CW$18&gt;=CV$19,$AH$21*$B$2))),0)</f>
        <v>0</v>
      </c>
    </row>
    <row r="55" spans="1:101" x14ac:dyDescent="0.35">
      <c r="A55" t="s">
        <v>160</v>
      </c>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218">
        <f>(AI$21*$B$2*(AI$19+(IF(AI$19=100,0,1))))</f>
        <v>0</v>
      </c>
      <c r="AJ55" s="231">
        <f>IF('Hoja De Calculo'!AK13&gt;='Hoja De Calculo'!AJ13,IF(AJ$18=100,($AI$21*AJ$18*$B$2)-SUM($I55:AI55),IF(AJ$18&gt;AI$19,((AJ$18-AI$19+1)*$B$2*$AI$21),IF(AJ$18&gt;=AI$19,$AI$21*$B$2))),0)</f>
        <v>0</v>
      </c>
      <c r="AK55" s="231">
        <f>IF('Hoja De Calculo'!AL13&gt;='Hoja De Calculo'!AK13,IF(AK$18=100,($AI$21*AK$18*$B$2)-SUM($I55:AJ55),IF(AK$18&gt;AJ$19,((AK$18-AJ$19+1)*$B$2*$AI$21),IF(AK$18&gt;=AJ$19,$AI$21*$B$2))),0)</f>
        <v>0</v>
      </c>
      <c r="AL55" s="231">
        <f>IF('Hoja De Calculo'!AM13&gt;='Hoja De Calculo'!AL13,IF(AL$18=100,($AI$21*AL$18*$B$2)-SUM($I55:AK55),IF(AL$18&gt;AK$19,((AL$18-AK$19+1)*$B$2*$AI$21),IF(AL$18&gt;=AK$19,$AI$21*$B$2))),0)</f>
        <v>0</v>
      </c>
      <c r="AM55" s="231">
        <f>IF('Hoja De Calculo'!AN13&gt;='Hoja De Calculo'!AM13,IF(AM$18=100,($AI$21*AM$18*$B$2)-SUM($I55:AL55),IF(AM$18&gt;AL$19,((AM$18-AL$19+1)*$B$2*$AI$21),IF(AM$18&gt;=AL$19,$AI$21*$B$2))),0)</f>
        <v>0</v>
      </c>
      <c r="AN55" s="231">
        <f>IF('Hoja De Calculo'!AO13&gt;='Hoja De Calculo'!AN13,IF(AN$18=100,($AI$21*AN$18*$B$2)-SUM($I55:AM55),IF(AN$18&gt;AM$19,((AN$18-AM$19+1)*$B$2*$AI$21),IF(AN$18&gt;=AM$19,$AI$21*$B$2))),0)</f>
        <v>0</v>
      </c>
      <c r="AO55" s="231">
        <f>IF('Hoja De Calculo'!AP13&gt;='Hoja De Calculo'!AO13,IF(AO$18=100,($AI$21*AO$18*$B$2)-SUM($I55:AN55),IF(AO$18&gt;AN$19,((AO$18-AN$19+1)*$B$2*$AI$21),IF(AO$18&gt;=AN$19,$AI$21*$B$2))),0)</f>
        <v>0</v>
      </c>
      <c r="AP55" s="231">
        <f>IF('Hoja De Calculo'!AQ13&gt;='Hoja De Calculo'!AP13,IF(AP$18=100,($AI$21*AP$18*$B$2)-SUM($I55:AO55),IF(AP$18&gt;AO$19,((AP$18-AO$19+1)*$B$2*$AI$21),IF(AP$18&gt;=AO$19,$AI$21*$B$2))),0)</f>
        <v>0</v>
      </c>
      <c r="AQ55" s="231">
        <f>IF('Hoja De Calculo'!AR13&gt;='Hoja De Calculo'!AQ13,IF(AQ$18=100,($AI$21*AQ$18*$B$2)-SUM($I55:AP55),IF(AQ$18&gt;AP$19,((AQ$18-AP$19+1)*$B$2*$AI$21),IF(AQ$18&gt;=AP$19,$AI$21*$B$2))),0)</f>
        <v>0</v>
      </c>
      <c r="AR55" s="231">
        <f>IF('Hoja De Calculo'!AS13&gt;='Hoja De Calculo'!AR13,IF(AR$18=100,($AI$21*AR$18*$B$2)-SUM($I55:AQ55),IF(AR$18&gt;AQ$19,((AR$18-AQ$19+1)*$B$2*$AI$21),IF(AR$18&gt;=AQ$19,$AI$21*$B$2))),0)</f>
        <v>0</v>
      </c>
      <c r="AS55" s="231">
        <f>IF('Hoja De Calculo'!AT13&gt;='Hoja De Calculo'!AS13,IF(AS$18=100,($AI$21*AS$18*$B$2)-SUM($I55:AR55),IF(AS$18&gt;AR$19,((AS$18-AR$19+1)*$B$2*$AI$21),IF(AS$18&gt;=AR$19,$AI$21*$B$2))),0)</f>
        <v>0</v>
      </c>
      <c r="AT55" s="231">
        <f>IF('Hoja De Calculo'!AU13&gt;='Hoja De Calculo'!AT13,IF(AT$18=100,($AI$21*AT$18*$B$2)-SUM($I55:AS55),IF(AT$18&gt;AS$19,((AT$18-AS$19+1)*$B$2*$AI$21),IF(AT$18&gt;=AS$19,$AI$21*$B$2))),0)</f>
        <v>0</v>
      </c>
      <c r="AU55" s="231">
        <f>IF('Hoja De Calculo'!AV13&gt;='Hoja De Calculo'!AU13,IF(AU$18=100,($AI$21*AU$18*$B$2)-SUM($I55:AT55),IF(AU$18&gt;AT$19,((AU$18-AT$19+1)*$B$2*$AI$21),IF(AU$18&gt;=AT$19,$AI$21*$B$2))),0)</f>
        <v>0</v>
      </c>
      <c r="AV55" s="231">
        <f>IF('Hoja De Calculo'!AW13&gt;='Hoja De Calculo'!AV13,IF(AV$18=100,($AI$21*AV$18*$B$2)-SUM($I55:AU55),IF(AV$18&gt;AU$19,((AV$18-AU$19+1)*$B$2*$AI$21),IF(AV$18&gt;=AU$19,$AI$21*$B$2))),0)</f>
        <v>0</v>
      </c>
      <c r="AW55" s="231">
        <f>IF('Hoja De Calculo'!AX13&gt;='Hoja De Calculo'!AW13,IF(AW$18=100,($AI$21*AW$18*$B$2)-SUM($I55:AV55),IF(AW$18&gt;AV$19,((AW$18-AV$19+1)*$B$2*$AI$21),IF(AW$18&gt;=AV$19,$AI$21*$B$2))),0)</f>
        <v>0</v>
      </c>
      <c r="AX55" s="231">
        <f>IF('Hoja De Calculo'!AY13&gt;='Hoja De Calculo'!AX13,IF(AX$18=100,($AI$21*AX$18*$B$2)-SUM($I55:AW55),IF(AX$18&gt;AW$19,((AX$18-AW$19+1)*$B$2*$AI$21),IF(AX$18&gt;=AW$19,$AI$21*$B$2))),0)</f>
        <v>0</v>
      </c>
      <c r="AY55" s="231">
        <f>IF('Hoja De Calculo'!AZ13&gt;='Hoja De Calculo'!AY13,IF(AY$18=100,($AI$21*AY$18*$B$2)-SUM($I55:AX55),IF(AY$18&gt;AX$19,((AY$18-AX$19+1)*$B$2*$AI$21),IF(AY$18&gt;=AX$19,$AI$21*$B$2))),0)</f>
        <v>0</v>
      </c>
      <c r="AZ55" s="231">
        <f>IF('Hoja De Calculo'!BA13&gt;='Hoja De Calculo'!AZ13,IF(AZ$18=100,($AI$21*AZ$18*$B$2)-SUM($I55:AY55),IF(AZ$18&gt;AY$19,((AZ$18-AY$19+1)*$B$2*$AI$21),IF(AZ$18&gt;=AY$19,$AI$21*$B$2))),0)</f>
        <v>0</v>
      </c>
      <c r="BA55" s="231">
        <f>IF('Hoja De Calculo'!BB13&gt;='Hoja De Calculo'!BA13,IF(BA$18=100,($AI$21*BA$18*$B$2)-SUM($I55:AZ55),IF(BA$18&gt;AZ$19,((BA$18-AZ$19+1)*$B$2*$AI$21),IF(BA$18&gt;=AZ$19,$AI$21*$B$2))),0)</f>
        <v>0</v>
      </c>
      <c r="BB55" s="231">
        <f>IF('Hoja De Calculo'!BC13&gt;='Hoja De Calculo'!BB13,IF(BB$18=100,($AI$21*BB$18*$B$2)-SUM($I55:BA55),IF(BB$18&gt;BA$19,((BB$18-BA$19+1)*$B$2*$AI$21),IF(BB$18&gt;=BA$19,$AI$21*$B$2))),0)</f>
        <v>0</v>
      </c>
      <c r="BC55" s="231">
        <f>IF('Hoja De Calculo'!BD13&gt;='Hoja De Calculo'!BC13,IF(BC$18=100,($AI$21*BC$18*$B$2)-SUM($I55:BB55),IF(BC$18&gt;BB$19,((BC$18-BB$19+1)*$B$2*$AI$21),IF(BC$18&gt;=BB$19,$AI$21*$B$2))),0)</f>
        <v>0</v>
      </c>
      <c r="BD55" s="231">
        <f>IF('Hoja De Calculo'!BE13&gt;='Hoja De Calculo'!BD13,IF(BD$18=100,($AI$21*BD$18*$B$2)-SUM($I55:BC55),IF(BD$18&gt;BC$19,((BD$18-BC$19+1)*$B$2*$AI$21),IF(BD$18&gt;=BC$19,$AI$21*$B$2))),0)</f>
        <v>0</v>
      </c>
      <c r="BE55" s="231">
        <f>IF('Hoja De Calculo'!BF13&gt;='Hoja De Calculo'!BE13,IF(BE$18=100,($AI$21*BE$18*$B$2)-SUM($I55:BD55),IF(BE$18&gt;BD$19,((BE$18-BD$19+1)*$B$2*$AI$21),IF(BE$18&gt;=BD$19,$AI$21*$B$2))),0)</f>
        <v>0</v>
      </c>
      <c r="BF55" s="231">
        <f>IF('Hoja De Calculo'!BG13&gt;='Hoja De Calculo'!BF13,IF(BF$18=100,($AI$21*BF$18*$B$2)-SUM($I55:BE55),IF(BF$18&gt;BE$19,((BF$18-BE$19+1)*$B$2*$AI$21),IF(BF$18&gt;=BE$19,$AI$21*$B$2))),0)</f>
        <v>0</v>
      </c>
      <c r="BG55" s="231">
        <f>IF('Hoja De Calculo'!BH13&gt;='Hoja De Calculo'!BG13,IF(BG$18=100,($AI$21*BG$18*$B$2)-SUM($I55:BF55),IF(BG$18&gt;BF$19,((BG$18-BF$19+1)*$B$2*$AI$21),IF(BG$18&gt;=BF$19,$AI$21*$B$2))),0)</f>
        <v>0</v>
      </c>
      <c r="BH55" s="231">
        <f>IF('Hoja De Calculo'!BI13&gt;='Hoja De Calculo'!BH13,IF(BH$18=100,($AI$21*BH$18*$B$2)-SUM($I55:BG55),IF(BH$18&gt;BG$19,((BH$18-BG$19+1)*$B$2*$AI$21),IF(BH$18&gt;=BG$19,$AI$21*$B$2))),0)</f>
        <v>0</v>
      </c>
      <c r="BI55" s="231">
        <f>IF('Hoja De Calculo'!BJ13&gt;='Hoja De Calculo'!BI13,IF(BI$18=100,($AI$21*BI$18*$B$2)-SUM($I55:BH55),IF(BI$18&gt;BH$19,((BI$18-BH$19+1)*$B$2*$AI$21),IF(BI$18&gt;=BH$19,$AI$21*$B$2))),0)</f>
        <v>0</v>
      </c>
      <c r="BJ55" s="231">
        <f>IF('Hoja De Calculo'!BK13&gt;='Hoja De Calculo'!BJ13,IF(BJ$18=100,($AI$21*BJ$18*$B$2)-SUM($I55:BI55),IF(BJ$18&gt;BI$19,((BJ$18-BI$19+1)*$B$2*$AI$21),IF(BJ$18&gt;=BI$19,$AI$21*$B$2))),0)</f>
        <v>0</v>
      </c>
      <c r="BK55" s="231">
        <f>IF('Hoja De Calculo'!BL13&gt;='Hoja De Calculo'!BK13,IF(BK$18=100,($AI$21*BK$18*$B$2)-SUM($I55:BJ55),IF(BK$18&gt;BJ$19,((BK$18-BJ$19+1)*$B$2*$AI$21),IF(BK$18&gt;=BJ$19,$AI$21*$B$2))),0)</f>
        <v>0</v>
      </c>
      <c r="BL55" s="231">
        <f>IF('Hoja De Calculo'!BM13&gt;='Hoja De Calculo'!BL13,IF(BL$18=100,($AI$21*BL$18*$B$2)-SUM($I55:BK55),IF(BL$18&gt;BK$19,((BL$18-BK$19+1)*$B$2*$AI$21),IF(BL$18&gt;=BK$19,$AI$21*$B$2))),0)</f>
        <v>0</v>
      </c>
      <c r="BM55" s="231">
        <f>IF('Hoja De Calculo'!BN13&gt;='Hoja De Calculo'!BM13,IF(BM$18=100,($AI$21*BM$18*$B$2)-SUM($I55:BL55),IF(BM$18&gt;BL$19,((BM$18-BL$19+1)*$B$2*$AI$21),IF(BM$18&gt;=BL$19,$AI$21*$B$2))),0)</f>
        <v>0</v>
      </c>
      <c r="BN55" s="231">
        <f>IF('Hoja De Calculo'!BO13&gt;='Hoja De Calculo'!BN13,IF(BN$18=100,($AI$21*BN$18*$B$2)-SUM($I55:BM55),IF(BN$18&gt;BM$19,((BN$18-BM$19+1)*$B$2*$AI$21),IF(BN$18&gt;=BM$19,$AI$21*$B$2))),0)</f>
        <v>0</v>
      </c>
      <c r="BO55" s="231">
        <f>IF('Hoja De Calculo'!BP13&gt;='Hoja De Calculo'!BO13,IF(BO$18=100,($AI$21*BO$18*$B$2)-SUM($I55:BN55),IF(BO$18&gt;BN$19,((BO$18-BN$19+1)*$B$2*$AI$21),IF(BO$18&gt;=BN$19,$AI$21*$B$2))),0)</f>
        <v>0</v>
      </c>
      <c r="BP55" s="231">
        <f>IF('Hoja De Calculo'!BQ13&gt;='Hoja De Calculo'!BP13,IF(BP$18=100,($AI$21*BP$18*$B$2)-SUM($I55:BO55),IF(BP$18&gt;BO$19,((BP$18-BO$19+1)*$B$2*$AI$21),IF(BP$18&gt;=BO$19,$AI$21*$B$2))),0)</f>
        <v>0</v>
      </c>
      <c r="BQ55" s="231">
        <f>IF('Hoja De Calculo'!BR13&gt;='Hoja De Calculo'!BQ13,IF(BQ$18=100,($AI$21*BQ$18*$B$2)-SUM($I55:BP55),IF(BQ$18&gt;BP$19,((BQ$18-BP$19+1)*$B$2*$AI$21),IF(BQ$18&gt;=BP$19,$AI$21*$B$2))),0)</f>
        <v>0</v>
      </c>
      <c r="BR55" s="231">
        <f>IF('Hoja De Calculo'!BS13&gt;='Hoja De Calculo'!BR13,IF(BR$18=100,($AI$21*BR$18*$B$2)-SUM($I55:BQ55),IF(BR$18&gt;BQ$19,((BR$18-BQ$19+1)*$B$2*$AI$21),IF(BR$18&gt;=BQ$19,$AI$21*$B$2))),0)</f>
        <v>0</v>
      </c>
      <c r="BS55" s="231">
        <f>IF('Hoja De Calculo'!BT13&gt;='Hoja De Calculo'!BS13,IF(BS$18=100,($AI$21*BS$18*$B$2)-SUM($I55:BR55),IF(BS$18&gt;BR$19,((BS$18-BR$19+1)*$B$2*$AI$21),IF(BS$18&gt;=BR$19,$AI$21*$B$2))),0)</f>
        <v>0</v>
      </c>
      <c r="BT55" s="231">
        <f>IF('Hoja De Calculo'!BU13&gt;='Hoja De Calculo'!BT13,IF(BT$18=100,($AI$21*BT$18*$B$2)-SUM($I55:BS55),IF(BT$18&gt;BS$19,((BT$18-BS$19+1)*$B$2*$AI$21),IF(BT$18&gt;=BS$19,$AI$21*$B$2))),0)</f>
        <v>0</v>
      </c>
      <c r="BU55" s="231">
        <f>IF('Hoja De Calculo'!BV13&gt;='Hoja De Calculo'!BU13,IF(BU$18=100,($AI$21*BU$18*$B$2)-SUM($I55:BT55),IF(BU$18&gt;BT$19,((BU$18-BT$19+1)*$B$2*$AI$21),IF(BU$18&gt;=BT$19,$AI$21*$B$2))),0)</f>
        <v>0</v>
      </c>
      <c r="BV55" s="231">
        <f>IF('Hoja De Calculo'!BW13&gt;='Hoja De Calculo'!BV13,IF(BV$18=100,($AI$21*BV$18*$B$2)-SUM($I55:BU55),IF(BV$18&gt;BU$19,((BV$18-BU$19+1)*$B$2*$AI$21),IF(BV$18&gt;=BU$19,$AI$21*$B$2))),0)</f>
        <v>0</v>
      </c>
      <c r="BW55" s="231">
        <f>IF('Hoja De Calculo'!BX13&gt;='Hoja De Calculo'!BW13,IF(BW$18=100,($AI$21*BW$18*$B$2)-SUM($I55:BV55),IF(BW$18&gt;BV$19,((BW$18-BV$19+1)*$B$2*$AI$21),IF(BW$18&gt;=BV$19,$AI$21*$B$2))),0)</f>
        <v>0</v>
      </c>
      <c r="BX55" s="231">
        <f>IF('Hoja De Calculo'!BY13&gt;='Hoja De Calculo'!BX13,IF(BX$18=100,($AI$21*BX$18*$B$2)-SUM($I55:BW55),IF(BX$18&gt;BW$19,((BX$18-BW$19+1)*$B$2*$AI$21),IF(BX$18&gt;=BW$19,$AI$21*$B$2))),0)</f>
        <v>0</v>
      </c>
      <c r="BY55" s="231">
        <f>IF('Hoja De Calculo'!BZ13&gt;='Hoja De Calculo'!BY13,IF(BY$18=100,($AI$21*BY$18*$B$2)-SUM($I55:BX55),IF(BY$18&gt;BX$19,((BY$18-BX$19+1)*$B$2*$AI$21),IF(BY$18&gt;=BX$19,$AI$21*$B$2))),0)</f>
        <v>0</v>
      </c>
      <c r="BZ55" s="231">
        <f>IF('Hoja De Calculo'!CA13&gt;='Hoja De Calculo'!BZ13,IF(BZ$18=100,($AI$21*BZ$18*$B$2)-SUM($I55:BY55),IF(BZ$18&gt;BY$19,((BZ$18-BY$19+1)*$B$2*$AI$21),IF(BZ$18&gt;=BY$19,$AI$21*$B$2))),0)</f>
        <v>0</v>
      </c>
      <c r="CA55" s="231">
        <f>IF('Hoja De Calculo'!CB13&gt;='Hoja De Calculo'!CA13,IF(CA$18=100,($AI$21*CA$18*$B$2)-SUM($I55:BZ55),IF(CA$18&gt;BZ$19,((CA$18-BZ$19+1)*$B$2*$AI$21),IF(CA$18&gt;=BZ$19,$AI$21*$B$2))),0)</f>
        <v>0</v>
      </c>
      <c r="CB55" s="231">
        <f>IF('Hoja De Calculo'!CC13&gt;='Hoja De Calculo'!CB13,IF(CB$18=100,($AI$21*CB$18*$B$2)-SUM($I55:CA55),IF(CB$18&gt;CA$19,((CB$18-CA$19+1)*$B$2*$AI$21),IF(CB$18&gt;=CA$19,$AI$21*$B$2))),0)</f>
        <v>0</v>
      </c>
      <c r="CC55" s="231">
        <f>IF('Hoja De Calculo'!CD13&gt;='Hoja De Calculo'!CC13,IF(CC$18=100,($AI$21*CC$18*$B$2)-SUM($I55:CB55),IF(CC$18&gt;CB$19,((CC$18-CB$19+1)*$B$2*$AI$21),IF(CC$18&gt;=CB$19,$AI$21*$B$2))),0)</f>
        <v>0</v>
      </c>
      <c r="CD55" s="231">
        <f>IF('Hoja De Calculo'!CE13&gt;='Hoja De Calculo'!CD13,IF(CD$18=100,($AI$21*CD$18*$B$2)-SUM($I55:CC55),IF(CD$18&gt;CC$19,((CD$18-CC$19+1)*$B$2*$AI$21),IF(CD$18&gt;=CC$19,$AI$21*$B$2))),0)</f>
        <v>0</v>
      </c>
      <c r="CE55" s="231">
        <f>IF('Hoja De Calculo'!CF13&gt;='Hoja De Calculo'!CE13,IF(CE$18=100,($AI$21*CE$18*$B$2)-SUM($I55:CD55),IF(CE$18&gt;CD$19,((CE$18-CD$19+1)*$B$2*$AI$21),IF(CE$18&gt;=CD$19,$AI$21*$B$2))),0)</f>
        <v>0</v>
      </c>
      <c r="CF55" s="231">
        <f>IF('Hoja De Calculo'!CG13&gt;='Hoja De Calculo'!CF13,IF(CF$18=100,($AI$21*CF$18*$B$2)-SUM($I55:CE55),IF(CF$18&gt;CE$19,((CF$18-CE$19+1)*$B$2*$AI$21),IF(CF$18&gt;=CE$19,$AI$21*$B$2))),0)</f>
        <v>0</v>
      </c>
      <c r="CG55" s="231">
        <f>IF('Hoja De Calculo'!CH13&gt;='Hoja De Calculo'!CG13,IF(CG$18=100,($AI$21*CG$18*$B$2)-SUM($I55:CF55),IF(CG$18&gt;CF$19,((CG$18-CF$19+1)*$B$2*$AI$21),IF(CG$18&gt;=CF$19,$AI$21*$B$2))),0)</f>
        <v>0</v>
      </c>
      <c r="CH55" s="231">
        <f>IF('Hoja De Calculo'!CI13&gt;='Hoja De Calculo'!CH13,IF(CH$18=100,($AI$21*CH$18*$B$2)-SUM($I55:CG55),IF(CH$18&gt;CG$19,((CH$18-CG$19+1)*$B$2*$AI$21),IF(CH$18&gt;=CG$19,$AI$21*$B$2))),0)</f>
        <v>0</v>
      </c>
      <c r="CI55" s="231">
        <f>IF('Hoja De Calculo'!CJ13&gt;='Hoja De Calculo'!CI13,IF(CI$18=100,($AI$21*CI$18*$B$2)-SUM($I55:CH55),IF(CI$18&gt;CH$19,((CI$18-CH$19+1)*$B$2*$AI$21),IF(CI$18&gt;=CH$19,$AI$21*$B$2))),0)</f>
        <v>0</v>
      </c>
      <c r="CJ55" s="231">
        <f>IF('Hoja De Calculo'!CK13&gt;='Hoja De Calculo'!CJ13,IF(CJ$18=100,($AI$21*CJ$18*$B$2)-SUM($I55:CI55),IF(CJ$18&gt;CI$19,((CJ$18-CI$19+1)*$B$2*$AI$21),IF(CJ$18&gt;=CI$19,$AI$21*$B$2))),0)</f>
        <v>0</v>
      </c>
      <c r="CK55" s="231">
        <f>IF('Hoja De Calculo'!CL13&gt;='Hoja De Calculo'!CK13,IF(CK$18=100,($AI$21*CK$18*$B$2)-SUM($I55:CJ55),IF(CK$18&gt;CJ$19,((CK$18-CJ$19+1)*$B$2*$AI$21),IF(CK$18&gt;=CJ$19,$AI$21*$B$2))),0)</f>
        <v>0</v>
      </c>
      <c r="CL55" s="231">
        <f>IF('Hoja De Calculo'!CM13&gt;='Hoja De Calculo'!CL13,IF(CL$18=100,($AI$21*CL$18*$B$2)-SUM($I55:CK55),IF(CL$18&gt;CK$19,((CL$18-CK$19+1)*$B$2*$AI$21),IF(CL$18&gt;=CK$19,$AI$21*$B$2))),0)</f>
        <v>0</v>
      </c>
      <c r="CM55" s="231">
        <f>IF('Hoja De Calculo'!CN13&gt;='Hoja De Calculo'!CM13,IF(CM$18=100,($AI$21*CM$18*$B$2)-SUM($I55:CL55),IF(CM$18&gt;CL$19,((CM$18-CL$19+1)*$B$2*$AI$21),IF(CM$18&gt;=CL$19,$AI$21*$B$2))),0)</f>
        <v>0</v>
      </c>
      <c r="CN55" s="231">
        <f>IF('Hoja De Calculo'!CO13&gt;='Hoja De Calculo'!CN13,IF(CN$18=100,($AI$21*CN$18*$B$2)-SUM($I55:CM55),IF(CN$18&gt;CM$19,((CN$18-CM$19+1)*$B$2*$AI$21),IF(CN$18&gt;=CM$19,$AI$21*$B$2))),0)</f>
        <v>0</v>
      </c>
      <c r="CO55" s="231">
        <f>IF('Hoja De Calculo'!CP13&gt;='Hoja De Calculo'!CO13,IF(CO$18=100,($AI$21*CO$18*$B$2)-SUM($I55:CN55),IF(CO$18&gt;CN$19,((CO$18-CN$19+1)*$B$2*$AI$21),IF(CO$18&gt;=CN$19,$AI$21*$B$2))),0)</f>
        <v>0</v>
      </c>
      <c r="CP55" s="231">
        <f>IF('Hoja De Calculo'!CQ13&gt;='Hoja De Calculo'!CP13,IF(CP$18=100,($AI$21*CP$18*$B$2)-SUM($I55:CO55),IF(CP$18&gt;CO$19,((CP$18-CO$19+1)*$B$2*$AI$21),IF(CP$18&gt;=CO$19,$AI$21*$B$2))),0)</f>
        <v>0</v>
      </c>
      <c r="CQ55" s="231">
        <f>IF('Hoja De Calculo'!CR13&gt;='Hoja De Calculo'!CQ13,IF(CQ$18=100,($AI$21*CQ$18*$B$2)-SUM($I55:CP55),IF(CQ$18&gt;CP$19,((CQ$18-CP$19+1)*$B$2*$AI$21),IF(CQ$18&gt;=CP$19,$AI$21*$B$2))),0)</f>
        <v>0</v>
      </c>
      <c r="CR55" s="231">
        <f>IF('Hoja De Calculo'!CS13&gt;='Hoja De Calculo'!CR13,IF(CR$18=100,($AI$21*CR$18*$B$2)-SUM($I55:CQ55),IF(CR$18&gt;CQ$19,((CR$18-CQ$19+1)*$B$2*$AI$21),IF(CR$18&gt;=CQ$19,$AI$21*$B$2))),0)</f>
        <v>0</v>
      </c>
      <c r="CS55" s="231">
        <f>IF('Hoja De Calculo'!CT13&gt;='Hoja De Calculo'!CS13,IF(CS$18=100,($AI$21*CS$18*$B$2)-SUM($I55:CR55),IF(CS$18&gt;CR$19,((CS$18-CR$19+1)*$B$2*$AI$21),IF(CS$18&gt;=CR$19,$AI$21*$B$2))),0)</f>
        <v>0</v>
      </c>
      <c r="CT55" s="231">
        <f>IF('Hoja De Calculo'!CU13&gt;='Hoja De Calculo'!CT13,IF(CT$18=100,($AI$21*CT$18*$B$2)-SUM($I55:CS55),IF(CT$18&gt;CS$19,((CT$18-CS$19+1)*$B$2*$AI$21),IF(CT$18&gt;=CS$19,$AI$21*$B$2))),0)</f>
        <v>0</v>
      </c>
      <c r="CU55" s="231">
        <f>IF('Hoja De Calculo'!CV13&gt;='Hoja De Calculo'!CU13,IF(CU$18=100,($AI$21*CU$18*$B$2)-SUM($I55:CT55),IF(CU$18&gt;CT$19,((CU$18-CT$19+1)*$B$2*$AI$21),IF(CU$18&gt;=CT$19,$AI$21*$B$2))),0)</f>
        <v>0</v>
      </c>
      <c r="CV55" s="231">
        <f>IF('Hoja De Calculo'!CW13&gt;='Hoja De Calculo'!CV13,IF(CV$18=100,($AI$21*CV$18*$B$2)-SUM($I55:CU55),IF(CV$18&gt;CU$19,((CV$18-CU$19+1)*$B$2*$AI$21),IF(CV$18&gt;=CU$19,$AI$21*$B$2))),0)</f>
        <v>0</v>
      </c>
      <c r="CW55" s="231">
        <f>IF('Hoja De Calculo'!CX13&gt;='Hoja De Calculo'!CW13,IF(CW$18=100,($AI$21*CW$18*$B$2)-SUM($I55:CV55),IF(CW$18&gt;CV$19,((CW$18-CV$19+1)*$B$2*$AI$21),IF(CW$18&gt;=CV$19,$AI$21*$B$2))),0)</f>
        <v>0</v>
      </c>
    </row>
    <row r="56" spans="1:101" x14ac:dyDescent="0.35">
      <c r="A56" t="s">
        <v>161</v>
      </c>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218">
        <f>(AJ$21*$B$2*(AJ$19+(IF(AJ$19=100,0,1))))</f>
        <v>0</v>
      </c>
      <c r="AK56" s="231">
        <f>IF('Hoja De Calculo'!AL13&gt;='Hoja De Calculo'!AK13,IF(AK$18=100,($AJ$21*AK$18*$B$2)-SUM($I56:AJ56),IF(AK$18&gt;AJ$19,((AK$18-AJ$19+1)*$B$2*$AJ$21),IF(AK$18&gt;=AJ$19,$AJ$21*$B$2))),0)</f>
        <v>0</v>
      </c>
      <c r="AL56" s="231">
        <f>IF('Hoja De Calculo'!AM13&gt;='Hoja De Calculo'!AL13,IF(AL$18=100,($AJ$21*AL$18*$B$2)-SUM($I56:AK56),IF(AL$18&gt;AK$19,((AL$18-AK$19+1)*$B$2*$AJ$21),IF(AL$18&gt;=AK$19,$AJ$21*$B$2))),0)</f>
        <v>0</v>
      </c>
      <c r="AM56" s="231">
        <f>IF('Hoja De Calculo'!AN13&gt;='Hoja De Calculo'!AM13,IF(AM$18=100,($AJ$21*AM$18*$B$2)-SUM($I56:AL56),IF(AM$18&gt;AL$19,((AM$18-AL$19+1)*$B$2*$AJ$21),IF(AM$18&gt;=AL$19,$AJ$21*$B$2))),0)</f>
        <v>0</v>
      </c>
      <c r="AN56" s="231">
        <f>IF('Hoja De Calculo'!AO13&gt;='Hoja De Calculo'!AN13,IF(AN$18=100,($AJ$21*AN$18*$B$2)-SUM($I56:AM56),IF(AN$18&gt;AM$19,((AN$18-AM$19+1)*$B$2*$AJ$21),IF(AN$18&gt;=AM$19,$AJ$21*$B$2))),0)</f>
        <v>0</v>
      </c>
      <c r="AO56" s="231">
        <f>IF('Hoja De Calculo'!AP13&gt;='Hoja De Calculo'!AO13,IF(AO$18=100,($AJ$21*AO$18*$B$2)-SUM($I56:AN56),IF(AO$18&gt;AN$19,((AO$18-AN$19+1)*$B$2*$AJ$21),IF(AO$18&gt;=AN$19,$AJ$21*$B$2))),0)</f>
        <v>0</v>
      </c>
      <c r="AP56" s="231">
        <f>IF('Hoja De Calculo'!AQ13&gt;='Hoja De Calculo'!AP13,IF(AP$18=100,($AJ$21*AP$18*$B$2)-SUM($I56:AO56),IF(AP$18&gt;AO$19,((AP$18-AO$19+1)*$B$2*$AJ$21),IF(AP$18&gt;=AO$19,$AJ$21*$B$2))),0)</f>
        <v>0</v>
      </c>
      <c r="AQ56" s="231">
        <f>IF('Hoja De Calculo'!AR13&gt;='Hoja De Calculo'!AQ13,IF(AQ$18=100,($AJ$21*AQ$18*$B$2)-SUM($I56:AP56),IF(AQ$18&gt;AP$19,((AQ$18-AP$19+1)*$B$2*$AJ$21),IF(AQ$18&gt;=AP$19,$AJ$21*$B$2))),0)</f>
        <v>0</v>
      </c>
      <c r="AR56" s="231">
        <f>IF('Hoja De Calculo'!AS13&gt;='Hoja De Calculo'!AR13,IF(AR$18=100,($AJ$21*AR$18*$B$2)-SUM($I56:AQ56),IF(AR$18&gt;AQ$19,((AR$18-AQ$19+1)*$B$2*$AJ$21),IF(AR$18&gt;=AQ$19,$AJ$21*$B$2))),0)</f>
        <v>0</v>
      </c>
      <c r="AS56" s="231">
        <f>IF('Hoja De Calculo'!AT13&gt;='Hoja De Calculo'!AS13,IF(AS$18=100,($AJ$21*AS$18*$B$2)-SUM($I56:AR56),IF(AS$18&gt;AR$19,((AS$18-AR$19+1)*$B$2*$AJ$21),IF(AS$18&gt;=AR$19,$AJ$21*$B$2))),0)</f>
        <v>0</v>
      </c>
      <c r="AT56" s="231">
        <f>IF('Hoja De Calculo'!AU13&gt;='Hoja De Calculo'!AT13,IF(AT$18=100,($AJ$21*AT$18*$B$2)-SUM($I56:AS56),IF(AT$18&gt;AS$19,((AT$18-AS$19+1)*$B$2*$AJ$21),IF(AT$18&gt;=AS$19,$AJ$21*$B$2))),0)</f>
        <v>0</v>
      </c>
      <c r="AU56" s="231">
        <f>IF('Hoja De Calculo'!AV13&gt;='Hoja De Calculo'!AU13,IF(AU$18=100,($AJ$21*AU$18*$B$2)-SUM($I56:AT56),IF(AU$18&gt;AT$19,((AU$18-AT$19+1)*$B$2*$AJ$21),IF(AU$18&gt;=AT$19,$AJ$21*$B$2))),0)</f>
        <v>0</v>
      </c>
      <c r="AV56" s="231">
        <f>IF('Hoja De Calculo'!AW13&gt;='Hoja De Calculo'!AV13,IF(AV$18=100,($AJ$21*AV$18*$B$2)-SUM($I56:AU56),IF(AV$18&gt;AU$19,((AV$18-AU$19+1)*$B$2*$AJ$21),IF(AV$18&gt;=AU$19,$AJ$21*$B$2))),0)</f>
        <v>0</v>
      </c>
      <c r="AW56" s="231">
        <f>IF('Hoja De Calculo'!AX13&gt;='Hoja De Calculo'!AW13,IF(AW$18=100,($AJ$21*AW$18*$B$2)-SUM($I56:AV56),IF(AW$18&gt;AV$19,((AW$18-AV$19+1)*$B$2*$AJ$21),IF(AW$18&gt;=AV$19,$AJ$21*$B$2))),0)</f>
        <v>0</v>
      </c>
      <c r="AX56" s="231">
        <f>IF('Hoja De Calculo'!AY13&gt;='Hoja De Calculo'!AX13,IF(AX$18=100,($AJ$21*AX$18*$B$2)-SUM($I56:AW56),IF(AX$18&gt;AW$19,((AX$18-AW$19+1)*$B$2*$AJ$21),IF(AX$18&gt;=AW$19,$AJ$21*$B$2))),0)</f>
        <v>0</v>
      </c>
      <c r="AY56" s="231">
        <f>IF('Hoja De Calculo'!AZ13&gt;='Hoja De Calculo'!AY13,IF(AY$18=100,($AJ$21*AY$18*$B$2)-SUM($I56:AX56),IF(AY$18&gt;AX$19,((AY$18-AX$19+1)*$B$2*$AJ$21),IF(AY$18&gt;=AX$19,$AJ$21*$B$2))),0)</f>
        <v>0</v>
      </c>
      <c r="AZ56" s="231">
        <f>IF('Hoja De Calculo'!BA13&gt;='Hoja De Calculo'!AZ13,IF(AZ$18=100,($AJ$21*AZ$18*$B$2)-SUM($I56:AY56),IF(AZ$18&gt;AY$19,((AZ$18-AY$19+1)*$B$2*$AJ$21),IF(AZ$18&gt;=AY$19,$AJ$21*$B$2))),0)</f>
        <v>0</v>
      </c>
      <c r="BA56" s="231">
        <f>IF('Hoja De Calculo'!BB13&gt;='Hoja De Calculo'!BA13,IF(BA$18=100,($AJ$21*BA$18*$B$2)-SUM($I56:AZ56),IF(BA$18&gt;AZ$19,((BA$18-AZ$19+1)*$B$2*$AJ$21),IF(BA$18&gt;=AZ$19,$AJ$21*$B$2))),0)</f>
        <v>0</v>
      </c>
      <c r="BB56" s="231">
        <f>IF('Hoja De Calculo'!BC13&gt;='Hoja De Calculo'!BB13,IF(BB$18=100,($AJ$21*BB$18*$B$2)-SUM($I56:BA56),IF(BB$18&gt;BA$19,((BB$18-BA$19+1)*$B$2*$AJ$21),IF(BB$18&gt;=BA$19,$AJ$21*$B$2))),0)</f>
        <v>0</v>
      </c>
      <c r="BC56" s="231">
        <f>IF('Hoja De Calculo'!BD13&gt;='Hoja De Calculo'!BC13,IF(BC$18=100,($AJ$21*BC$18*$B$2)-SUM($I56:BB56),IF(BC$18&gt;BB$19,((BC$18-BB$19+1)*$B$2*$AJ$21),IF(BC$18&gt;=BB$19,$AJ$21*$B$2))),0)</f>
        <v>0</v>
      </c>
      <c r="BD56" s="231">
        <f>IF('Hoja De Calculo'!BE13&gt;='Hoja De Calculo'!BD13,IF(BD$18=100,($AJ$21*BD$18*$B$2)-SUM($I56:BC56),IF(BD$18&gt;BC$19,((BD$18-BC$19+1)*$B$2*$AJ$21),IF(BD$18&gt;=BC$19,$AJ$21*$B$2))),0)</f>
        <v>0</v>
      </c>
      <c r="BE56" s="231">
        <f>IF('Hoja De Calculo'!BF13&gt;='Hoja De Calculo'!BE13,IF(BE$18=100,($AJ$21*BE$18*$B$2)-SUM($I56:BD56),IF(BE$18&gt;BD$19,((BE$18-BD$19+1)*$B$2*$AJ$21),IF(BE$18&gt;=BD$19,$AJ$21*$B$2))),0)</f>
        <v>0</v>
      </c>
      <c r="BF56" s="231">
        <f>IF('Hoja De Calculo'!BG13&gt;='Hoja De Calculo'!BF13,IF(BF$18=100,($AJ$21*BF$18*$B$2)-SUM($I56:BE56),IF(BF$18&gt;BE$19,((BF$18-BE$19+1)*$B$2*$AJ$21),IF(BF$18&gt;=BE$19,$AJ$21*$B$2))),0)</f>
        <v>0</v>
      </c>
      <c r="BG56" s="231">
        <f>IF('Hoja De Calculo'!BH13&gt;='Hoja De Calculo'!BG13,IF(BG$18=100,($AJ$21*BG$18*$B$2)-SUM($I56:BF56),IF(BG$18&gt;BF$19,((BG$18-BF$19+1)*$B$2*$AJ$21),IF(BG$18&gt;=BF$19,$AJ$21*$B$2))),0)</f>
        <v>0</v>
      </c>
      <c r="BH56" s="231">
        <f>IF('Hoja De Calculo'!BI13&gt;='Hoja De Calculo'!BH13,IF(BH$18=100,($AJ$21*BH$18*$B$2)-SUM($I56:BG56),IF(BH$18&gt;BG$19,((BH$18-BG$19+1)*$B$2*$AJ$21),IF(BH$18&gt;=BG$19,$AJ$21*$B$2))),0)</f>
        <v>0</v>
      </c>
      <c r="BI56" s="231">
        <f>IF('Hoja De Calculo'!BJ13&gt;='Hoja De Calculo'!BI13,IF(BI$18=100,($AJ$21*BI$18*$B$2)-SUM($I56:BH56),IF(BI$18&gt;BH$19,((BI$18-BH$19+1)*$B$2*$AJ$21),IF(BI$18&gt;=BH$19,$AJ$21*$B$2))),0)</f>
        <v>0</v>
      </c>
      <c r="BJ56" s="231">
        <f>IF('Hoja De Calculo'!BK13&gt;='Hoja De Calculo'!BJ13,IF(BJ$18=100,($AJ$21*BJ$18*$B$2)-SUM($I56:BI56),IF(BJ$18&gt;BI$19,((BJ$18-BI$19+1)*$B$2*$AJ$21),IF(BJ$18&gt;=BI$19,$AJ$21*$B$2))),0)</f>
        <v>0</v>
      </c>
      <c r="BK56" s="231">
        <f>IF('Hoja De Calculo'!BL13&gt;='Hoja De Calculo'!BK13,IF(BK$18=100,($AJ$21*BK$18*$B$2)-SUM($I56:BJ56),IF(BK$18&gt;BJ$19,((BK$18-BJ$19+1)*$B$2*$AJ$21),IF(BK$18&gt;=BJ$19,$AJ$21*$B$2))),0)</f>
        <v>0</v>
      </c>
      <c r="BL56" s="231">
        <f>IF('Hoja De Calculo'!BM13&gt;='Hoja De Calculo'!BL13,IF(BL$18=100,($AJ$21*BL$18*$B$2)-SUM($I56:BK56),IF(BL$18&gt;BK$19,((BL$18-BK$19+1)*$B$2*$AJ$21),IF(BL$18&gt;=BK$19,$AJ$21*$B$2))),0)</f>
        <v>0</v>
      </c>
      <c r="BM56" s="231">
        <f>IF('Hoja De Calculo'!BN13&gt;='Hoja De Calculo'!BM13,IF(BM$18=100,($AJ$21*BM$18*$B$2)-SUM($I56:BL56),IF(BM$18&gt;BL$19,((BM$18-BL$19+1)*$B$2*$AJ$21),IF(BM$18&gt;=BL$19,$AJ$21*$B$2))),0)</f>
        <v>0</v>
      </c>
      <c r="BN56" s="231">
        <f>IF('Hoja De Calculo'!BO13&gt;='Hoja De Calculo'!BN13,IF(BN$18=100,($AJ$21*BN$18*$B$2)-SUM($I56:BM56),IF(BN$18&gt;BM$19,((BN$18-BM$19+1)*$B$2*$AJ$21),IF(BN$18&gt;=BM$19,$AJ$21*$B$2))),0)</f>
        <v>0</v>
      </c>
      <c r="BO56" s="231">
        <f>IF('Hoja De Calculo'!BP13&gt;='Hoja De Calculo'!BO13,IF(BO$18=100,($AJ$21*BO$18*$B$2)-SUM($I56:BN56),IF(BO$18&gt;BN$19,((BO$18-BN$19+1)*$B$2*$AJ$21),IF(BO$18&gt;=BN$19,$AJ$21*$B$2))),0)</f>
        <v>0</v>
      </c>
      <c r="BP56" s="231">
        <f>IF('Hoja De Calculo'!BQ13&gt;='Hoja De Calculo'!BP13,IF(BP$18=100,($AJ$21*BP$18*$B$2)-SUM($I56:BO56),IF(BP$18&gt;BO$19,((BP$18-BO$19+1)*$B$2*$AJ$21),IF(BP$18&gt;=BO$19,$AJ$21*$B$2))),0)</f>
        <v>0</v>
      </c>
      <c r="BQ56" s="231">
        <f>IF('Hoja De Calculo'!BR13&gt;='Hoja De Calculo'!BQ13,IF(BQ$18=100,($AJ$21*BQ$18*$B$2)-SUM($I56:BP56),IF(BQ$18&gt;BP$19,((BQ$18-BP$19+1)*$B$2*$AJ$21),IF(BQ$18&gt;=BP$19,$AJ$21*$B$2))),0)</f>
        <v>0</v>
      </c>
      <c r="BR56" s="231">
        <f>IF('Hoja De Calculo'!BS13&gt;='Hoja De Calculo'!BR13,IF(BR$18=100,($AJ$21*BR$18*$B$2)-SUM($I56:BQ56),IF(BR$18&gt;BQ$19,((BR$18-BQ$19+1)*$B$2*$AJ$21),IF(BR$18&gt;=BQ$19,$AJ$21*$B$2))),0)</f>
        <v>0</v>
      </c>
      <c r="BS56" s="231">
        <f>IF('Hoja De Calculo'!BT13&gt;='Hoja De Calculo'!BS13,IF(BS$18=100,($AJ$21*BS$18*$B$2)-SUM($I56:BR56),IF(BS$18&gt;BR$19,((BS$18-BR$19+1)*$B$2*$AJ$21),IF(BS$18&gt;=BR$19,$AJ$21*$B$2))),0)</f>
        <v>0</v>
      </c>
      <c r="BT56" s="231">
        <f>IF('Hoja De Calculo'!BU13&gt;='Hoja De Calculo'!BT13,IF(BT$18=100,($AJ$21*BT$18*$B$2)-SUM($I56:BS56),IF(BT$18&gt;BS$19,((BT$18-BS$19+1)*$B$2*$AJ$21),IF(BT$18&gt;=BS$19,$AJ$21*$B$2))),0)</f>
        <v>0</v>
      </c>
      <c r="BU56" s="231">
        <f>IF('Hoja De Calculo'!BV13&gt;='Hoja De Calculo'!BU13,IF(BU$18=100,($AJ$21*BU$18*$B$2)-SUM($I56:BT56),IF(BU$18&gt;BT$19,((BU$18-BT$19+1)*$B$2*$AJ$21),IF(BU$18&gt;=BT$19,$AJ$21*$B$2))),0)</f>
        <v>0</v>
      </c>
      <c r="BV56" s="231">
        <f>IF('Hoja De Calculo'!BW13&gt;='Hoja De Calculo'!BV13,IF(BV$18=100,($AJ$21*BV$18*$B$2)-SUM($I56:BU56),IF(BV$18&gt;BU$19,((BV$18-BU$19+1)*$B$2*$AJ$21),IF(BV$18&gt;=BU$19,$AJ$21*$B$2))),0)</f>
        <v>0</v>
      </c>
      <c r="BW56" s="231">
        <f>IF('Hoja De Calculo'!BX13&gt;='Hoja De Calculo'!BW13,IF(BW$18=100,($AJ$21*BW$18*$B$2)-SUM($I56:BV56),IF(BW$18&gt;BV$19,((BW$18-BV$19+1)*$B$2*$AJ$21),IF(BW$18&gt;=BV$19,$AJ$21*$B$2))),0)</f>
        <v>0</v>
      </c>
      <c r="BX56" s="231">
        <f>IF('Hoja De Calculo'!BY13&gt;='Hoja De Calculo'!BX13,IF(BX$18=100,($AJ$21*BX$18*$B$2)-SUM($I56:BW56),IF(BX$18&gt;BW$19,((BX$18-BW$19+1)*$B$2*$AJ$21),IF(BX$18&gt;=BW$19,$AJ$21*$B$2))),0)</f>
        <v>0</v>
      </c>
      <c r="BY56" s="231">
        <f>IF('Hoja De Calculo'!BZ13&gt;='Hoja De Calculo'!BY13,IF(BY$18=100,($AJ$21*BY$18*$B$2)-SUM($I56:BX56),IF(BY$18&gt;BX$19,((BY$18-BX$19+1)*$B$2*$AJ$21),IF(BY$18&gt;=BX$19,$AJ$21*$B$2))),0)</f>
        <v>0</v>
      </c>
      <c r="BZ56" s="231">
        <f>IF('Hoja De Calculo'!CA13&gt;='Hoja De Calculo'!BZ13,IF(BZ$18=100,($AJ$21*BZ$18*$B$2)-SUM($I56:BY56),IF(BZ$18&gt;BY$19,((BZ$18-BY$19+1)*$B$2*$AJ$21),IF(BZ$18&gt;=BY$19,$AJ$21*$B$2))),0)</f>
        <v>0</v>
      </c>
      <c r="CA56" s="231">
        <f>IF('Hoja De Calculo'!CB13&gt;='Hoja De Calculo'!CA13,IF(CA$18=100,($AJ$21*CA$18*$B$2)-SUM($I56:BZ56),IF(CA$18&gt;BZ$19,((CA$18-BZ$19+1)*$B$2*$AJ$21),IF(CA$18&gt;=BZ$19,$AJ$21*$B$2))),0)</f>
        <v>0</v>
      </c>
      <c r="CB56" s="231">
        <f>IF('Hoja De Calculo'!CC13&gt;='Hoja De Calculo'!CB13,IF(CB$18=100,($AJ$21*CB$18*$B$2)-SUM($I56:CA56),IF(CB$18&gt;CA$19,((CB$18-CA$19+1)*$B$2*$AJ$21),IF(CB$18&gt;=CA$19,$AJ$21*$B$2))),0)</f>
        <v>0</v>
      </c>
      <c r="CC56" s="231">
        <f>IF('Hoja De Calculo'!CD13&gt;='Hoja De Calculo'!CC13,IF(CC$18=100,($AJ$21*CC$18*$B$2)-SUM($I56:CB56),IF(CC$18&gt;CB$19,((CC$18-CB$19+1)*$B$2*$AJ$21),IF(CC$18&gt;=CB$19,$AJ$21*$B$2))),0)</f>
        <v>0</v>
      </c>
      <c r="CD56" s="231">
        <f>IF('Hoja De Calculo'!CE13&gt;='Hoja De Calculo'!CD13,IF(CD$18=100,($AJ$21*CD$18*$B$2)-SUM($I56:CC56),IF(CD$18&gt;CC$19,((CD$18-CC$19+1)*$B$2*$AJ$21),IF(CD$18&gt;=CC$19,$AJ$21*$B$2))),0)</f>
        <v>0</v>
      </c>
      <c r="CE56" s="231">
        <f>IF('Hoja De Calculo'!CF13&gt;='Hoja De Calculo'!CE13,IF(CE$18=100,($AJ$21*CE$18*$B$2)-SUM($I56:CD56),IF(CE$18&gt;CD$19,((CE$18-CD$19+1)*$B$2*$AJ$21),IF(CE$18&gt;=CD$19,$AJ$21*$B$2))),0)</f>
        <v>0</v>
      </c>
      <c r="CF56" s="231">
        <f>IF('Hoja De Calculo'!CG13&gt;='Hoja De Calculo'!CF13,IF(CF$18=100,($AJ$21*CF$18*$B$2)-SUM($I56:CE56),IF(CF$18&gt;CE$19,((CF$18-CE$19+1)*$B$2*$AJ$21),IF(CF$18&gt;=CE$19,$AJ$21*$B$2))),0)</f>
        <v>0</v>
      </c>
      <c r="CG56" s="231">
        <f>IF('Hoja De Calculo'!CH13&gt;='Hoja De Calculo'!CG13,IF(CG$18=100,($AJ$21*CG$18*$B$2)-SUM($I56:CF56),IF(CG$18&gt;CF$19,((CG$18-CF$19+1)*$B$2*$AJ$21),IF(CG$18&gt;=CF$19,$AJ$21*$B$2))),0)</f>
        <v>0</v>
      </c>
      <c r="CH56" s="231">
        <f>IF('Hoja De Calculo'!CI13&gt;='Hoja De Calculo'!CH13,IF(CH$18=100,($AJ$21*CH$18*$B$2)-SUM($I56:CG56),IF(CH$18&gt;CG$19,((CH$18-CG$19+1)*$B$2*$AJ$21),IF(CH$18&gt;=CG$19,$AJ$21*$B$2))),0)</f>
        <v>0</v>
      </c>
      <c r="CI56" s="231">
        <f>IF('Hoja De Calculo'!CJ13&gt;='Hoja De Calculo'!CI13,IF(CI$18=100,($AJ$21*CI$18*$B$2)-SUM($I56:CH56),IF(CI$18&gt;CH$19,((CI$18-CH$19+1)*$B$2*$AJ$21),IF(CI$18&gt;=CH$19,$AJ$21*$B$2))),0)</f>
        <v>0</v>
      </c>
      <c r="CJ56" s="231">
        <f>IF('Hoja De Calculo'!CK13&gt;='Hoja De Calculo'!CJ13,IF(CJ$18=100,($AJ$21*CJ$18*$B$2)-SUM($I56:CI56),IF(CJ$18&gt;CI$19,((CJ$18-CI$19+1)*$B$2*$AJ$21),IF(CJ$18&gt;=CI$19,$AJ$21*$B$2))),0)</f>
        <v>0</v>
      </c>
      <c r="CK56" s="231">
        <f>IF('Hoja De Calculo'!CL13&gt;='Hoja De Calculo'!CK13,IF(CK$18=100,($AJ$21*CK$18*$B$2)-SUM($I56:CJ56),IF(CK$18&gt;CJ$19,((CK$18-CJ$19+1)*$B$2*$AJ$21),IF(CK$18&gt;=CJ$19,$AJ$21*$B$2))),0)</f>
        <v>0</v>
      </c>
      <c r="CL56" s="231">
        <f>IF('Hoja De Calculo'!CM13&gt;='Hoja De Calculo'!CL13,IF(CL$18=100,($AJ$21*CL$18*$B$2)-SUM($I56:CK56),IF(CL$18&gt;CK$19,((CL$18-CK$19+1)*$B$2*$AJ$21),IF(CL$18&gt;=CK$19,$AJ$21*$B$2))),0)</f>
        <v>0</v>
      </c>
      <c r="CM56" s="231">
        <f>IF('Hoja De Calculo'!CN13&gt;='Hoja De Calculo'!CM13,IF(CM$18=100,($AJ$21*CM$18*$B$2)-SUM($I56:CL56),IF(CM$18&gt;CL$19,((CM$18-CL$19+1)*$B$2*$AJ$21),IF(CM$18&gt;=CL$19,$AJ$21*$B$2))),0)</f>
        <v>0</v>
      </c>
      <c r="CN56" s="231">
        <f>IF('Hoja De Calculo'!CO13&gt;='Hoja De Calculo'!CN13,IF(CN$18=100,($AJ$21*CN$18*$B$2)-SUM($I56:CM56),IF(CN$18&gt;CM$19,((CN$18-CM$19+1)*$B$2*$AJ$21),IF(CN$18&gt;=CM$19,$AJ$21*$B$2))),0)</f>
        <v>0</v>
      </c>
      <c r="CO56" s="231">
        <f>IF('Hoja De Calculo'!CP13&gt;='Hoja De Calculo'!CO13,IF(CO$18=100,($AJ$21*CO$18*$B$2)-SUM($I56:CN56),IF(CO$18&gt;CN$19,((CO$18-CN$19+1)*$B$2*$AJ$21),IF(CO$18&gt;=CN$19,$AJ$21*$B$2))),0)</f>
        <v>0</v>
      </c>
      <c r="CP56" s="231">
        <f>IF('Hoja De Calculo'!CQ13&gt;='Hoja De Calculo'!CP13,IF(CP$18=100,($AJ$21*CP$18*$B$2)-SUM($I56:CO56),IF(CP$18&gt;CO$19,((CP$18-CO$19+1)*$B$2*$AJ$21),IF(CP$18&gt;=CO$19,$AJ$21*$B$2))),0)</f>
        <v>0</v>
      </c>
      <c r="CQ56" s="231">
        <f>IF('Hoja De Calculo'!CR13&gt;='Hoja De Calculo'!CQ13,IF(CQ$18=100,($AJ$21*CQ$18*$B$2)-SUM($I56:CP56),IF(CQ$18&gt;CP$19,((CQ$18-CP$19+1)*$B$2*$AJ$21),IF(CQ$18&gt;=CP$19,$AJ$21*$B$2))),0)</f>
        <v>0</v>
      </c>
      <c r="CR56" s="231">
        <f>IF('Hoja De Calculo'!CS13&gt;='Hoja De Calculo'!CR13,IF(CR$18=100,($AJ$21*CR$18*$B$2)-SUM($I56:CQ56),IF(CR$18&gt;CQ$19,((CR$18-CQ$19+1)*$B$2*$AJ$21),IF(CR$18&gt;=CQ$19,$AJ$21*$B$2))),0)</f>
        <v>0</v>
      </c>
      <c r="CS56" s="231">
        <f>IF('Hoja De Calculo'!CT13&gt;='Hoja De Calculo'!CS13,IF(CS$18=100,($AJ$21*CS$18*$B$2)-SUM($I56:CR56),IF(CS$18&gt;CR$19,((CS$18-CR$19+1)*$B$2*$AJ$21),IF(CS$18&gt;=CR$19,$AJ$21*$B$2))),0)</f>
        <v>0</v>
      </c>
      <c r="CT56" s="231">
        <f>IF('Hoja De Calculo'!CU13&gt;='Hoja De Calculo'!CT13,IF(CT$18=100,($AJ$21*CT$18*$B$2)-SUM($I56:CS56),IF(CT$18&gt;CS$19,((CT$18-CS$19+1)*$B$2*$AJ$21),IF(CT$18&gt;=CS$19,$AJ$21*$B$2))),0)</f>
        <v>0</v>
      </c>
      <c r="CU56" s="231">
        <f>IF('Hoja De Calculo'!CV13&gt;='Hoja De Calculo'!CU13,IF(CU$18=100,($AJ$21*CU$18*$B$2)-SUM($I56:CT56),IF(CU$18&gt;CT$19,((CU$18-CT$19+1)*$B$2*$AJ$21),IF(CU$18&gt;=CT$19,$AJ$21*$B$2))),0)</f>
        <v>0</v>
      </c>
      <c r="CV56" s="231">
        <f>IF('Hoja De Calculo'!CW13&gt;='Hoja De Calculo'!CV13,IF(CV$18=100,($AJ$21*CV$18*$B$2)-SUM($I56:CU56),IF(CV$18&gt;CU$19,((CV$18-CU$19+1)*$B$2*$AJ$21),IF(CV$18&gt;=CU$19,$AJ$21*$B$2))),0)</f>
        <v>0</v>
      </c>
      <c r="CW56" s="231">
        <f>IF('Hoja De Calculo'!CX13&gt;='Hoja De Calculo'!CW13,IF(CW$18=100,($AJ$21*CW$18*$B$2)-SUM($I56:CV56),IF(CW$18&gt;CV$19,((CW$18-CV$19+1)*$B$2*$AJ$21),IF(CW$18&gt;=CV$19,$AJ$21*$B$2))),0)</f>
        <v>0</v>
      </c>
    </row>
    <row r="57" spans="1:101" x14ac:dyDescent="0.35">
      <c r="A57" t="s">
        <v>162</v>
      </c>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218">
        <f>(AK$21*$B$2*(AK$19+(IF(AK$19=100,0,1))))</f>
        <v>0</v>
      </c>
      <c r="AL57" s="231">
        <f>IF('Hoja De Calculo'!AM13&gt;='Hoja De Calculo'!AL13,IF(AL$18=100,($AK$21*AL$18*$B$2)-SUM($I57:AK57),IF(AL$18&gt;AK$19,((AL$18-AK$19+1)*$B$2*$AK$21),IF(AL$18&gt;=AK$19,$AK$21*$B$2))),0)</f>
        <v>0</v>
      </c>
      <c r="AM57" s="231">
        <f>IF('Hoja De Calculo'!AN13&gt;='Hoja De Calculo'!AM13,IF(AM$18=100,($AK$21*AM$18*$B$2)-SUM($I57:AL57),IF(AM$18&gt;AL$19,((AM$18-AL$19+1)*$B$2*$AK$21),IF(AM$18&gt;=AL$19,$AK$21*$B$2))),0)</f>
        <v>0</v>
      </c>
      <c r="AN57" s="231">
        <f>IF('Hoja De Calculo'!AO13&gt;='Hoja De Calculo'!AN13,IF(AN$18=100,($AK$21*AN$18*$B$2)-SUM($I57:AM57),IF(AN$18&gt;AM$19,((AN$18-AM$19+1)*$B$2*$AK$21),IF(AN$18&gt;=AM$19,$AK$21*$B$2))),0)</f>
        <v>0</v>
      </c>
      <c r="AO57" s="231">
        <f>IF('Hoja De Calculo'!AP13&gt;='Hoja De Calculo'!AO13,IF(AO$18=100,($AK$21*AO$18*$B$2)-SUM($I57:AN57),IF(AO$18&gt;AN$19,((AO$18-AN$19+1)*$B$2*$AK$21),IF(AO$18&gt;=AN$19,$AK$21*$B$2))),0)</f>
        <v>0</v>
      </c>
      <c r="AP57" s="231">
        <f>IF('Hoja De Calculo'!AQ13&gt;='Hoja De Calculo'!AP13,IF(AP$18=100,($AK$21*AP$18*$B$2)-SUM($I57:AO57),IF(AP$18&gt;AO$19,((AP$18-AO$19+1)*$B$2*$AK$21),IF(AP$18&gt;=AO$19,$AK$21*$B$2))),0)</f>
        <v>0</v>
      </c>
      <c r="AQ57" s="231">
        <f>IF('Hoja De Calculo'!AR13&gt;='Hoja De Calculo'!AQ13,IF(AQ$18=100,($AK$21*AQ$18*$B$2)-SUM($I57:AP57),IF(AQ$18&gt;AP$19,((AQ$18-AP$19+1)*$B$2*$AK$21),IF(AQ$18&gt;=AP$19,$AK$21*$B$2))),0)</f>
        <v>0</v>
      </c>
      <c r="AR57" s="231">
        <f>IF('Hoja De Calculo'!AS13&gt;='Hoja De Calculo'!AR13,IF(AR$18=100,($AK$21*AR$18*$B$2)-SUM($I57:AQ57),IF(AR$18&gt;AQ$19,((AR$18-AQ$19+1)*$B$2*$AK$21),IF(AR$18&gt;=AQ$19,$AK$21*$B$2))),0)</f>
        <v>0</v>
      </c>
      <c r="AS57" s="231">
        <f>IF('Hoja De Calculo'!AT13&gt;='Hoja De Calculo'!AS13,IF(AS$18=100,($AK$21*AS$18*$B$2)-SUM($I57:AR57),IF(AS$18&gt;AR$19,((AS$18-AR$19+1)*$B$2*$AK$21),IF(AS$18&gt;=AR$19,$AK$21*$B$2))),0)</f>
        <v>0</v>
      </c>
      <c r="AT57" s="231">
        <f>IF('Hoja De Calculo'!AU13&gt;='Hoja De Calculo'!AT13,IF(AT$18=100,($AK$21*AT$18*$B$2)-SUM($I57:AS57),IF(AT$18&gt;AS$19,((AT$18-AS$19+1)*$B$2*$AK$21),IF(AT$18&gt;=AS$19,$AK$21*$B$2))),0)</f>
        <v>0</v>
      </c>
      <c r="AU57" s="231">
        <f>IF('Hoja De Calculo'!AV13&gt;='Hoja De Calculo'!AU13,IF(AU$18=100,($AK$21*AU$18*$B$2)-SUM($I57:AT57),IF(AU$18&gt;AT$19,((AU$18-AT$19+1)*$B$2*$AK$21),IF(AU$18&gt;=AT$19,$AK$21*$B$2))),0)</f>
        <v>0</v>
      </c>
      <c r="AV57" s="231">
        <f>IF('Hoja De Calculo'!AW13&gt;='Hoja De Calculo'!AV13,IF(AV$18=100,($AK$21*AV$18*$B$2)-SUM($I57:AU57),IF(AV$18&gt;AU$19,((AV$18-AU$19+1)*$B$2*$AK$21),IF(AV$18&gt;=AU$19,$AK$21*$B$2))),0)</f>
        <v>0</v>
      </c>
      <c r="AW57" s="231">
        <f>IF('Hoja De Calculo'!AX13&gt;='Hoja De Calculo'!AW13,IF(AW$18=100,($AK$21*AW$18*$B$2)-SUM($I57:AV57),IF(AW$18&gt;AV$19,((AW$18-AV$19+1)*$B$2*$AK$21),IF(AW$18&gt;=AV$19,$AK$21*$B$2))),0)</f>
        <v>0</v>
      </c>
      <c r="AX57" s="231">
        <f>IF('Hoja De Calculo'!AY13&gt;='Hoja De Calculo'!AX13,IF(AX$18=100,($AK$21*AX$18*$B$2)-SUM($I57:AW57),IF(AX$18&gt;AW$19,((AX$18-AW$19+1)*$B$2*$AK$21),IF(AX$18&gt;=AW$19,$AK$21*$B$2))),0)</f>
        <v>0</v>
      </c>
      <c r="AY57" s="231">
        <f>IF('Hoja De Calculo'!AZ13&gt;='Hoja De Calculo'!AY13,IF(AY$18=100,($AK$21*AY$18*$B$2)-SUM($I57:AX57),IF(AY$18&gt;AX$19,((AY$18-AX$19+1)*$B$2*$AK$21),IF(AY$18&gt;=AX$19,$AK$21*$B$2))),0)</f>
        <v>0</v>
      </c>
      <c r="AZ57" s="231">
        <f>IF('Hoja De Calculo'!BA13&gt;='Hoja De Calculo'!AZ13,IF(AZ$18=100,($AK$21*AZ$18*$B$2)-SUM($I57:AY57),IF(AZ$18&gt;AY$19,((AZ$18-AY$19+1)*$B$2*$AK$21),IF(AZ$18&gt;=AY$19,$AK$21*$B$2))),0)</f>
        <v>0</v>
      </c>
      <c r="BA57" s="231">
        <f>IF('Hoja De Calculo'!BB13&gt;='Hoja De Calculo'!BA13,IF(BA$18=100,($AK$21*BA$18*$B$2)-SUM($I57:AZ57),IF(BA$18&gt;AZ$19,((BA$18-AZ$19+1)*$B$2*$AK$21),IF(BA$18&gt;=AZ$19,$AK$21*$B$2))),0)</f>
        <v>0</v>
      </c>
      <c r="BB57" s="231">
        <f>IF('Hoja De Calculo'!BC13&gt;='Hoja De Calculo'!BB13,IF(BB$18=100,($AK$21*BB$18*$B$2)-SUM($I57:BA57),IF(BB$18&gt;BA$19,((BB$18-BA$19+1)*$B$2*$AK$21),IF(BB$18&gt;=BA$19,$AK$21*$B$2))),0)</f>
        <v>0</v>
      </c>
      <c r="BC57" s="231">
        <f>IF('Hoja De Calculo'!BD13&gt;='Hoja De Calculo'!BC13,IF(BC$18=100,($AK$21*BC$18*$B$2)-SUM($I57:BB57),IF(BC$18&gt;BB$19,((BC$18-BB$19+1)*$B$2*$AK$21),IF(BC$18&gt;=BB$19,$AK$21*$B$2))),0)</f>
        <v>0</v>
      </c>
      <c r="BD57" s="231">
        <f>IF('Hoja De Calculo'!BE13&gt;='Hoja De Calculo'!BD13,IF(BD$18=100,($AK$21*BD$18*$B$2)-SUM($I57:BC57),IF(BD$18&gt;BC$19,((BD$18-BC$19+1)*$B$2*$AK$21),IF(BD$18&gt;=BC$19,$AK$21*$B$2))),0)</f>
        <v>0</v>
      </c>
      <c r="BE57" s="231">
        <f>IF('Hoja De Calculo'!BF13&gt;='Hoja De Calculo'!BE13,IF(BE$18=100,($AK$21*BE$18*$B$2)-SUM($I57:BD57),IF(BE$18&gt;BD$19,((BE$18-BD$19+1)*$B$2*$AK$21),IF(BE$18&gt;=BD$19,$AK$21*$B$2))),0)</f>
        <v>0</v>
      </c>
      <c r="BF57" s="231">
        <f>IF('Hoja De Calculo'!BG13&gt;='Hoja De Calculo'!BF13,IF(BF$18=100,($AK$21*BF$18*$B$2)-SUM($I57:BE57),IF(BF$18&gt;BE$19,((BF$18-BE$19+1)*$B$2*$AK$21),IF(BF$18&gt;=BE$19,$AK$21*$B$2))),0)</f>
        <v>0</v>
      </c>
      <c r="BG57" s="231">
        <f>IF('Hoja De Calculo'!BH13&gt;='Hoja De Calculo'!BG13,IF(BG$18=100,($AK$21*BG$18*$B$2)-SUM($I57:BF57),IF(BG$18&gt;BF$19,((BG$18-BF$19+1)*$B$2*$AK$21),IF(BG$18&gt;=BF$19,$AK$21*$B$2))),0)</f>
        <v>0</v>
      </c>
      <c r="BH57" s="231">
        <f>IF('Hoja De Calculo'!BI13&gt;='Hoja De Calculo'!BH13,IF(BH$18=100,($AK$21*BH$18*$B$2)-SUM($I57:BG57),IF(BH$18&gt;BG$19,((BH$18-BG$19+1)*$B$2*$AK$21),IF(BH$18&gt;=BG$19,$AK$21*$B$2))),0)</f>
        <v>0</v>
      </c>
      <c r="BI57" s="231">
        <f>IF('Hoja De Calculo'!BJ13&gt;='Hoja De Calculo'!BI13,IF(BI$18=100,($AK$21*BI$18*$B$2)-SUM($I57:BH57),IF(BI$18&gt;BH$19,((BI$18-BH$19+1)*$B$2*$AK$21),IF(BI$18&gt;=BH$19,$AK$21*$B$2))),0)</f>
        <v>0</v>
      </c>
      <c r="BJ57" s="231">
        <f>IF('Hoja De Calculo'!BK13&gt;='Hoja De Calculo'!BJ13,IF(BJ$18=100,($AK$21*BJ$18*$B$2)-SUM($I57:BI57),IF(BJ$18&gt;BI$19,((BJ$18-BI$19+1)*$B$2*$AK$21),IF(BJ$18&gt;=BI$19,$AK$21*$B$2))),0)</f>
        <v>0</v>
      </c>
      <c r="BK57" s="231">
        <f>IF('Hoja De Calculo'!BL13&gt;='Hoja De Calculo'!BK13,IF(BK$18=100,($AK$21*BK$18*$B$2)-SUM($I57:BJ57),IF(BK$18&gt;BJ$19,((BK$18-BJ$19+1)*$B$2*$AK$21),IF(BK$18&gt;=BJ$19,$AK$21*$B$2))),0)</f>
        <v>0</v>
      </c>
      <c r="BL57" s="231">
        <f>IF('Hoja De Calculo'!BM13&gt;='Hoja De Calculo'!BL13,IF(BL$18=100,($AK$21*BL$18*$B$2)-SUM($I57:BK57),IF(BL$18&gt;BK$19,((BL$18-BK$19+1)*$B$2*$AK$21),IF(BL$18&gt;=BK$19,$AK$21*$B$2))),0)</f>
        <v>0</v>
      </c>
      <c r="BM57" s="231">
        <f>IF('Hoja De Calculo'!BN13&gt;='Hoja De Calculo'!BM13,IF(BM$18=100,($AK$21*BM$18*$B$2)-SUM($I57:BL57),IF(BM$18&gt;BL$19,((BM$18-BL$19+1)*$B$2*$AK$21),IF(BM$18&gt;=BL$19,$AK$21*$B$2))),0)</f>
        <v>0</v>
      </c>
      <c r="BN57" s="231">
        <f>IF('Hoja De Calculo'!BO13&gt;='Hoja De Calculo'!BN13,IF(BN$18=100,($AK$21*BN$18*$B$2)-SUM($I57:BM57),IF(BN$18&gt;BM$19,((BN$18-BM$19+1)*$B$2*$AK$21),IF(BN$18&gt;=BM$19,$AK$21*$B$2))),0)</f>
        <v>0</v>
      </c>
      <c r="BO57" s="231">
        <f>IF('Hoja De Calculo'!BP13&gt;='Hoja De Calculo'!BO13,IF(BO$18=100,($AK$21*BO$18*$B$2)-SUM($I57:BN57),IF(BO$18&gt;BN$19,((BO$18-BN$19+1)*$B$2*$AK$21),IF(BO$18&gt;=BN$19,$AK$21*$B$2))),0)</f>
        <v>0</v>
      </c>
      <c r="BP57" s="231">
        <f>IF('Hoja De Calculo'!BQ13&gt;='Hoja De Calculo'!BP13,IF(BP$18=100,($AK$21*BP$18*$B$2)-SUM($I57:BO57),IF(BP$18&gt;BO$19,((BP$18-BO$19+1)*$B$2*$AK$21),IF(BP$18&gt;=BO$19,$AK$21*$B$2))),0)</f>
        <v>0</v>
      </c>
      <c r="BQ57" s="231">
        <f>IF('Hoja De Calculo'!BR13&gt;='Hoja De Calculo'!BQ13,IF(BQ$18=100,($AK$21*BQ$18*$B$2)-SUM($I57:BP57),IF(BQ$18&gt;BP$19,((BQ$18-BP$19+1)*$B$2*$AK$21),IF(BQ$18&gt;=BP$19,$AK$21*$B$2))),0)</f>
        <v>0</v>
      </c>
      <c r="BR57" s="231">
        <f>IF('Hoja De Calculo'!BS13&gt;='Hoja De Calculo'!BR13,IF(BR$18=100,($AK$21*BR$18*$B$2)-SUM($I57:BQ57),IF(BR$18&gt;BQ$19,((BR$18-BQ$19+1)*$B$2*$AK$21),IF(BR$18&gt;=BQ$19,$AK$21*$B$2))),0)</f>
        <v>0</v>
      </c>
      <c r="BS57" s="231">
        <f>IF('Hoja De Calculo'!BT13&gt;='Hoja De Calculo'!BS13,IF(BS$18=100,($AK$21*BS$18*$B$2)-SUM($I57:BR57),IF(BS$18&gt;BR$19,((BS$18-BR$19+1)*$B$2*$AK$21),IF(BS$18&gt;=BR$19,$AK$21*$B$2))),0)</f>
        <v>0</v>
      </c>
      <c r="BT57" s="231">
        <f>IF('Hoja De Calculo'!BU13&gt;='Hoja De Calculo'!BT13,IF(BT$18=100,($AK$21*BT$18*$B$2)-SUM($I57:BS57),IF(BT$18&gt;BS$19,((BT$18-BS$19+1)*$B$2*$AK$21),IF(BT$18&gt;=BS$19,$AK$21*$B$2))),0)</f>
        <v>0</v>
      </c>
      <c r="BU57" s="231">
        <f>IF('Hoja De Calculo'!BV13&gt;='Hoja De Calculo'!BU13,IF(BU$18=100,($AK$21*BU$18*$B$2)-SUM($I57:BT57),IF(BU$18&gt;BT$19,((BU$18-BT$19+1)*$B$2*$AK$21),IF(BU$18&gt;=BT$19,$AK$21*$B$2))),0)</f>
        <v>0</v>
      </c>
      <c r="BV57" s="231">
        <f>IF('Hoja De Calculo'!BW13&gt;='Hoja De Calculo'!BV13,IF(BV$18=100,($AK$21*BV$18*$B$2)-SUM($I57:BU57),IF(BV$18&gt;BU$19,((BV$18-BU$19+1)*$B$2*$AK$21),IF(BV$18&gt;=BU$19,$AK$21*$B$2))),0)</f>
        <v>0</v>
      </c>
      <c r="BW57" s="231">
        <f>IF('Hoja De Calculo'!BX13&gt;='Hoja De Calculo'!BW13,IF(BW$18=100,($AK$21*BW$18*$B$2)-SUM($I57:BV57),IF(BW$18&gt;BV$19,((BW$18-BV$19+1)*$B$2*$AK$21),IF(BW$18&gt;=BV$19,$AK$21*$B$2))),0)</f>
        <v>0</v>
      </c>
      <c r="BX57" s="231">
        <f>IF('Hoja De Calculo'!BY13&gt;='Hoja De Calculo'!BX13,IF(BX$18=100,($AK$21*BX$18*$B$2)-SUM($I57:BW57),IF(BX$18&gt;BW$19,((BX$18-BW$19+1)*$B$2*$AK$21),IF(BX$18&gt;=BW$19,$AK$21*$B$2))),0)</f>
        <v>0</v>
      </c>
      <c r="BY57" s="231">
        <f>IF('Hoja De Calculo'!BZ13&gt;='Hoja De Calculo'!BY13,IF(BY$18=100,($AK$21*BY$18*$B$2)-SUM($I57:BX57),IF(BY$18&gt;BX$19,((BY$18-BX$19+1)*$B$2*$AK$21),IF(BY$18&gt;=BX$19,$AK$21*$B$2))),0)</f>
        <v>0</v>
      </c>
      <c r="BZ57" s="231">
        <f>IF('Hoja De Calculo'!CA13&gt;='Hoja De Calculo'!BZ13,IF(BZ$18=100,($AK$21*BZ$18*$B$2)-SUM($I57:BY57),IF(BZ$18&gt;BY$19,((BZ$18-BY$19+1)*$B$2*$AK$21),IF(BZ$18&gt;=BY$19,$AK$21*$B$2))),0)</f>
        <v>0</v>
      </c>
      <c r="CA57" s="231">
        <f>IF('Hoja De Calculo'!CB13&gt;='Hoja De Calculo'!CA13,IF(CA$18=100,($AK$21*CA$18*$B$2)-SUM($I57:BZ57),IF(CA$18&gt;BZ$19,((CA$18-BZ$19+1)*$B$2*$AK$21),IF(CA$18&gt;=BZ$19,$AK$21*$B$2))),0)</f>
        <v>0</v>
      </c>
      <c r="CB57" s="231">
        <f>IF('Hoja De Calculo'!CC13&gt;='Hoja De Calculo'!CB13,IF(CB$18=100,($AK$21*CB$18*$B$2)-SUM($I57:CA57),IF(CB$18&gt;CA$19,((CB$18-CA$19+1)*$B$2*$AK$21),IF(CB$18&gt;=CA$19,$AK$21*$B$2))),0)</f>
        <v>0</v>
      </c>
      <c r="CC57" s="231">
        <f>IF('Hoja De Calculo'!CD13&gt;='Hoja De Calculo'!CC13,IF(CC$18=100,($AK$21*CC$18*$B$2)-SUM($I57:CB57),IF(CC$18&gt;CB$19,((CC$18-CB$19+1)*$B$2*$AK$21),IF(CC$18&gt;=CB$19,$AK$21*$B$2))),0)</f>
        <v>0</v>
      </c>
      <c r="CD57" s="231">
        <f>IF('Hoja De Calculo'!CE13&gt;='Hoja De Calculo'!CD13,IF(CD$18=100,($AK$21*CD$18*$B$2)-SUM($I57:CC57),IF(CD$18&gt;CC$19,((CD$18-CC$19+1)*$B$2*$AK$21),IF(CD$18&gt;=CC$19,$AK$21*$B$2))),0)</f>
        <v>0</v>
      </c>
      <c r="CE57" s="231">
        <f>IF('Hoja De Calculo'!CF13&gt;='Hoja De Calculo'!CE13,IF(CE$18=100,($AK$21*CE$18*$B$2)-SUM($I57:CD57),IF(CE$18&gt;CD$19,((CE$18-CD$19+1)*$B$2*$AK$21),IF(CE$18&gt;=CD$19,$AK$21*$B$2))),0)</f>
        <v>0</v>
      </c>
      <c r="CF57" s="231">
        <f>IF('Hoja De Calculo'!CG13&gt;='Hoja De Calculo'!CF13,IF(CF$18=100,($AK$21*CF$18*$B$2)-SUM($I57:CE57),IF(CF$18&gt;CE$19,((CF$18-CE$19+1)*$B$2*$AK$21),IF(CF$18&gt;=CE$19,$AK$21*$B$2))),0)</f>
        <v>0</v>
      </c>
      <c r="CG57" s="231">
        <f>IF('Hoja De Calculo'!CH13&gt;='Hoja De Calculo'!CG13,IF(CG$18=100,($AK$21*CG$18*$B$2)-SUM($I57:CF57),IF(CG$18&gt;CF$19,((CG$18-CF$19+1)*$B$2*$AK$21),IF(CG$18&gt;=CF$19,$AK$21*$B$2))),0)</f>
        <v>0</v>
      </c>
      <c r="CH57" s="231">
        <f>IF('Hoja De Calculo'!CI13&gt;='Hoja De Calculo'!CH13,IF(CH$18=100,($AK$21*CH$18*$B$2)-SUM($I57:CG57),IF(CH$18&gt;CG$19,((CH$18-CG$19+1)*$B$2*$AK$21),IF(CH$18&gt;=CG$19,$AK$21*$B$2))),0)</f>
        <v>0</v>
      </c>
      <c r="CI57" s="231">
        <f>IF('Hoja De Calculo'!CJ13&gt;='Hoja De Calculo'!CI13,IF(CI$18=100,($AK$21*CI$18*$B$2)-SUM($I57:CH57),IF(CI$18&gt;CH$19,((CI$18-CH$19+1)*$B$2*$AK$21),IF(CI$18&gt;=CH$19,$AK$21*$B$2))),0)</f>
        <v>0</v>
      </c>
      <c r="CJ57" s="231">
        <f>IF('Hoja De Calculo'!CK13&gt;='Hoja De Calculo'!CJ13,IF(CJ$18=100,($AK$21*CJ$18*$B$2)-SUM($I57:CI57),IF(CJ$18&gt;CI$19,((CJ$18-CI$19+1)*$B$2*$AK$21),IF(CJ$18&gt;=CI$19,$AK$21*$B$2))),0)</f>
        <v>0</v>
      </c>
      <c r="CK57" s="231">
        <f>IF('Hoja De Calculo'!CL13&gt;='Hoja De Calculo'!CK13,IF(CK$18=100,($AK$21*CK$18*$B$2)-SUM($I57:CJ57),IF(CK$18&gt;CJ$19,((CK$18-CJ$19+1)*$B$2*$AK$21),IF(CK$18&gt;=CJ$19,$AK$21*$B$2))),0)</f>
        <v>0</v>
      </c>
      <c r="CL57" s="231">
        <f>IF('Hoja De Calculo'!CM13&gt;='Hoja De Calculo'!CL13,IF(CL$18=100,($AK$21*CL$18*$B$2)-SUM($I57:CK57),IF(CL$18&gt;CK$19,((CL$18-CK$19+1)*$B$2*$AK$21),IF(CL$18&gt;=CK$19,$AK$21*$B$2))),0)</f>
        <v>0</v>
      </c>
      <c r="CM57" s="231">
        <f>IF('Hoja De Calculo'!CN13&gt;='Hoja De Calculo'!CM13,IF(CM$18=100,($AK$21*CM$18*$B$2)-SUM($I57:CL57),IF(CM$18&gt;CL$19,((CM$18-CL$19+1)*$B$2*$AK$21),IF(CM$18&gt;=CL$19,$AK$21*$B$2))),0)</f>
        <v>0</v>
      </c>
      <c r="CN57" s="231">
        <f>IF('Hoja De Calculo'!CO13&gt;='Hoja De Calculo'!CN13,IF(CN$18=100,($AK$21*CN$18*$B$2)-SUM($I57:CM57),IF(CN$18&gt;CM$19,((CN$18-CM$19+1)*$B$2*$AK$21),IF(CN$18&gt;=CM$19,$AK$21*$B$2))),0)</f>
        <v>0</v>
      </c>
      <c r="CO57" s="231">
        <f>IF('Hoja De Calculo'!CP13&gt;='Hoja De Calculo'!CO13,IF(CO$18=100,($AK$21*CO$18*$B$2)-SUM($I57:CN57),IF(CO$18&gt;CN$19,((CO$18-CN$19+1)*$B$2*$AK$21),IF(CO$18&gt;=CN$19,$AK$21*$B$2))),0)</f>
        <v>0</v>
      </c>
      <c r="CP57" s="231">
        <f>IF('Hoja De Calculo'!CQ13&gt;='Hoja De Calculo'!CP13,IF(CP$18=100,($AK$21*CP$18*$B$2)-SUM($I57:CO57),IF(CP$18&gt;CO$19,((CP$18-CO$19+1)*$B$2*$AK$21),IF(CP$18&gt;=CO$19,$AK$21*$B$2))),0)</f>
        <v>0</v>
      </c>
      <c r="CQ57" s="231">
        <f>IF('Hoja De Calculo'!CR13&gt;='Hoja De Calculo'!CQ13,IF(CQ$18=100,($AK$21*CQ$18*$B$2)-SUM($I57:CP57),IF(CQ$18&gt;CP$19,((CQ$18-CP$19+1)*$B$2*$AK$21),IF(CQ$18&gt;=CP$19,$AK$21*$B$2))),0)</f>
        <v>0</v>
      </c>
      <c r="CR57" s="231">
        <f>IF('Hoja De Calculo'!CS13&gt;='Hoja De Calculo'!CR13,IF(CR$18=100,($AK$21*CR$18*$B$2)-SUM($I57:CQ57),IF(CR$18&gt;CQ$19,((CR$18-CQ$19+1)*$B$2*$AK$21),IF(CR$18&gt;=CQ$19,$AK$21*$B$2))),0)</f>
        <v>0</v>
      </c>
      <c r="CS57" s="231">
        <f>IF('Hoja De Calculo'!CT13&gt;='Hoja De Calculo'!CS13,IF(CS$18=100,($AK$21*CS$18*$B$2)-SUM($I57:CR57),IF(CS$18&gt;CR$19,((CS$18-CR$19+1)*$B$2*$AK$21),IF(CS$18&gt;=CR$19,$AK$21*$B$2))),0)</f>
        <v>0</v>
      </c>
      <c r="CT57" s="231">
        <f>IF('Hoja De Calculo'!CU13&gt;='Hoja De Calculo'!CT13,IF(CT$18=100,($AK$21*CT$18*$B$2)-SUM($I57:CS57),IF(CT$18&gt;CS$19,((CT$18-CS$19+1)*$B$2*$AK$21),IF(CT$18&gt;=CS$19,$AK$21*$B$2))),0)</f>
        <v>0</v>
      </c>
      <c r="CU57" s="231">
        <f>IF('Hoja De Calculo'!CV13&gt;='Hoja De Calculo'!CU13,IF(CU$18=100,($AK$21*CU$18*$B$2)-SUM($I57:CT57),IF(CU$18&gt;CT$19,((CU$18-CT$19+1)*$B$2*$AK$21),IF(CU$18&gt;=CT$19,$AK$21*$B$2))),0)</f>
        <v>0</v>
      </c>
      <c r="CV57" s="231">
        <f>IF('Hoja De Calculo'!CW13&gt;='Hoja De Calculo'!CV13,IF(CV$18=100,($AK$21*CV$18*$B$2)-SUM($I57:CU57),IF(CV$18&gt;CU$19,((CV$18-CU$19+1)*$B$2*$AK$21),IF(CV$18&gt;=CU$19,$AK$21*$B$2))),0)</f>
        <v>0</v>
      </c>
      <c r="CW57" s="231">
        <f>IF('Hoja De Calculo'!CX13&gt;='Hoja De Calculo'!CW13,IF(CW$18=100,($AK$21*CW$18*$B$2)-SUM($I57:CV57),IF(CW$18&gt;CV$19,((CW$18-CV$19+1)*$B$2*$AK$21),IF(CW$18&gt;=CV$19,$AK$21*$B$2))),0)</f>
        <v>0</v>
      </c>
    </row>
    <row r="58" spans="1:101" x14ac:dyDescent="0.35">
      <c r="A58" t="s">
        <v>163</v>
      </c>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218">
        <f>(AL$21*$B$2*(AL$19+(IF(AL$19=100,0,1))))</f>
        <v>0</v>
      </c>
      <c r="AM58" s="231">
        <f>IF('Hoja De Calculo'!AN13&gt;='Hoja De Calculo'!AM13,IF(AM$18=100,($AL$21*AM$18*$B$2)-SUM($I58:AL58),IF(AM$18&gt;AL$19,((AM$18-AL$19+1)*$B$2*$AL$21),IF(AM$18&gt;=AL$19,$AL$21*$B$2))),0)</f>
        <v>0</v>
      </c>
      <c r="AN58" s="231">
        <f>IF('Hoja De Calculo'!AO13&gt;='Hoja De Calculo'!AN13,IF(AN$18=100,($AL$21*AN$18*$B$2)-SUM($I58:AM58),IF(AN$18&gt;AM$19,((AN$18-AM$19+1)*$B$2*$AL$21),IF(AN$18&gt;=AM$19,$AL$21*$B$2))),0)</f>
        <v>0</v>
      </c>
      <c r="AO58" s="231">
        <f>IF('Hoja De Calculo'!AP13&gt;='Hoja De Calculo'!AO13,IF(AO$18=100,($AL$21*AO$18*$B$2)-SUM($I58:AN58),IF(AO$18&gt;AN$19,((AO$18-AN$19+1)*$B$2*$AL$21),IF(AO$18&gt;=AN$19,$AL$21*$B$2))),0)</f>
        <v>0</v>
      </c>
      <c r="AP58" s="231">
        <f>IF('Hoja De Calculo'!AQ13&gt;='Hoja De Calculo'!AP13,IF(AP$18=100,($AL$21*AP$18*$B$2)-SUM($I58:AO58),IF(AP$18&gt;AO$19,((AP$18-AO$19+1)*$B$2*$AL$21),IF(AP$18&gt;=AO$19,$AL$21*$B$2))),0)</f>
        <v>0</v>
      </c>
      <c r="AQ58" s="231">
        <f>IF('Hoja De Calculo'!AR13&gt;='Hoja De Calculo'!AQ13,IF(AQ$18=100,($AL$21*AQ$18*$B$2)-SUM($I58:AP58),IF(AQ$18&gt;AP$19,((AQ$18-AP$19+1)*$B$2*$AL$21),IF(AQ$18&gt;=AP$19,$AL$21*$B$2))),0)</f>
        <v>0</v>
      </c>
      <c r="AR58" s="231">
        <f>IF('Hoja De Calculo'!AS13&gt;='Hoja De Calculo'!AR13,IF(AR$18=100,($AL$21*AR$18*$B$2)-SUM($I58:AQ58),IF(AR$18&gt;AQ$19,((AR$18-AQ$19+1)*$B$2*$AL$21),IF(AR$18&gt;=AQ$19,$AL$21*$B$2))),0)</f>
        <v>0</v>
      </c>
      <c r="AS58" s="231">
        <f>IF('Hoja De Calculo'!AT13&gt;='Hoja De Calculo'!AS13,IF(AS$18=100,($AL$21*AS$18*$B$2)-SUM($I58:AR58),IF(AS$18&gt;AR$19,((AS$18-AR$19+1)*$B$2*$AL$21),IF(AS$18&gt;=AR$19,$AL$21*$B$2))),0)</f>
        <v>0</v>
      </c>
      <c r="AT58" s="231">
        <f>IF('Hoja De Calculo'!AU13&gt;='Hoja De Calculo'!AT13,IF(AT$18=100,($AL$21*AT$18*$B$2)-SUM($I58:AS58),IF(AT$18&gt;AS$19,((AT$18-AS$19+1)*$B$2*$AL$21),IF(AT$18&gt;=AS$19,$AL$21*$B$2))),0)</f>
        <v>0</v>
      </c>
      <c r="AU58" s="231">
        <f>IF('Hoja De Calculo'!AV13&gt;='Hoja De Calculo'!AU13,IF(AU$18=100,($AL$21*AU$18*$B$2)-SUM($I58:AT58),IF(AU$18&gt;AT$19,((AU$18-AT$19+1)*$B$2*$AL$21),IF(AU$18&gt;=AT$19,$AL$21*$B$2))),0)</f>
        <v>0</v>
      </c>
      <c r="AV58" s="231">
        <f>IF('Hoja De Calculo'!AW13&gt;='Hoja De Calculo'!AV13,IF(AV$18=100,($AL$21*AV$18*$B$2)-SUM($I58:AU58),IF(AV$18&gt;AU$19,((AV$18-AU$19+1)*$B$2*$AL$21),IF(AV$18&gt;=AU$19,$AL$21*$B$2))),0)</f>
        <v>0</v>
      </c>
      <c r="AW58" s="231">
        <f>IF('Hoja De Calculo'!AX13&gt;='Hoja De Calculo'!AW13,IF(AW$18=100,($AL$21*AW$18*$B$2)-SUM($I58:AV58),IF(AW$18&gt;AV$19,((AW$18-AV$19+1)*$B$2*$AL$21),IF(AW$18&gt;=AV$19,$AL$21*$B$2))),0)</f>
        <v>0</v>
      </c>
      <c r="AX58" s="231">
        <f>IF('Hoja De Calculo'!AY13&gt;='Hoja De Calculo'!AX13,IF(AX$18=100,($AL$21*AX$18*$B$2)-SUM($I58:AW58),IF(AX$18&gt;AW$19,((AX$18-AW$19+1)*$B$2*$AL$21),IF(AX$18&gt;=AW$19,$AL$21*$B$2))),0)</f>
        <v>0</v>
      </c>
      <c r="AY58" s="231">
        <f>IF('Hoja De Calculo'!AZ13&gt;='Hoja De Calculo'!AY13,IF(AY$18=100,($AL$21*AY$18*$B$2)-SUM($I58:AX58),IF(AY$18&gt;AX$19,((AY$18-AX$19+1)*$B$2*$AL$21),IF(AY$18&gt;=AX$19,$AL$21*$B$2))),0)</f>
        <v>0</v>
      </c>
      <c r="AZ58" s="231">
        <f>IF('Hoja De Calculo'!BA13&gt;='Hoja De Calculo'!AZ13,IF(AZ$18=100,($AL$21*AZ$18*$B$2)-SUM($I58:AY58),IF(AZ$18&gt;AY$19,((AZ$18-AY$19+1)*$B$2*$AL$21),IF(AZ$18&gt;=AY$19,$AL$21*$B$2))),0)</f>
        <v>0</v>
      </c>
      <c r="BA58" s="231">
        <f>IF('Hoja De Calculo'!BB13&gt;='Hoja De Calculo'!BA13,IF(BA$18=100,($AL$21*BA$18*$B$2)-SUM($I58:AZ58),IF(BA$18&gt;AZ$19,((BA$18-AZ$19+1)*$B$2*$AL$21),IF(BA$18&gt;=AZ$19,$AL$21*$B$2))),0)</f>
        <v>0</v>
      </c>
      <c r="BB58" s="231">
        <f>IF('Hoja De Calculo'!BC13&gt;='Hoja De Calculo'!BB13,IF(BB$18=100,($AL$21*BB$18*$B$2)-SUM($I58:BA58),IF(BB$18&gt;BA$19,((BB$18-BA$19+1)*$B$2*$AL$21),IF(BB$18&gt;=BA$19,$AL$21*$B$2))),0)</f>
        <v>0</v>
      </c>
      <c r="BC58" s="231">
        <f>IF('Hoja De Calculo'!BD13&gt;='Hoja De Calculo'!BC13,IF(BC$18=100,($AL$21*BC$18*$B$2)-SUM($I58:BB58),IF(BC$18&gt;BB$19,((BC$18-BB$19+1)*$B$2*$AL$21),IF(BC$18&gt;=BB$19,$AL$21*$B$2))),0)</f>
        <v>0</v>
      </c>
      <c r="BD58" s="231">
        <f>IF('Hoja De Calculo'!BE13&gt;='Hoja De Calculo'!BD13,IF(BD$18=100,($AL$21*BD$18*$B$2)-SUM($I58:BC58),IF(BD$18&gt;BC$19,((BD$18-BC$19+1)*$B$2*$AL$21),IF(BD$18&gt;=BC$19,$AL$21*$B$2))),0)</f>
        <v>0</v>
      </c>
      <c r="BE58" s="231">
        <f>IF('Hoja De Calculo'!BF13&gt;='Hoja De Calculo'!BE13,IF(BE$18=100,($AL$21*BE$18*$B$2)-SUM($I58:BD58),IF(BE$18&gt;BD$19,((BE$18-BD$19+1)*$B$2*$AL$21),IF(BE$18&gt;=BD$19,$AL$21*$B$2))),0)</f>
        <v>0</v>
      </c>
      <c r="BF58" s="231">
        <f>IF('Hoja De Calculo'!BG13&gt;='Hoja De Calculo'!BF13,IF(BF$18=100,($AL$21*BF$18*$B$2)-SUM($I58:BE58),IF(BF$18&gt;BE$19,((BF$18-BE$19+1)*$B$2*$AL$21),IF(BF$18&gt;=BE$19,$AL$21*$B$2))),0)</f>
        <v>0</v>
      </c>
      <c r="BG58" s="231">
        <f>IF('Hoja De Calculo'!BH13&gt;='Hoja De Calculo'!BG13,IF(BG$18=100,($AL$21*BG$18*$B$2)-SUM($I58:BF58),IF(BG$18&gt;BF$19,((BG$18-BF$19+1)*$B$2*$AL$21),IF(BG$18&gt;=BF$19,$AL$21*$B$2))),0)</f>
        <v>0</v>
      </c>
      <c r="BH58" s="231">
        <f>IF('Hoja De Calculo'!BI13&gt;='Hoja De Calculo'!BH13,IF(BH$18=100,($AL$21*BH$18*$B$2)-SUM($I58:BG58),IF(BH$18&gt;BG$19,((BH$18-BG$19+1)*$B$2*$AL$21),IF(BH$18&gt;=BG$19,$AL$21*$B$2))),0)</f>
        <v>0</v>
      </c>
      <c r="BI58" s="231">
        <f>IF('Hoja De Calculo'!BJ13&gt;='Hoja De Calculo'!BI13,IF(BI$18=100,($AL$21*BI$18*$B$2)-SUM($I58:BH58),IF(BI$18&gt;BH$19,((BI$18-BH$19+1)*$B$2*$AL$21),IF(BI$18&gt;=BH$19,$AL$21*$B$2))),0)</f>
        <v>0</v>
      </c>
      <c r="BJ58" s="231">
        <f>IF('Hoja De Calculo'!BK13&gt;='Hoja De Calculo'!BJ13,IF(BJ$18=100,($AL$21*BJ$18*$B$2)-SUM($I58:BI58),IF(BJ$18&gt;BI$19,((BJ$18-BI$19+1)*$B$2*$AL$21),IF(BJ$18&gt;=BI$19,$AL$21*$B$2))),0)</f>
        <v>0</v>
      </c>
      <c r="BK58" s="231">
        <f>IF('Hoja De Calculo'!BL13&gt;='Hoja De Calculo'!BK13,IF(BK$18=100,($AL$21*BK$18*$B$2)-SUM($I58:BJ58),IF(BK$18&gt;BJ$19,((BK$18-BJ$19+1)*$B$2*$AL$21),IF(BK$18&gt;=BJ$19,$AL$21*$B$2))),0)</f>
        <v>0</v>
      </c>
      <c r="BL58" s="231">
        <f>IF('Hoja De Calculo'!BM13&gt;='Hoja De Calculo'!BL13,IF(BL$18=100,($AL$21*BL$18*$B$2)-SUM($I58:BK58),IF(BL$18&gt;BK$19,((BL$18-BK$19+1)*$B$2*$AL$21),IF(BL$18&gt;=BK$19,$AL$21*$B$2))),0)</f>
        <v>0</v>
      </c>
      <c r="BM58" s="231">
        <f>IF('Hoja De Calculo'!BN13&gt;='Hoja De Calculo'!BM13,IF(BM$18=100,($AL$21*BM$18*$B$2)-SUM($I58:BL58),IF(BM$18&gt;BL$19,((BM$18-BL$19+1)*$B$2*$AL$21),IF(BM$18&gt;=BL$19,$AL$21*$B$2))),0)</f>
        <v>0</v>
      </c>
      <c r="BN58" s="231">
        <f>IF('Hoja De Calculo'!BO13&gt;='Hoja De Calculo'!BN13,IF(BN$18=100,($AL$21*BN$18*$B$2)-SUM($I58:BM58),IF(BN$18&gt;BM$19,((BN$18-BM$19+1)*$B$2*$AL$21),IF(BN$18&gt;=BM$19,$AL$21*$B$2))),0)</f>
        <v>0</v>
      </c>
      <c r="BO58" s="231">
        <f>IF('Hoja De Calculo'!BP13&gt;='Hoja De Calculo'!BO13,IF(BO$18=100,($AL$21*BO$18*$B$2)-SUM($I58:BN58),IF(BO$18&gt;BN$19,((BO$18-BN$19+1)*$B$2*$AL$21),IF(BO$18&gt;=BN$19,$AL$21*$B$2))),0)</f>
        <v>0</v>
      </c>
      <c r="BP58" s="231">
        <f>IF('Hoja De Calculo'!BQ13&gt;='Hoja De Calculo'!BP13,IF(BP$18=100,($AL$21*BP$18*$B$2)-SUM($I58:BO58),IF(BP$18&gt;BO$19,((BP$18-BO$19+1)*$B$2*$AL$21),IF(BP$18&gt;=BO$19,$AL$21*$B$2))),0)</f>
        <v>0</v>
      </c>
      <c r="BQ58" s="231">
        <f>IF('Hoja De Calculo'!BR13&gt;='Hoja De Calculo'!BQ13,IF(BQ$18=100,($AL$21*BQ$18*$B$2)-SUM($I58:BP58),IF(BQ$18&gt;BP$19,((BQ$18-BP$19+1)*$B$2*$AL$21),IF(BQ$18&gt;=BP$19,$AL$21*$B$2))),0)</f>
        <v>0</v>
      </c>
      <c r="BR58" s="231">
        <f>IF('Hoja De Calculo'!BS13&gt;='Hoja De Calculo'!BR13,IF(BR$18=100,($AL$21*BR$18*$B$2)-SUM($I58:BQ58),IF(BR$18&gt;BQ$19,((BR$18-BQ$19+1)*$B$2*$AL$21),IF(BR$18&gt;=BQ$19,$AL$21*$B$2))),0)</f>
        <v>0</v>
      </c>
      <c r="BS58" s="231">
        <f>IF('Hoja De Calculo'!BT13&gt;='Hoja De Calculo'!BS13,IF(BS$18=100,($AL$21*BS$18*$B$2)-SUM($I58:BR58),IF(BS$18&gt;BR$19,((BS$18-BR$19+1)*$B$2*$AL$21),IF(BS$18&gt;=BR$19,$AL$21*$B$2))),0)</f>
        <v>0</v>
      </c>
      <c r="BT58" s="231">
        <f>IF('Hoja De Calculo'!BU13&gt;='Hoja De Calculo'!BT13,IF(BT$18=100,($AL$21*BT$18*$B$2)-SUM($I58:BS58),IF(BT$18&gt;BS$19,((BT$18-BS$19+1)*$B$2*$AL$21),IF(BT$18&gt;=BS$19,$AL$21*$B$2))),0)</f>
        <v>0</v>
      </c>
      <c r="BU58" s="231">
        <f>IF('Hoja De Calculo'!BV13&gt;='Hoja De Calculo'!BU13,IF(BU$18=100,($AL$21*BU$18*$B$2)-SUM($I58:BT58),IF(BU$18&gt;BT$19,((BU$18-BT$19+1)*$B$2*$AL$21),IF(BU$18&gt;=BT$19,$AL$21*$B$2))),0)</f>
        <v>0</v>
      </c>
      <c r="BV58" s="231">
        <f>IF('Hoja De Calculo'!BW13&gt;='Hoja De Calculo'!BV13,IF(BV$18=100,($AL$21*BV$18*$B$2)-SUM($I58:BU58),IF(BV$18&gt;BU$19,((BV$18-BU$19+1)*$B$2*$AL$21),IF(BV$18&gt;=BU$19,$AL$21*$B$2))),0)</f>
        <v>0</v>
      </c>
      <c r="BW58" s="231">
        <f>IF('Hoja De Calculo'!BX13&gt;='Hoja De Calculo'!BW13,IF(BW$18=100,($AL$21*BW$18*$B$2)-SUM($I58:BV58),IF(BW$18&gt;BV$19,((BW$18-BV$19+1)*$B$2*$AL$21),IF(BW$18&gt;=BV$19,$AL$21*$B$2))),0)</f>
        <v>0</v>
      </c>
      <c r="BX58" s="231">
        <f>IF('Hoja De Calculo'!BY13&gt;='Hoja De Calculo'!BX13,IF(BX$18=100,($AL$21*BX$18*$B$2)-SUM($I58:BW58),IF(BX$18&gt;BW$19,((BX$18-BW$19+1)*$B$2*$AL$21),IF(BX$18&gt;=BW$19,$AL$21*$B$2))),0)</f>
        <v>0</v>
      </c>
      <c r="BY58" s="231">
        <f>IF('Hoja De Calculo'!BZ13&gt;='Hoja De Calculo'!BY13,IF(BY$18=100,($AL$21*BY$18*$B$2)-SUM($I58:BX58),IF(BY$18&gt;BX$19,((BY$18-BX$19+1)*$B$2*$AL$21),IF(BY$18&gt;=BX$19,$AL$21*$B$2))),0)</f>
        <v>0</v>
      </c>
      <c r="BZ58" s="231">
        <f>IF('Hoja De Calculo'!CA13&gt;='Hoja De Calculo'!BZ13,IF(BZ$18=100,($AL$21*BZ$18*$B$2)-SUM($I58:BY58),IF(BZ$18&gt;BY$19,((BZ$18-BY$19+1)*$B$2*$AL$21),IF(BZ$18&gt;=BY$19,$AL$21*$B$2))),0)</f>
        <v>0</v>
      </c>
      <c r="CA58" s="231">
        <f>IF('Hoja De Calculo'!CB13&gt;='Hoja De Calculo'!CA13,IF(CA$18=100,($AL$21*CA$18*$B$2)-SUM($I58:BZ58),IF(CA$18&gt;BZ$19,((CA$18-BZ$19+1)*$B$2*$AL$21),IF(CA$18&gt;=BZ$19,$AL$21*$B$2))),0)</f>
        <v>0</v>
      </c>
      <c r="CB58" s="231">
        <f>IF('Hoja De Calculo'!CC13&gt;='Hoja De Calculo'!CB13,IF(CB$18=100,($AL$21*CB$18*$B$2)-SUM($I58:CA58),IF(CB$18&gt;CA$19,((CB$18-CA$19+1)*$B$2*$AL$21),IF(CB$18&gt;=CA$19,$AL$21*$B$2))),0)</f>
        <v>0</v>
      </c>
      <c r="CC58" s="231">
        <f>IF('Hoja De Calculo'!CD13&gt;='Hoja De Calculo'!CC13,IF(CC$18=100,($AL$21*CC$18*$B$2)-SUM($I58:CB58),IF(CC$18&gt;CB$19,((CC$18-CB$19+1)*$B$2*$AL$21),IF(CC$18&gt;=CB$19,$AL$21*$B$2))),0)</f>
        <v>0</v>
      </c>
      <c r="CD58" s="231">
        <f>IF('Hoja De Calculo'!CE13&gt;='Hoja De Calculo'!CD13,IF(CD$18=100,($AL$21*CD$18*$B$2)-SUM($I58:CC58),IF(CD$18&gt;CC$19,((CD$18-CC$19+1)*$B$2*$AL$21),IF(CD$18&gt;=CC$19,$AL$21*$B$2))),0)</f>
        <v>0</v>
      </c>
      <c r="CE58" s="231">
        <f>IF('Hoja De Calculo'!CF13&gt;='Hoja De Calculo'!CE13,IF(CE$18=100,($AL$21*CE$18*$B$2)-SUM($I58:CD58),IF(CE$18&gt;CD$19,((CE$18-CD$19+1)*$B$2*$AL$21),IF(CE$18&gt;=CD$19,$AL$21*$B$2))),0)</f>
        <v>0</v>
      </c>
      <c r="CF58" s="231">
        <f>IF('Hoja De Calculo'!CG13&gt;='Hoja De Calculo'!CF13,IF(CF$18=100,($AL$21*CF$18*$B$2)-SUM($I58:CE58),IF(CF$18&gt;CE$19,((CF$18-CE$19+1)*$B$2*$AL$21),IF(CF$18&gt;=CE$19,$AL$21*$B$2))),0)</f>
        <v>0</v>
      </c>
      <c r="CG58" s="231">
        <f>IF('Hoja De Calculo'!CH13&gt;='Hoja De Calculo'!CG13,IF(CG$18=100,($AL$21*CG$18*$B$2)-SUM($I58:CF58),IF(CG$18&gt;CF$19,((CG$18-CF$19+1)*$B$2*$AL$21),IF(CG$18&gt;=CF$19,$AL$21*$B$2))),0)</f>
        <v>0</v>
      </c>
      <c r="CH58" s="231">
        <f>IF('Hoja De Calculo'!CI13&gt;='Hoja De Calculo'!CH13,IF(CH$18=100,($AL$21*CH$18*$B$2)-SUM($I58:CG58),IF(CH$18&gt;CG$19,((CH$18-CG$19+1)*$B$2*$AL$21),IF(CH$18&gt;=CG$19,$AL$21*$B$2))),0)</f>
        <v>0</v>
      </c>
      <c r="CI58" s="231">
        <f>IF('Hoja De Calculo'!CJ13&gt;='Hoja De Calculo'!CI13,IF(CI$18=100,($AL$21*CI$18*$B$2)-SUM($I58:CH58),IF(CI$18&gt;CH$19,((CI$18-CH$19+1)*$B$2*$AL$21),IF(CI$18&gt;=CH$19,$AL$21*$B$2))),0)</f>
        <v>0</v>
      </c>
      <c r="CJ58" s="231">
        <f>IF('Hoja De Calculo'!CK13&gt;='Hoja De Calculo'!CJ13,IF(CJ$18=100,($AL$21*CJ$18*$B$2)-SUM($I58:CI58),IF(CJ$18&gt;CI$19,((CJ$18-CI$19+1)*$B$2*$AL$21),IF(CJ$18&gt;=CI$19,$AL$21*$B$2))),0)</f>
        <v>0</v>
      </c>
      <c r="CK58" s="231">
        <f>IF('Hoja De Calculo'!CL13&gt;='Hoja De Calculo'!CK13,IF(CK$18=100,($AL$21*CK$18*$B$2)-SUM($I58:CJ58),IF(CK$18&gt;CJ$19,((CK$18-CJ$19+1)*$B$2*$AL$21),IF(CK$18&gt;=CJ$19,$AL$21*$B$2))),0)</f>
        <v>0</v>
      </c>
      <c r="CL58" s="231">
        <f>IF('Hoja De Calculo'!CM13&gt;='Hoja De Calculo'!CL13,IF(CL$18=100,($AL$21*CL$18*$B$2)-SUM($I58:CK58),IF(CL$18&gt;CK$19,((CL$18-CK$19+1)*$B$2*$AL$21),IF(CL$18&gt;=CK$19,$AL$21*$B$2))),0)</f>
        <v>0</v>
      </c>
      <c r="CM58" s="231">
        <f>IF('Hoja De Calculo'!CN13&gt;='Hoja De Calculo'!CM13,IF(CM$18=100,($AL$21*CM$18*$B$2)-SUM($I58:CL58),IF(CM$18&gt;CL$19,((CM$18-CL$19+1)*$B$2*$AL$21),IF(CM$18&gt;=CL$19,$AL$21*$B$2))),0)</f>
        <v>0</v>
      </c>
      <c r="CN58" s="231">
        <f>IF('Hoja De Calculo'!CO13&gt;='Hoja De Calculo'!CN13,IF(CN$18=100,($AL$21*CN$18*$B$2)-SUM($I58:CM58),IF(CN$18&gt;CM$19,((CN$18-CM$19+1)*$B$2*$AL$21),IF(CN$18&gt;=CM$19,$AL$21*$B$2))),0)</f>
        <v>0</v>
      </c>
      <c r="CO58" s="231">
        <f>IF('Hoja De Calculo'!CP13&gt;='Hoja De Calculo'!CO13,IF(CO$18=100,($AL$21*CO$18*$B$2)-SUM($I58:CN58),IF(CO$18&gt;CN$19,((CO$18-CN$19+1)*$B$2*$AL$21),IF(CO$18&gt;=CN$19,$AL$21*$B$2))),0)</f>
        <v>0</v>
      </c>
      <c r="CP58" s="231">
        <f>IF('Hoja De Calculo'!CQ13&gt;='Hoja De Calculo'!CP13,IF(CP$18=100,($AL$21*CP$18*$B$2)-SUM($I58:CO58),IF(CP$18&gt;CO$19,((CP$18-CO$19+1)*$B$2*$AL$21),IF(CP$18&gt;=CO$19,$AL$21*$B$2))),0)</f>
        <v>0</v>
      </c>
      <c r="CQ58" s="231">
        <f>IF('Hoja De Calculo'!CR13&gt;='Hoja De Calculo'!CQ13,IF(CQ$18=100,($AL$21*CQ$18*$B$2)-SUM($I58:CP58),IF(CQ$18&gt;CP$19,((CQ$18-CP$19+1)*$B$2*$AL$21),IF(CQ$18&gt;=CP$19,$AL$21*$B$2))),0)</f>
        <v>0</v>
      </c>
      <c r="CR58" s="231">
        <f>IF('Hoja De Calculo'!CS13&gt;='Hoja De Calculo'!CR13,IF(CR$18=100,($AL$21*CR$18*$B$2)-SUM($I58:CQ58),IF(CR$18&gt;CQ$19,((CR$18-CQ$19+1)*$B$2*$AL$21),IF(CR$18&gt;=CQ$19,$AL$21*$B$2))),0)</f>
        <v>0</v>
      </c>
      <c r="CS58" s="231">
        <f>IF('Hoja De Calculo'!CT13&gt;='Hoja De Calculo'!CS13,IF(CS$18=100,($AL$21*CS$18*$B$2)-SUM($I58:CR58),IF(CS$18&gt;CR$19,((CS$18-CR$19+1)*$B$2*$AL$21),IF(CS$18&gt;=CR$19,$AL$21*$B$2))),0)</f>
        <v>0</v>
      </c>
      <c r="CT58" s="231">
        <f>IF('Hoja De Calculo'!CU13&gt;='Hoja De Calculo'!CT13,IF(CT$18=100,($AL$21*CT$18*$B$2)-SUM($I58:CS58),IF(CT$18&gt;CS$19,((CT$18-CS$19+1)*$B$2*$AL$21),IF(CT$18&gt;=CS$19,$AL$21*$B$2))),0)</f>
        <v>0</v>
      </c>
      <c r="CU58" s="231">
        <f>IF('Hoja De Calculo'!CV13&gt;='Hoja De Calculo'!CU13,IF(CU$18=100,($AL$21*CU$18*$B$2)-SUM($I58:CT58),IF(CU$18&gt;CT$19,((CU$18-CT$19+1)*$B$2*$AL$21),IF(CU$18&gt;=CT$19,$AL$21*$B$2))),0)</f>
        <v>0</v>
      </c>
      <c r="CV58" s="231">
        <f>IF('Hoja De Calculo'!CW13&gt;='Hoja De Calculo'!CV13,IF(CV$18=100,($AL$21*CV$18*$B$2)-SUM($I58:CU58),IF(CV$18&gt;CU$19,((CV$18-CU$19+1)*$B$2*$AL$21),IF(CV$18&gt;=CU$19,$AL$21*$B$2))),0)</f>
        <v>0</v>
      </c>
      <c r="CW58" s="231">
        <f>IF('Hoja De Calculo'!CX13&gt;='Hoja De Calculo'!CW13,IF(CW$18=100,($AL$21*CW$18*$B$2)-SUM($I58:CV58),IF(CW$18&gt;CV$19,((CW$18-CV$19+1)*$B$2*$AL$21),IF(CW$18&gt;=CV$19,$AL$21*$B$2))),0)</f>
        <v>0</v>
      </c>
    </row>
    <row r="59" spans="1:101" x14ac:dyDescent="0.35">
      <c r="A59" t="s">
        <v>164</v>
      </c>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218">
        <f>(AM$21*$B$2*(AM$19+(IF(AM$19=100,0,1))))</f>
        <v>0</v>
      </c>
      <c r="AN59" s="231">
        <f>IF('Hoja De Calculo'!AO13&gt;='Hoja De Calculo'!AN13,IF(AN$18=100,($AM$21*AN$18*$B$2)-SUM($I59:AM59),IF(AN$18&gt;AM$19,((AN$18-AM$19+1)*$B$2*$AM$21),IF(AN$18&gt;=AM$19,$AM$21*$B$2))),0)</f>
        <v>0</v>
      </c>
      <c r="AO59" s="231">
        <f>IF('Hoja De Calculo'!AP13&gt;='Hoja De Calculo'!AO13,IF(AO$18=100,($AM$21*AO$18*$B$2)-SUM($I59:AN59),IF(AO$18&gt;AN$19,((AO$18-AN$19+1)*$B$2*$AM$21),IF(AO$18&gt;=AN$19,$AM$21*$B$2))),0)</f>
        <v>0</v>
      </c>
      <c r="AP59" s="231">
        <f>IF('Hoja De Calculo'!AQ13&gt;='Hoja De Calculo'!AP13,IF(AP$18=100,($AM$21*AP$18*$B$2)-SUM($I59:AO59),IF(AP$18&gt;AO$19,((AP$18-AO$19+1)*$B$2*$AM$21),IF(AP$18&gt;=AO$19,$AM$21*$B$2))),0)</f>
        <v>0</v>
      </c>
      <c r="AQ59" s="231">
        <f>IF('Hoja De Calculo'!AR13&gt;='Hoja De Calculo'!AQ13,IF(AQ$18=100,($AM$21*AQ$18*$B$2)-SUM($I59:AP59),IF(AQ$18&gt;AP$19,((AQ$18-AP$19+1)*$B$2*$AM$21),IF(AQ$18&gt;=AP$19,$AM$21*$B$2))),0)</f>
        <v>0</v>
      </c>
      <c r="AR59" s="231">
        <f>IF('Hoja De Calculo'!AS13&gt;='Hoja De Calculo'!AR13,IF(AR$18=100,($AM$21*AR$18*$B$2)-SUM($I59:AQ59),IF(AR$18&gt;AQ$19,((AR$18-AQ$19+1)*$B$2*$AM$21),IF(AR$18&gt;=AQ$19,$AM$21*$B$2))),0)</f>
        <v>0</v>
      </c>
      <c r="AS59" s="231">
        <f>IF('Hoja De Calculo'!AT13&gt;='Hoja De Calculo'!AS13,IF(AS$18=100,($AM$21*AS$18*$B$2)-SUM($I59:AR59),IF(AS$18&gt;AR$19,((AS$18-AR$19+1)*$B$2*$AM$21),IF(AS$18&gt;=AR$19,$AM$21*$B$2))),0)</f>
        <v>0</v>
      </c>
      <c r="AT59" s="231">
        <f>IF('Hoja De Calculo'!AU13&gt;='Hoja De Calculo'!AT13,IF(AT$18=100,($AM$21*AT$18*$B$2)-SUM($I59:AS59),IF(AT$18&gt;AS$19,((AT$18-AS$19+1)*$B$2*$AM$21),IF(AT$18&gt;=AS$19,$AM$21*$B$2))),0)</f>
        <v>0</v>
      </c>
      <c r="AU59" s="231">
        <f>IF('Hoja De Calculo'!AV13&gt;='Hoja De Calculo'!AU13,IF(AU$18=100,($AM$21*AU$18*$B$2)-SUM($I59:AT59),IF(AU$18&gt;AT$19,((AU$18-AT$19+1)*$B$2*$AM$21),IF(AU$18&gt;=AT$19,$AM$21*$B$2))),0)</f>
        <v>0</v>
      </c>
      <c r="AV59" s="231">
        <f>IF('Hoja De Calculo'!AW13&gt;='Hoja De Calculo'!AV13,IF(AV$18=100,($AM$21*AV$18*$B$2)-SUM($I59:AU59),IF(AV$18&gt;AU$19,((AV$18-AU$19+1)*$B$2*$AM$21),IF(AV$18&gt;=AU$19,$AM$21*$B$2))),0)</f>
        <v>0</v>
      </c>
      <c r="AW59" s="231">
        <f>IF('Hoja De Calculo'!AX13&gt;='Hoja De Calculo'!AW13,IF(AW$18=100,($AM$21*AW$18*$B$2)-SUM($I59:AV59),IF(AW$18&gt;AV$19,((AW$18-AV$19+1)*$B$2*$AM$21),IF(AW$18&gt;=AV$19,$AM$21*$B$2))),0)</f>
        <v>0</v>
      </c>
      <c r="AX59" s="231">
        <f>IF('Hoja De Calculo'!AY13&gt;='Hoja De Calculo'!AX13,IF(AX$18=100,($AM$21*AX$18*$B$2)-SUM($I59:AW59),IF(AX$18&gt;AW$19,((AX$18-AW$19+1)*$B$2*$AM$21),IF(AX$18&gt;=AW$19,$AM$21*$B$2))),0)</f>
        <v>0</v>
      </c>
      <c r="AY59" s="231">
        <f>IF('Hoja De Calculo'!AZ13&gt;='Hoja De Calculo'!AY13,IF(AY$18=100,($AM$21*AY$18*$B$2)-SUM($I59:AX59),IF(AY$18&gt;AX$19,((AY$18-AX$19+1)*$B$2*$AM$21),IF(AY$18&gt;=AX$19,$AM$21*$B$2))),0)</f>
        <v>0</v>
      </c>
      <c r="AZ59" s="231">
        <f>IF('Hoja De Calculo'!BA13&gt;='Hoja De Calculo'!AZ13,IF(AZ$18=100,($AM$21*AZ$18*$B$2)-SUM($I59:AY59),IF(AZ$18&gt;AY$19,((AZ$18-AY$19+1)*$B$2*$AM$21),IF(AZ$18&gt;=AY$19,$AM$21*$B$2))),0)</f>
        <v>0</v>
      </c>
      <c r="BA59" s="231">
        <f>IF('Hoja De Calculo'!BB13&gt;='Hoja De Calculo'!BA13,IF(BA$18=100,($AM$21*BA$18*$B$2)-SUM($I59:AZ59),IF(BA$18&gt;AZ$19,((BA$18-AZ$19+1)*$B$2*$AM$21),IF(BA$18&gt;=AZ$19,$AM$21*$B$2))),0)</f>
        <v>0</v>
      </c>
      <c r="BB59" s="231">
        <f>IF('Hoja De Calculo'!BC13&gt;='Hoja De Calculo'!BB13,IF(BB$18=100,($AM$21*BB$18*$B$2)-SUM($I59:BA59),IF(BB$18&gt;BA$19,((BB$18-BA$19+1)*$B$2*$AM$21),IF(BB$18&gt;=BA$19,$AM$21*$B$2))),0)</f>
        <v>0</v>
      </c>
      <c r="BC59" s="231">
        <f>IF('Hoja De Calculo'!BD13&gt;='Hoja De Calculo'!BC13,IF(BC$18=100,($AM$21*BC$18*$B$2)-SUM($I59:BB59),IF(BC$18&gt;BB$19,((BC$18-BB$19+1)*$B$2*$AM$21),IF(BC$18&gt;=BB$19,$AM$21*$B$2))),0)</f>
        <v>0</v>
      </c>
      <c r="BD59" s="231">
        <f>IF('Hoja De Calculo'!BE13&gt;='Hoja De Calculo'!BD13,IF(BD$18=100,($AM$21*BD$18*$B$2)-SUM($I59:BC59),IF(BD$18&gt;BC$19,((BD$18-BC$19+1)*$B$2*$AM$21),IF(BD$18&gt;=BC$19,$AM$21*$B$2))),0)</f>
        <v>0</v>
      </c>
      <c r="BE59" s="231">
        <f>IF('Hoja De Calculo'!BF13&gt;='Hoja De Calculo'!BE13,IF(BE$18=100,($AM$21*BE$18*$B$2)-SUM($I59:BD59),IF(BE$18&gt;BD$19,((BE$18-BD$19+1)*$B$2*$AM$21),IF(BE$18&gt;=BD$19,$AM$21*$B$2))),0)</f>
        <v>0</v>
      </c>
      <c r="BF59" s="231">
        <f>IF('Hoja De Calculo'!BG13&gt;='Hoja De Calculo'!BF13,IF(BF$18=100,($AM$21*BF$18*$B$2)-SUM($I59:BE59),IF(BF$18&gt;BE$19,((BF$18-BE$19+1)*$B$2*$AM$21),IF(BF$18&gt;=BE$19,$AM$21*$B$2))),0)</f>
        <v>0</v>
      </c>
      <c r="BG59" s="231">
        <f>IF('Hoja De Calculo'!BH13&gt;='Hoja De Calculo'!BG13,IF(BG$18=100,($AM$21*BG$18*$B$2)-SUM($I59:BF59),IF(BG$18&gt;BF$19,((BG$18-BF$19+1)*$B$2*$AM$21),IF(BG$18&gt;=BF$19,$AM$21*$B$2))),0)</f>
        <v>0</v>
      </c>
      <c r="BH59" s="231">
        <f>IF('Hoja De Calculo'!BI13&gt;='Hoja De Calculo'!BH13,IF(BH$18=100,($AM$21*BH$18*$B$2)-SUM($I59:BG59),IF(BH$18&gt;BG$19,((BH$18-BG$19+1)*$B$2*$AM$21),IF(BH$18&gt;=BG$19,$AM$21*$B$2))),0)</f>
        <v>0</v>
      </c>
      <c r="BI59" s="231">
        <f>IF('Hoja De Calculo'!BJ13&gt;='Hoja De Calculo'!BI13,IF(BI$18=100,($AM$21*BI$18*$B$2)-SUM($I59:BH59),IF(BI$18&gt;BH$19,((BI$18-BH$19+1)*$B$2*$AM$21),IF(BI$18&gt;=BH$19,$AM$21*$B$2))),0)</f>
        <v>0</v>
      </c>
      <c r="BJ59" s="231">
        <f>IF('Hoja De Calculo'!BK13&gt;='Hoja De Calculo'!BJ13,IF(BJ$18=100,($AM$21*BJ$18*$B$2)-SUM($I59:BI59),IF(BJ$18&gt;BI$19,((BJ$18-BI$19+1)*$B$2*$AM$21),IF(BJ$18&gt;=BI$19,$AM$21*$B$2))),0)</f>
        <v>0</v>
      </c>
      <c r="BK59" s="231">
        <f>IF('Hoja De Calculo'!BL13&gt;='Hoja De Calculo'!BK13,IF(BK$18=100,($AM$21*BK$18*$B$2)-SUM($I59:BJ59),IF(BK$18&gt;BJ$19,((BK$18-BJ$19+1)*$B$2*$AM$21),IF(BK$18&gt;=BJ$19,$AM$21*$B$2))),0)</f>
        <v>0</v>
      </c>
      <c r="BL59" s="231">
        <f>IF('Hoja De Calculo'!BM13&gt;='Hoja De Calculo'!BL13,IF(BL$18=100,($AM$21*BL$18*$B$2)-SUM($I59:BK59),IF(BL$18&gt;BK$19,((BL$18-BK$19+1)*$B$2*$AM$21),IF(BL$18&gt;=BK$19,$AM$21*$B$2))),0)</f>
        <v>0</v>
      </c>
      <c r="BM59" s="231">
        <f>IF('Hoja De Calculo'!BN13&gt;='Hoja De Calculo'!BM13,IF(BM$18=100,($AM$21*BM$18*$B$2)-SUM($I59:BL59),IF(BM$18&gt;BL$19,((BM$18-BL$19+1)*$B$2*$AM$21),IF(BM$18&gt;=BL$19,$AM$21*$B$2))),0)</f>
        <v>0</v>
      </c>
      <c r="BN59" s="231">
        <f>IF('Hoja De Calculo'!BO13&gt;='Hoja De Calculo'!BN13,IF(BN$18=100,($AM$21*BN$18*$B$2)-SUM($I59:BM59),IF(BN$18&gt;BM$19,((BN$18-BM$19+1)*$B$2*$AM$21),IF(BN$18&gt;=BM$19,$AM$21*$B$2))),0)</f>
        <v>0</v>
      </c>
      <c r="BO59" s="231">
        <f>IF('Hoja De Calculo'!BP13&gt;='Hoja De Calculo'!BO13,IF(BO$18=100,($AM$21*BO$18*$B$2)-SUM($I59:BN59),IF(BO$18&gt;BN$19,((BO$18-BN$19+1)*$B$2*$AM$21),IF(BO$18&gt;=BN$19,$AM$21*$B$2))),0)</f>
        <v>0</v>
      </c>
      <c r="BP59" s="231">
        <f>IF('Hoja De Calculo'!BQ13&gt;='Hoja De Calculo'!BP13,IF(BP$18=100,($AM$21*BP$18*$B$2)-SUM($I59:BO59),IF(BP$18&gt;BO$19,((BP$18-BO$19+1)*$B$2*$AM$21),IF(BP$18&gt;=BO$19,$AM$21*$B$2))),0)</f>
        <v>0</v>
      </c>
      <c r="BQ59" s="231">
        <f>IF('Hoja De Calculo'!BR13&gt;='Hoja De Calculo'!BQ13,IF(BQ$18=100,($AM$21*BQ$18*$B$2)-SUM($I59:BP59),IF(BQ$18&gt;BP$19,((BQ$18-BP$19+1)*$B$2*$AM$21),IF(BQ$18&gt;=BP$19,$AM$21*$B$2))),0)</f>
        <v>0</v>
      </c>
      <c r="BR59" s="231">
        <f>IF('Hoja De Calculo'!BS13&gt;='Hoja De Calculo'!BR13,IF(BR$18=100,($AM$21*BR$18*$B$2)-SUM($I59:BQ59),IF(BR$18&gt;BQ$19,((BR$18-BQ$19+1)*$B$2*$AM$21),IF(BR$18&gt;=BQ$19,$AM$21*$B$2))),0)</f>
        <v>0</v>
      </c>
      <c r="BS59" s="231">
        <f>IF('Hoja De Calculo'!BT13&gt;='Hoja De Calculo'!BS13,IF(BS$18=100,($AM$21*BS$18*$B$2)-SUM($I59:BR59),IF(BS$18&gt;BR$19,((BS$18-BR$19+1)*$B$2*$AM$21),IF(BS$18&gt;=BR$19,$AM$21*$B$2))),0)</f>
        <v>0</v>
      </c>
      <c r="BT59" s="231">
        <f>IF('Hoja De Calculo'!BU13&gt;='Hoja De Calculo'!BT13,IF(BT$18=100,($AM$21*BT$18*$B$2)-SUM($I59:BS59),IF(BT$18&gt;BS$19,((BT$18-BS$19+1)*$B$2*$AM$21),IF(BT$18&gt;=BS$19,$AM$21*$B$2))),0)</f>
        <v>0</v>
      </c>
      <c r="BU59" s="231">
        <f>IF('Hoja De Calculo'!BV13&gt;='Hoja De Calculo'!BU13,IF(BU$18=100,($AM$21*BU$18*$B$2)-SUM($I59:BT59),IF(BU$18&gt;BT$19,((BU$18-BT$19+1)*$B$2*$AM$21),IF(BU$18&gt;=BT$19,$AM$21*$B$2))),0)</f>
        <v>0</v>
      </c>
      <c r="BV59" s="231">
        <f>IF('Hoja De Calculo'!BW13&gt;='Hoja De Calculo'!BV13,IF(BV$18=100,($AM$21*BV$18*$B$2)-SUM($I59:BU59),IF(BV$18&gt;BU$19,((BV$18-BU$19+1)*$B$2*$AM$21),IF(BV$18&gt;=BU$19,$AM$21*$B$2))),0)</f>
        <v>0</v>
      </c>
      <c r="BW59" s="231">
        <f>IF('Hoja De Calculo'!BX13&gt;='Hoja De Calculo'!BW13,IF(BW$18=100,($AM$21*BW$18*$B$2)-SUM($I59:BV59),IF(BW$18&gt;BV$19,((BW$18-BV$19+1)*$B$2*$AM$21),IF(BW$18&gt;=BV$19,$AM$21*$B$2))),0)</f>
        <v>0</v>
      </c>
      <c r="BX59" s="231">
        <f>IF('Hoja De Calculo'!BY13&gt;='Hoja De Calculo'!BX13,IF(BX$18=100,($AM$21*BX$18*$B$2)-SUM($I59:BW59),IF(BX$18&gt;BW$19,((BX$18-BW$19+1)*$B$2*$AM$21),IF(BX$18&gt;=BW$19,$AM$21*$B$2))),0)</f>
        <v>0</v>
      </c>
      <c r="BY59" s="231">
        <f>IF('Hoja De Calculo'!BZ13&gt;='Hoja De Calculo'!BY13,IF(BY$18=100,($AM$21*BY$18*$B$2)-SUM($I59:BX59),IF(BY$18&gt;BX$19,((BY$18-BX$19+1)*$B$2*$AM$21),IF(BY$18&gt;=BX$19,$AM$21*$B$2))),0)</f>
        <v>0</v>
      </c>
      <c r="BZ59" s="231">
        <f>IF('Hoja De Calculo'!CA13&gt;='Hoja De Calculo'!BZ13,IF(BZ$18=100,($AM$21*BZ$18*$B$2)-SUM($I59:BY59),IF(BZ$18&gt;BY$19,((BZ$18-BY$19+1)*$B$2*$AM$21),IF(BZ$18&gt;=BY$19,$AM$21*$B$2))),0)</f>
        <v>0</v>
      </c>
      <c r="CA59" s="231">
        <f>IF('Hoja De Calculo'!CB13&gt;='Hoja De Calculo'!CA13,IF(CA$18=100,($AM$21*CA$18*$B$2)-SUM($I59:BZ59),IF(CA$18&gt;BZ$19,((CA$18-BZ$19+1)*$B$2*$AM$21),IF(CA$18&gt;=BZ$19,$AM$21*$B$2))),0)</f>
        <v>0</v>
      </c>
      <c r="CB59" s="231">
        <f>IF('Hoja De Calculo'!CC13&gt;='Hoja De Calculo'!CB13,IF(CB$18=100,($AM$21*CB$18*$B$2)-SUM($I59:CA59),IF(CB$18&gt;CA$19,((CB$18-CA$19+1)*$B$2*$AM$21),IF(CB$18&gt;=CA$19,$AM$21*$B$2))),0)</f>
        <v>0</v>
      </c>
      <c r="CC59" s="231">
        <f>IF('Hoja De Calculo'!CD13&gt;='Hoja De Calculo'!CC13,IF(CC$18=100,($AM$21*CC$18*$B$2)-SUM($I59:CB59),IF(CC$18&gt;CB$19,((CC$18-CB$19+1)*$B$2*$AM$21),IF(CC$18&gt;=CB$19,$AM$21*$B$2))),0)</f>
        <v>0</v>
      </c>
      <c r="CD59" s="231">
        <f>IF('Hoja De Calculo'!CE13&gt;='Hoja De Calculo'!CD13,IF(CD$18=100,($AM$21*CD$18*$B$2)-SUM($I59:CC59),IF(CD$18&gt;CC$19,((CD$18-CC$19+1)*$B$2*$AM$21),IF(CD$18&gt;=CC$19,$AM$21*$B$2))),0)</f>
        <v>0</v>
      </c>
      <c r="CE59" s="231">
        <f>IF('Hoja De Calculo'!CF13&gt;='Hoja De Calculo'!CE13,IF(CE$18=100,($AM$21*CE$18*$B$2)-SUM($I59:CD59),IF(CE$18&gt;CD$19,((CE$18-CD$19+1)*$B$2*$AM$21),IF(CE$18&gt;=CD$19,$AM$21*$B$2))),0)</f>
        <v>0</v>
      </c>
      <c r="CF59" s="231">
        <f>IF('Hoja De Calculo'!CG13&gt;='Hoja De Calculo'!CF13,IF(CF$18=100,($AM$21*CF$18*$B$2)-SUM($I59:CE59),IF(CF$18&gt;CE$19,((CF$18-CE$19+1)*$B$2*$AM$21),IF(CF$18&gt;=CE$19,$AM$21*$B$2))),0)</f>
        <v>0</v>
      </c>
      <c r="CG59" s="231">
        <f>IF('Hoja De Calculo'!CH13&gt;='Hoja De Calculo'!CG13,IF(CG$18=100,($AM$21*CG$18*$B$2)-SUM($I59:CF59),IF(CG$18&gt;CF$19,((CG$18-CF$19+1)*$B$2*$AM$21),IF(CG$18&gt;=CF$19,$AM$21*$B$2))),0)</f>
        <v>0</v>
      </c>
      <c r="CH59" s="231">
        <f>IF('Hoja De Calculo'!CI13&gt;='Hoja De Calculo'!CH13,IF(CH$18=100,($AM$21*CH$18*$B$2)-SUM($I59:CG59),IF(CH$18&gt;CG$19,((CH$18-CG$19+1)*$B$2*$AM$21),IF(CH$18&gt;=CG$19,$AM$21*$B$2))),0)</f>
        <v>0</v>
      </c>
      <c r="CI59" s="231">
        <f>IF('Hoja De Calculo'!CJ13&gt;='Hoja De Calculo'!CI13,IF(CI$18=100,($AM$21*CI$18*$B$2)-SUM($I59:CH59),IF(CI$18&gt;CH$19,((CI$18-CH$19+1)*$B$2*$AM$21),IF(CI$18&gt;=CH$19,$AM$21*$B$2))),0)</f>
        <v>0</v>
      </c>
      <c r="CJ59" s="231">
        <f>IF('Hoja De Calculo'!CK13&gt;='Hoja De Calculo'!CJ13,IF(CJ$18=100,($AM$21*CJ$18*$B$2)-SUM($I59:CI59),IF(CJ$18&gt;CI$19,((CJ$18-CI$19+1)*$B$2*$AM$21),IF(CJ$18&gt;=CI$19,$AM$21*$B$2))),0)</f>
        <v>0</v>
      </c>
      <c r="CK59" s="231">
        <f>IF('Hoja De Calculo'!CL13&gt;='Hoja De Calculo'!CK13,IF(CK$18=100,($AM$21*CK$18*$B$2)-SUM($I59:CJ59),IF(CK$18&gt;CJ$19,((CK$18-CJ$19+1)*$B$2*$AM$21),IF(CK$18&gt;=CJ$19,$AM$21*$B$2))),0)</f>
        <v>0</v>
      </c>
      <c r="CL59" s="231">
        <f>IF('Hoja De Calculo'!CM13&gt;='Hoja De Calculo'!CL13,IF(CL$18=100,($AM$21*CL$18*$B$2)-SUM($I59:CK59),IF(CL$18&gt;CK$19,((CL$18-CK$19+1)*$B$2*$AM$21),IF(CL$18&gt;=CK$19,$AM$21*$B$2))),0)</f>
        <v>0</v>
      </c>
      <c r="CM59" s="231">
        <f>IF('Hoja De Calculo'!CN13&gt;='Hoja De Calculo'!CM13,IF(CM$18=100,($AM$21*CM$18*$B$2)-SUM($I59:CL59),IF(CM$18&gt;CL$19,((CM$18-CL$19+1)*$B$2*$AM$21),IF(CM$18&gt;=CL$19,$AM$21*$B$2))),0)</f>
        <v>0</v>
      </c>
      <c r="CN59" s="231">
        <f>IF('Hoja De Calculo'!CO13&gt;='Hoja De Calculo'!CN13,IF(CN$18=100,($AM$21*CN$18*$B$2)-SUM($I59:CM59),IF(CN$18&gt;CM$19,((CN$18-CM$19+1)*$B$2*$AM$21),IF(CN$18&gt;=CM$19,$AM$21*$B$2))),0)</f>
        <v>0</v>
      </c>
      <c r="CO59" s="231">
        <f>IF('Hoja De Calculo'!CP13&gt;='Hoja De Calculo'!CO13,IF(CO$18=100,($AM$21*CO$18*$B$2)-SUM($I59:CN59),IF(CO$18&gt;CN$19,((CO$18-CN$19+1)*$B$2*$AM$21),IF(CO$18&gt;=CN$19,$AM$21*$B$2))),0)</f>
        <v>0</v>
      </c>
      <c r="CP59" s="231">
        <f>IF('Hoja De Calculo'!CQ13&gt;='Hoja De Calculo'!CP13,IF(CP$18=100,($AM$21*CP$18*$B$2)-SUM($I59:CO59),IF(CP$18&gt;CO$19,((CP$18-CO$19+1)*$B$2*$AM$21),IF(CP$18&gt;=CO$19,$AM$21*$B$2))),0)</f>
        <v>0</v>
      </c>
      <c r="CQ59" s="231">
        <f>IF('Hoja De Calculo'!CR13&gt;='Hoja De Calculo'!CQ13,IF(CQ$18=100,($AM$21*CQ$18*$B$2)-SUM($I59:CP59),IF(CQ$18&gt;CP$19,((CQ$18-CP$19+1)*$B$2*$AM$21),IF(CQ$18&gt;=CP$19,$AM$21*$B$2))),0)</f>
        <v>0</v>
      </c>
      <c r="CR59" s="231">
        <f>IF('Hoja De Calculo'!CS13&gt;='Hoja De Calculo'!CR13,IF(CR$18=100,($AM$21*CR$18*$B$2)-SUM($I59:CQ59),IF(CR$18&gt;CQ$19,((CR$18-CQ$19+1)*$B$2*$AM$21),IF(CR$18&gt;=CQ$19,$AM$21*$B$2))),0)</f>
        <v>0</v>
      </c>
      <c r="CS59" s="231">
        <f>IF('Hoja De Calculo'!CT13&gt;='Hoja De Calculo'!CS13,IF(CS$18=100,($AM$21*CS$18*$B$2)-SUM($I59:CR59),IF(CS$18&gt;CR$19,((CS$18-CR$19+1)*$B$2*$AM$21),IF(CS$18&gt;=CR$19,$AM$21*$B$2))),0)</f>
        <v>0</v>
      </c>
      <c r="CT59" s="231">
        <f>IF('Hoja De Calculo'!CU13&gt;='Hoja De Calculo'!CT13,IF(CT$18=100,($AM$21*CT$18*$B$2)-SUM($I59:CS59),IF(CT$18&gt;CS$19,((CT$18-CS$19+1)*$B$2*$AM$21),IF(CT$18&gt;=CS$19,$AM$21*$B$2))),0)</f>
        <v>0</v>
      </c>
      <c r="CU59" s="231">
        <f>IF('Hoja De Calculo'!CV13&gt;='Hoja De Calculo'!CU13,IF(CU$18=100,($AM$21*CU$18*$B$2)-SUM($I59:CT59),IF(CU$18&gt;CT$19,((CU$18-CT$19+1)*$B$2*$AM$21),IF(CU$18&gt;=CT$19,$AM$21*$B$2))),0)</f>
        <v>0</v>
      </c>
      <c r="CV59" s="231">
        <f>IF('Hoja De Calculo'!CW13&gt;='Hoja De Calculo'!CV13,IF(CV$18=100,($AM$21*CV$18*$B$2)-SUM($I59:CU59),IF(CV$18&gt;CU$19,((CV$18-CU$19+1)*$B$2*$AM$21),IF(CV$18&gt;=CU$19,$AM$21*$B$2))),0)</f>
        <v>0</v>
      </c>
      <c r="CW59" s="231">
        <f>IF('Hoja De Calculo'!CX13&gt;='Hoja De Calculo'!CW13,IF(CW$18=100,($AM$21*CW$18*$B$2)-SUM($I59:CV59),IF(CW$18&gt;CV$19,((CW$18-CV$19+1)*$B$2*$AM$21),IF(CW$18&gt;=CV$19,$AM$21*$B$2))),0)</f>
        <v>0</v>
      </c>
    </row>
    <row r="60" spans="1:101" x14ac:dyDescent="0.35">
      <c r="A60" t="s">
        <v>165</v>
      </c>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218">
        <f>(AN$21*$B$2*(AN$19+(IF(AN$19=100,0,1))))</f>
        <v>0</v>
      </c>
      <c r="AO60" s="231">
        <f>IF('Hoja De Calculo'!AP13&gt;='Hoja De Calculo'!AO13,IF(AO$18=100,($AN$21*AO$18*$B$2)-SUM($I60:AN60),IF(AO$18&gt;AN$19,((AO$18-AN$19+1)*$B$2*$AN$21),IF(AO$18&gt;=AN$19,$AN$21*$B$2))),0)</f>
        <v>0</v>
      </c>
      <c r="AP60" s="231">
        <f>IF('Hoja De Calculo'!AQ13&gt;='Hoja De Calculo'!AP13,IF(AP$18=100,($AN$21*AP$18*$B$2)-SUM($I60:AO60),IF(AP$18&gt;AO$19,((AP$18-AO$19+1)*$B$2*$AN$21),IF(AP$18&gt;=AO$19,$AN$21*$B$2))),0)</f>
        <v>0</v>
      </c>
      <c r="AQ60" s="231">
        <f>IF('Hoja De Calculo'!AR13&gt;='Hoja De Calculo'!AQ13,IF(AQ$18=100,($AN$21*AQ$18*$B$2)-SUM($I60:AP60),IF(AQ$18&gt;AP$19,((AQ$18-AP$19+1)*$B$2*$AN$21),IF(AQ$18&gt;=AP$19,$AN$21*$B$2))),0)</f>
        <v>0</v>
      </c>
      <c r="AR60" s="231">
        <f>IF('Hoja De Calculo'!AS13&gt;='Hoja De Calculo'!AR13,IF(AR$18=100,($AN$21*AR$18*$B$2)-SUM($I60:AQ60),IF(AR$18&gt;AQ$19,((AR$18-AQ$19+1)*$B$2*$AN$21),IF(AR$18&gt;=AQ$19,$AN$21*$B$2))),0)</f>
        <v>0</v>
      </c>
      <c r="AS60" s="231">
        <f>IF('Hoja De Calculo'!AT13&gt;='Hoja De Calculo'!AS13,IF(AS$18=100,($AN$21*AS$18*$B$2)-SUM($I60:AR60),IF(AS$18&gt;AR$19,((AS$18-AR$19+1)*$B$2*$AN$21),IF(AS$18&gt;=AR$19,$AN$21*$B$2))),0)</f>
        <v>0</v>
      </c>
      <c r="AT60" s="231">
        <f>IF('Hoja De Calculo'!AU13&gt;='Hoja De Calculo'!AT13,IF(AT$18=100,($AN$21*AT$18*$B$2)-SUM($I60:AS60),IF(AT$18&gt;AS$19,((AT$18-AS$19+1)*$B$2*$AN$21),IF(AT$18&gt;=AS$19,$AN$21*$B$2))),0)</f>
        <v>0</v>
      </c>
      <c r="AU60" s="231">
        <f>IF('Hoja De Calculo'!AV13&gt;='Hoja De Calculo'!AU13,IF(AU$18=100,($AN$21*AU$18*$B$2)-SUM($I60:AT60),IF(AU$18&gt;AT$19,((AU$18-AT$19+1)*$B$2*$AN$21),IF(AU$18&gt;=AT$19,$AN$21*$B$2))),0)</f>
        <v>0</v>
      </c>
      <c r="AV60" s="231">
        <f>IF('Hoja De Calculo'!AW13&gt;='Hoja De Calculo'!AV13,IF(AV$18=100,($AN$21*AV$18*$B$2)-SUM($I60:AU60),IF(AV$18&gt;AU$19,((AV$18-AU$19+1)*$B$2*$AN$21),IF(AV$18&gt;=AU$19,$AN$21*$B$2))),0)</f>
        <v>0</v>
      </c>
      <c r="AW60" s="231">
        <f>IF('Hoja De Calculo'!AX13&gt;='Hoja De Calculo'!AW13,IF(AW$18=100,($AN$21*AW$18*$B$2)-SUM($I60:AV60),IF(AW$18&gt;AV$19,((AW$18-AV$19+1)*$B$2*$AN$21),IF(AW$18&gt;=AV$19,$AN$21*$B$2))),0)</f>
        <v>0</v>
      </c>
      <c r="AX60" s="231">
        <f>IF('Hoja De Calculo'!AY13&gt;='Hoja De Calculo'!AX13,IF(AX$18=100,($AN$21*AX$18*$B$2)-SUM($I60:AW60),IF(AX$18&gt;AW$19,((AX$18-AW$19+1)*$B$2*$AN$21),IF(AX$18&gt;=AW$19,$AN$21*$B$2))),0)</f>
        <v>0</v>
      </c>
      <c r="AY60" s="231">
        <f>IF('Hoja De Calculo'!AZ13&gt;='Hoja De Calculo'!AY13,IF(AY$18=100,($AN$21*AY$18*$B$2)-SUM($I60:AX60),IF(AY$18&gt;AX$19,((AY$18-AX$19+1)*$B$2*$AN$21),IF(AY$18&gt;=AX$19,$AN$21*$B$2))),0)</f>
        <v>0</v>
      </c>
      <c r="AZ60" s="231">
        <f>IF('Hoja De Calculo'!BA13&gt;='Hoja De Calculo'!AZ13,IF(AZ$18=100,($AN$21*AZ$18*$B$2)-SUM($I60:AY60),IF(AZ$18&gt;AY$19,((AZ$18-AY$19+1)*$B$2*$AN$21),IF(AZ$18&gt;=AY$19,$AN$21*$B$2))),0)</f>
        <v>0</v>
      </c>
      <c r="BA60" s="231">
        <f>IF('Hoja De Calculo'!BB13&gt;='Hoja De Calculo'!BA13,IF(BA$18=100,($AN$21*BA$18*$B$2)-SUM($I60:AZ60),IF(BA$18&gt;AZ$19,((BA$18-AZ$19+1)*$B$2*$AN$21),IF(BA$18&gt;=AZ$19,$AN$21*$B$2))),0)</f>
        <v>0</v>
      </c>
      <c r="BB60" s="231">
        <f>IF('Hoja De Calculo'!BC13&gt;='Hoja De Calculo'!BB13,IF(BB$18=100,($AN$21*BB$18*$B$2)-SUM($I60:BA60),IF(BB$18&gt;BA$19,((BB$18-BA$19+1)*$B$2*$AN$21),IF(BB$18&gt;=BA$19,$AN$21*$B$2))),0)</f>
        <v>0</v>
      </c>
      <c r="BC60" s="231">
        <f>IF('Hoja De Calculo'!BD13&gt;='Hoja De Calculo'!BC13,IF(BC$18=100,($AN$21*BC$18*$B$2)-SUM($I60:BB60),IF(BC$18&gt;BB$19,((BC$18-BB$19+1)*$B$2*$AN$21),IF(BC$18&gt;=BB$19,$AN$21*$B$2))),0)</f>
        <v>0</v>
      </c>
      <c r="BD60" s="231">
        <f>IF('Hoja De Calculo'!BE13&gt;='Hoja De Calculo'!BD13,IF(BD$18=100,($AN$21*BD$18*$B$2)-SUM($I60:BC60),IF(BD$18&gt;BC$19,((BD$18-BC$19+1)*$B$2*$AN$21),IF(BD$18&gt;=BC$19,$AN$21*$B$2))),0)</f>
        <v>0</v>
      </c>
      <c r="BE60" s="231">
        <f>IF('Hoja De Calculo'!BF13&gt;='Hoja De Calculo'!BE13,IF(BE$18=100,($AN$21*BE$18*$B$2)-SUM($I60:BD60),IF(BE$18&gt;BD$19,((BE$18-BD$19+1)*$B$2*$AN$21),IF(BE$18&gt;=BD$19,$AN$21*$B$2))),0)</f>
        <v>0</v>
      </c>
      <c r="BF60" s="231">
        <f>IF('Hoja De Calculo'!BG13&gt;='Hoja De Calculo'!BF13,IF(BF$18=100,($AN$21*BF$18*$B$2)-SUM($I60:BE60),IF(BF$18&gt;BE$19,((BF$18-BE$19+1)*$B$2*$AN$21),IF(BF$18&gt;=BE$19,$AN$21*$B$2))),0)</f>
        <v>0</v>
      </c>
      <c r="BG60" s="231">
        <f>IF('Hoja De Calculo'!BH13&gt;='Hoja De Calculo'!BG13,IF(BG$18=100,($AN$21*BG$18*$B$2)-SUM($I60:BF60),IF(BG$18&gt;BF$19,((BG$18-BF$19+1)*$B$2*$AN$21),IF(BG$18&gt;=BF$19,$AN$21*$B$2))),0)</f>
        <v>0</v>
      </c>
      <c r="BH60" s="231">
        <f>IF('Hoja De Calculo'!BI13&gt;='Hoja De Calculo'!BH13,IF(BH$18=100,($AN$21*BH$18*$B$2)-SUM($I60:BG60),IF(BH$18&gt;BG$19,((BH$18-BG$19+1)*$B$2*$AN$21),IF(BH$18&gt;=BG$19,$AN$21*$B$2))),0)</f>
        <v>0</v>
      </c>
      <c r="BI60" s="231">
        <f>IF('Hoja De Calculo'!BJ13&gt;='Hoja De Calculo'!BI13,IF(BI$18=100,($AN$21*BI$18*$B$2)-SUM($I60:BH60),IF(BI$18&gt;BH$19,((BI$18-BH$19+1)*$B$2*$AN$21),IF(BI$18&gt;=BH$19,$AN$21*$B$2))),0)</f>
        <v>0</v>
      </c>
      <c r="BJ60" s="231">
        <f>IF('Hoja De Calculo'!BK13&gt;='Hoja De Calculo'!BJ13,IF(BJ$18=100,($AN$21*BJ$18*$B$2)-SUM($I60:BI60),IF(BJ$18&gt;BI$19,((BJ$18-BI$19+1)*$B$2*$AN$21),IF(BJ$18&gt;=BI$19,$AN$21*$B$2))),0)</f>
        <v>0</v>
      </c>
      <c r="BK60" s="231">
        <f>IF('Hoja De Calculo'!BL13&gt;='Hoja De Calculo'!BK13,IF(BK$18=100,($AN$21*BK$18*$B$2)-SUM($I60:BJ60),IF(BK$18&gt;BJ$19,((BK$18-BJ$19+1)*$B$2*$AN$21),IF(BK$18&gt;=BJ$19,$AN$21*$B$2))),0)</f>
        <v>0</v>
      </c>
      <c r="BL60" s="231">
        <f>IF('Hoja De Calculo'!BM13&gt;='Hoja De Calculo'!BL13,IF(BL$18=100,($AN$21*BL$18*$B$2)-SUM($I60:BK60),IF(BL$18&gt;BK$19,((BL$18-BK$19+1)*$B$2*$AN$21),IF(BL$18&gt;=BK$19,$AN$21*$B$2))),0)</f>
        <v>0</v>
      </c>
      <c r="BM60" s="231">
        <f>IF('Hoja De Calculo'!BN13&gt;='Hoja De Calculo'!BM13,IF(BM$18=100,($AN$21*BM$18*$B$2)-SUM($I60:BL60),IF(BM$18&gt;BL$19,((BM$18-BL$19+1)*$B$2*$AN$21),IF(BM$18&gt;=BL$19,$AN$21*$B$2))),0)</f>
        <v>0</v>
      </c>
      <c r="BN60" s="231">
        <f>IF('Hoja De Calculo'!BO13&gt;='Hoja De Calculo'!BN13,IF(BN$18=100,($AN$21*BN$18*$B$2)-SUM($I60:BM60),IF(BN$18&gt;BM$19,((BN$18-BM$19+1)*$B$2*$AN$21),IF(BN$18&gt;=BM$19,$AN$21*$B$2))),0)</f>
        <v>0</v>
      </c>
      <c r="BO60" s="231">
        <f>IF('Hoja De Calculo'!BP13&gt;='Hoja De Calculo'!BO13,IF(BO$18=100,($AN$21*BO$18*$B$2)-SUM($I60:BN60),IF(BO$18&gt;BN$19,((BO$18-BN$19+1)*$B$2*$AN$21),IF(BO$18&gt;=BN$19,$AN$21*$B$2))),0)</f>
        <v>0</v>
      </c>
      <c r="BP60" s="231">
        <f>IF('Hoja De Calculo'!BQ13&gt;='Hoja De Calculo'!BP13,IF(BP$18=100,($AN$21*BP$18*$B$2)-SUM($I60:BO60),IF(BP$18&gt;BO$19,((BP$18-BO$19+1)*$B$2*$AN$21),IF(BP$18&gt;=BO$19,$AN$21*$B$2))),0)</f>
        <v>0</v>
      </c>
      <c r="BQ60" s="231">
        <f>IF('Hoja De Calculo'!BR13&gt;='Hoja De Calculo'!BQ13,IF(BQ$18=100,($AN$21*BQ$18*$B$2)-SUM($I60:BP60),IF(BQ$18&gt;BP$19,((BQ$18-BP$19+1)*$B$2*$AN$21),IF(BQ$18&gt;=BP$19,$AN$21*$B$2))),0)</f>
        <v>0</v>
      </c>
      <c r="BR60" s="231">
        <f>IF('Hoja De Calculo'!BS13&gt;='Hoja De Calculo'!BR13,IF(BR$18=100,($AN$21*BR$18*$B$2)-SUM($I60:BQ60),IF(BR$18&gt;BQ$19,((BR$18-BQ$19+1)*$B$2*$AN$21),IF(BR$18&gt;=BQ$19,$AN$21*$B$2))),0)</f>
        <v>0</v>
      </c>
      <c r="BS60" s="231">
        <f>IF('Hoja De Calculo'!BT13&gt;='Hoja De Calculo'!BS13,IF(BS$18=100,($AN$21*BS$18*$B$2)-SUM($I60:BR60),IF(BS$18&gt;BR$19,((BS$18-BR$19+1)*$B$2*$AN$21),IF(BS$18&gt;=BR$19,$AN$21*$B$2))),0)</f>
        <v>0</v>
      </c>
      <c r="BT60" s="231">
        <f>IF('Hoja De Calculo'!BU13&gt;='Hoja De Calculo'!BT13,IF(BT$18=100,($AN$21*BT$18*$B$2)-SUM($I60:BS60),IF(BT$18&gt;BS$19,((BT$18-BS$19+1)*$B$2*$AN$21),IF(BT$18&gt;=BS$19,$AN$21*$B$2))),0)</f>
        <v>0</v>
      </c>
      <c r="BU60" s="231">
        <f>IF('Hoja De Calculo'!BV13&gt;='Hoja De Calculo'!BU13,IF(BU$18=100,($AN$21*BU$18*$B$2)-SUM($I60:BT60),IF(BU$18&gt;BT$19,((BU$18-BT$19+1)*$B$2*$AN$21),IF(BU$18&gt;=BT$19,$AN$21*$B$2))),0)</f>
        <v>0</v>
      </c>
      <c r="BV60" s="231">
        <f>IF('Hoja De Calculo'!BW13&gt;='Hoja De Calculo'!BV13,IF(BV$18=100,($AN$21*BV$18*$B$2)-SUM($I60:BU60),IF(BV$18&gt;BU$19,((BV$18-BU$19+1)*$B$2*$AN$21),IF(BV$18&gt;=BU$19,$AN$21*$B$2))),0)</f>
        <v>0</v>
      </c>
      <c r="BW60" s="231">
        <f>IF('Hoja De Calculo'!BX13&gt;='Hoja De Calculo'!BW13,IF(BW$18=100,($AN$21*BW$18*$B$2)-SUM($I60:BV60),IF(BW$18&gt;BV$19,((BW$18-BV$19+1)*$B$2*$AN$21),IF(BW$18&gt;=BV$19,$AN$21*$B$2))),0)</f>
        <v>0</v>
      </c>
      <c r="BX60" s="231">
        <f>IF('Hoja De Calculo'!BY13&gt;='Hoja De Calculo'!BX13,IF(BX$18=100,($AN$21*BX$18*$B$2)-SUM($I60:BW60),IF(BX$18&gt;BW$19,((BX$18-BW$19+1)*$B$2*$AN$21),IF(BX$18&gt;=BW$19,$AN$21*$B$2))),0)</f>
        <v>0</v>
      </c>
      <c r="BY60" s="231">
        <f>IF('Hoja De Calculo'!BZ13&gt;='Hoja De Calculo'!BY13,IF(BY$18=100,($AN$21*BY$18*$B$2)-SUM($I60:BX60),IF(BY$18&gt;BX$19,((BY$18-BX$19+1)*$B$2*$AN$21),IF(BY$18&gt;=BX$19,$AN$21*$B$2))),0)</f>
        <v>0</v>
      </c>
      <c r="BZ60" s="231">
        <f>IF('Hoja De Calculo'!CA13&gt;='Hoja De Calculo'!BZ13,IF(BZ$18=100,($AN$21*BZ$18*$B$2)-SUM($I60:BY60),IF(BZ$18&gt;BY$19,((BZ$18-BY$19+1)*$B$2*$AN$21),IF(BZ$18&gt;=BY$19,$AN$21*$B$2))),0)</f>
        <v>0</v>
      </c>
      <c r="CA60" s="231">
        <f>IF('Hoja De Calculo'!CB13&gt;='Hoja De Calculo'!CA13,IF(CA$18=100,($AN$21*CA$18*$B$2)-SUM($I60:BZ60),IF(CA$18&gt;BZ$19,((CA$18-BZ$19+1)*$B$2*$AN$21),IF(CA$18&gt;=BZ$19,$AN$21*$B$2))),0)</f>
        <v>0</v>
      </c>
      <c r="CB60" s="231">
        <f>IF('Hoja De Calculo'!CC13&gt;='Hoja De Calculo'!CB13,IF(CB$18=100,($AN$21*CB$18*$B$2)-SUM($I60:CA60),IF(CB$18&gt;CA$19,((CB$18-CA$19+1)*$B$2*$AN$21),IF(CB$18&gt;=CA$19,$AN$21*$B$2))),0)</f>
        <v>0</v>
      </c>
      <c r="CC60" s="231">
        <f>IF('Hoja De Calculo'!CD13&gt;='Hoja De Calculo'!CC13,IF(CC$18=100,($AN$21*CC$18*$B$2)-SUM($I60:CB60),IF(CC$18&gt;CB$19,((CC$18-CB$19+1)*$B$2*$AN$21),IF(CC$18&gt;=CB$19,$AN$21*$B$2))),0)</f>
        <v>0</v>
      </c>
      <c r="CD60" s="231">
        <f>IF('Hoja De Calculo'!CE13&gt;='Hoja De Calculo'!CD13,IF(CD$18=100,($AN$21*CD$18*$B$2)-SUM($I60:CC60),IF(CD$18&gt;CC$19,((CD$18-CC$19+1)*$B$2*$AN$21),IF(CD$18&gt;=CC$19,$AN$21*$B$2))),0)</f>
        <v>0</v>
      </c>
      <c r="CE60" s="231">
        <f>IF('Hoja De Calculo'!CF13&gt;='Hoja De Calculo'!CE13,IF(CE$18=100,($AN$21*CE$18*$B$2)-SUM($I60:CD60),IF(CE$18&gt;CD$19,((CE$18-CD$19+1)*$B$2*$AN$21),IF(CE$18&gt;=CD$19,$AN$21*$B$2))),0)</f>
        <v>0</v>
      </c>
      <c r="CF60" s="231">
        <f>IF('Hoja De Calculo'!CG13&gt;='Hoja De Calculo'!CF13,IF(CF$18=100,($AN$21*CF$18*$B$2)-SUM($I60:CE60),IF(CF$18&gt;CE$19,((CF$18-CE$19+1)*$B$2*$AN$21),IF(CF$18&gt;=CE$19,$AN$21*$B$2))),0)</f>
        <v>0</v>
      </c>
      <c r="CG60" s="231">
        <f>IF('Hoja De Calculo'!CH13&gt;='Hoja De Calculo'!CG13,IF(CG$18=100,($AN$21*CG$18*$B$2)-SUM($I60:CF60),IF(CG$18&gt;CF$19,((CG$18-CF$19+1)*$B$2*$AN$21),IF(CG$18&gt;=CF$19,$AN$21*$B$2))),0)</f>
        <v>0</v>
      </c>
      <c r="CH60" s="231">
        <f>IF('Hoja De Calculo'!CI13&gt;='Hoja De Calculo'!CH13,IF(CH$18=100,($AN$21*CH$18*$B$2)-SUM($I60:CG60),IF(CH$18&gt;CG$19,((CH$18-CG$19+1)*$B$2*$AN$21),IF(CH$18&gt;=CG$19,$AN$21*$B$2))),0)</f>
        <v>0</v>
      </c>
      <c r="CI60" s="231">
        <f>IF('Hoja De Calculo'!CJ13&gt;='Hoja De Calculo'!CI13,IF(CI$18=100,($AN$21*CI$18*$B$2)-SUM($I60:CH60),IF(CI$18&gt;CH$19,((CI$18-CH$19+1)*$B$2*$AN$21),IF(CI$18&gt;=CH$19,$AN$21*$B$2))),0)</f>
        <v>0</v>
      </c>
      <c r="CJ60" s="231">
        <f>IF('Hoja De Calculo'!CK13&gt;='Hoja De Calculo'!CJ13,IF(CJ$18=100,($AN$21*CJ$18*$B$2)-SUM($I60:CI60),IF(CJ$18&gt;CI$19,((CJ$18-CI$19+1)*$B$2*$AN$21),IF(CJ$18&gt;=CI$19,$AN$21*$B$2))),0)</f>
        <v>0</v>
      </c>
      <c r="CK60" s="231">
        <f>IF('Hoja De Calculo'!CL13&gt;='Hoja De Calculo'!CK13,IF(CK$18=100,($AN$21*CK$18*$B$2)-SUM($I60:CJ60),IF(CK$18&gt;CJ$19,((CK$18-CJ$19+1)*$B$2*$AN$21),IF(CK$18&gt;=CJ$19,$AN$21*$B$2))),0)</f>
        <v>0</v>
      </c>
      <c r="CL60" s="231">
        <f>IF('Hoja De Calculo'!CM13&gt;='Hoja De Calculo'!CL13,IF(CL$18=100,($AN$21*CL$18*$B$2)-SUM($I60:CK60),IF(CL$18&gt;CK$19,((CL$18-CK$19+1)*$B$2*$AN$21),IF(CL$18&gt;=CK$19,$AN$21*$B$2))),0)</f>
        <v>0</v>
      </c>
      <c r="CM60" s="231">
        <f>IF('Hoja De Calculo'!CN13&gt;='Hoja De Calculo'!CM13,IF(CM$18=100,($AN$21*CM$18*$B$2)-SUM($I60:CL60),IF(CM$18&gt;CL$19,((CM$18-CL$19+1)*$B$2*$AN$21),IF(CM$18&gt;=CL$19,$AN$21*$B$2))),0)</f>
        <v>0</v>
      </c>
      <c r="CN60" s="231">
        <f>IF('Hoja De Calculo'!CO13&gt;='Hoja De Calculo'!CN13,IF(CN$18=100,($AN$21*CN$18*$B$2)-SUM($I60:CM60),IF(CN$18&gt;CM$19,((CN$18-CM$19+1)*$B$2*$AN$21),IF(CN$18&gt;=CM$19,$AN$21*$B$2))),0)</f>
        <v>0</v>
      </c>
      <c r="CO60" s="231">
        <f>IF('Hoja De Calculo'!CP13&gt;='Hoja De Calculo'!CO13,IF(CO$18=100,($AN$21*CO$18*$B$2)-SUM($I60:CN60),IF(CO$18&gt;CN$19,((CO$18-CN$19+1)*$B$2*$AN$21),IF(CO$18&gt;=CN$19,$AN$21*$B$2))),0)</f>
        <v>0</v>
      </c>
      <c r="CP60" s="231">
        <f>IF('Hoja De Calculo'!CQ13&gt;='Hoja De Calculo'!CP13,IF(CP$18=100,($AN$21*CP$18*$B$2)-SUM($I60:CO60),IF(CP$18&gt;CO$19,((CP$18-CO$19+1)*$B$2*$AN$21),IF(CP$18&gt;=CO$19,$AN$21*$B$2))),0)</f>
        <v>0</v>
      </c>
      <c r="CQ60" s="231">
        <f>IF('Hoja De Calculo'!CR13&gt;='Hoja De Calculo'!CQ13,IF(CQ$18=100,($AN$21*CQ$18*$B$2)-SUM($I60:CP60),IF(CQ$18&gt;CP$19,((CQ$18-CP$19+1)*$B$2*$AN$21),IF(CQ$18&gt;=CP$19,$AN$21*$B$2))),0)</f>
        <v>0</v>
      </c>
      <c r="CR60" s="231">
        <f>IF('Hoja De Calculo'!CS13&gt;='Hoja De Calculo'!CR13,IF(CR$18=100,($AN$21*CR$18*$B$2)-SUM($I60:CQ60),IF(CR$18&gt;CQ$19,((CR$18-CQ$19+1)*$B$2*$AN$21),IF(CR$18&gt;=CQ$19,$AN$21*$B$2))),0)</f>
        <v>0</v>
      </c>
      <c r="CS60" s="231">
        <f>IF('Hoja De Calculo'!CT13&gt;='Hoja De Calculo'!CS13,IF(CS$18=100,($AN$21*CS$18*$B$2)-SUM($I60:CR60),IF(CS$18&gt;CR$19,((CS$18-CR$19+1)*$B$2*$AN$21),IF(CS$18&gt;=CR$19,$AN$21*$B$2))),0)</f>
        <v>0</v>
      </c>
      <c r="CT60" s="231">
        <f>IF('Hoja De Calculo'!CU13&gt;='Hoja De Calculo'!CT13,IF(CT$18=100,($AN$21*CT$18*$B$2)-SUM($I60:CS60),IF(CT$18&gt;CS$19,((CT$18-CS$19+1)*$B$2*$AN$21),IF(CT$18&gt;=CS$19,$AN$21*$B$2))),0)</f>
        <v>0</v>
      </c>
      <c r="CU60" s="231">
        <f>IF('Hoja De Calculo'!CV13&gt;='Hoja De Calculo'!CU13,IF(CU$18=100,($AN$21*CU$18*$B$2)-SUM($I60:CT60),IF(CU$18&gt;CT$19,((CU$18-CT$19+1)*$B$2*$AN$21),IF(CU$18&gt;=CT$19,$AN$21*$B$2))),0)</f>
        <v>0</v>
      </c>
      <c r="CV60" s="231">
        <f>IF('Hoja De Calculo'!CW13&gt;='Hoja De Calculo'!CV13,IF(CV$18=100,($AN$21*CV$18*$B$2)-SUM($I60:CU60),IF(CV$18&gt;CU$19,((CV$18-CU$19+1)*$B$2*$AN$21),IF(CV$18&gt;=CU$19,$AN$21*$B$2))),0)</f>
        <v>0</v>
      </c>
      <c r="CW60" s="231">
        <f>IF('Hoja De Calculo'!CX13&gt;='Hoja De Calculo'!CW13,IF(CW$18=100,($AN$21*CW$18*$B$2)-SUM($I60:CV60),IF(CW$18&gt;CV$19,((CW$18-CV$19+1)*$B$2*$AN$21),IF(CW$18&gt;=CV$19,$AN$21*$B$2))),0)</f>
        <v>0</v>
      </c>
    </row>
    <row r="61" spans="1:101" x14ac:dyDescent="0.35">
      <c r="A61" t="s">
        <v>166</v>
      </c>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218">
        <f>(AO$21*$B$2*(AO$19+(IF(AO$19=100,0,1))))</f>
        <v>0</v>
      </c>
      <c r="AP61" s="231">
        <f>IF('Hoja De Calculo'!AQ13&gt;='Hoja De Calculo'!AP13,IF(AP$18=100,($AO$21*AP$18*$B$2)-SUM($I61:AO61),IF(AP$18&gt;AO$19,((AP$18-AO$19+1)*$B$2*$AO$21),IF(AP$18&gt;=AO$19,$AO$21*$B$2))),0)</f>
        <v>0</v>
      </c>
      <c r="AQ61" s="231">
        <f>IF('Hoja De Calculo'!AR13&gt;='Hoja De Calculo'!AQ13,IF(AQ$18=100,($AO$21*AQ$18*$B$2)-SUM($I61:AP61),IF(AQ$18&gt;AP$19,((AQ$18-AP$19+1)*$B$2*$AO$21),IF(AQ$18&gt;=AP$19,$AO$21*$B$2))),0)</f>
        <v>0</v>
      </c>
      <c r="AR61" s="231">
        <f>IF('Hoja De Calculo'!AS13&gt;='Hoja De Calculo'!AR13,IF(AR$18=100,($AO$21*AR$18*$B$2)-SUM($I61:AQ61),IF(AR$18&gt;AQ$19,((AR$18-AQ$19+1)*$B$2*$AO$21),IF(AR$18&gt;=AQ$19,$AO$21*$B$2))),0)</f>
        <v>0</v>
      </c>
      <c r="AS61" s="231">
        <f>IF('Hoja De Calculo'!AT13&gt;='Hoja De Calculo'!AS13,IF(AS$18=100,($AO$21*AS$18*$B$2)-SUM($I61:AR61),IF(AS$18&gt;AR$19,((AS$18-AR$19+1)*$B$2*$AO$21),IF(AS$18&gt;=AR$19,$AO$21*$B$2))),0)</f>
        <v>0</v>
      </c>
      <c r="AT61" s="231">
        <f>IF('Hoja De Calculo'!AU13&gt;='Hoja De Calculo'!AT13,IF(AT$18=100,($AO$21*AT$18*$B$2)-SUM($I61:AS61),IF(AT$18&gt;AS$19,((AT$18-AS$19+1)*$B$2*$AO$21),IF(AT$18&gt;=AS$19,$AO$21*$B$2))),0)</f>
        <v>0</v>
      </c>
      <c r="AU61" s="231">
        <f>IF('Hoja De Calculo'!AV13&gt;='Hoja De Calculo'!AU13,IF(AU$18=100,($AO$21*AU$18*$B$2)-SUM($I61:AT61),IF(AU$18&gt;AT$19,((AU$18-AT$19+1)*$B$2*$AO$21),IF(AU$18&gt;=AT$19,$AO$21*$B$2))),0)</f>
        <v>0</v>
      </c>
      <c r="AV61" s="231">
        <f>IF('Hoja De Calculo'!AW13&gt;='Hoja De Calculo'!AV13,IF(AV$18=100,($AO$21*AV$18*$B$2)-SUM($I61:AU61),IF(AV$18&gt;AU$19,((AV$18-AU$19+1)*$B$2*$AO$21),IF(AV$18&gt;=AU$19,$AO$21*$B$2))),0)</f>
        <v>0</v>
      </c>
      <c r="AW61" s="231">
        <f>IF('Hoja De Calculo'!AX13&gt;='Hoja De Calculo'!AW13,IF(AW$18=100,($AO$21*AW$18*$B$2)-SUM($I61:AV61),IF(AW$18&gt;AV$19,((AW$18-AV$19+1)*$B$2*$AO$21),IF(AW$18&gt;=AV$19,$AO$21*$B$2))),0)</f>
        <v>0</v>
      </c>
      <c r="AX61" s="231">
        <f>IF('Hoja De Calculo'!AY13&gt;='Hoja De Calculo'!AX13,IF(AX$18=100,($AO$21*AX$18*$B$2)-SUM($I61:AW61),IF(AX$18&gt;AW$19,((AX$18-AW$19+1)*$B$2*$AO$21),IF(AX$18&gt;=AW$19,$AO$21*$B$2))),0)</f>
        <v>0</v>
      </c>
      <c r="AY61" s="231">
        <f>IF('Hoja De Calculo'!AZ13&gt;='Hoja De Calculo'!AY13,IF(AY$18=100,($AO$21*AY$18*$B$2)-SUM($I61:AX61),IF(AY$18&gt;AX$19,((AY$18-AX$19+1)*$B$2*$AO$21),IF(AY$18&gt;=AX$19,$AO$21*$B$2))),0)</f>
        <v>0</v>
      </c>
      <c r="AZ61" s="231">
        <f>IF('Hoja De Calculo'!BA13&gt;='Hoja De Calculo'!AZ13,IF(AZ$18=100,($AO$21*AZ$18*$B$2)-SUM($I61:AY61),IF(AZ$18&gt;AY$19,((AZ$18-AY$19+1)*$B$2*$AO$21),IF(AZ$18&gt;=AY$19,$AO$21*$B$2))),0)</f>
        <v>0</v>
      </c>
      <c r="BA61" s="231">
        <f>IF('Hoja De Calculo'!BB13&gt;='Hoja De Calculo'!BA13,IF(BA$18=100,($AO$21*BA$18*$B$2)-SUM($I61:AZ61),IF(BA$18&gt;AZ$19,((BA$18-AZ$19+1)*$B$2*$AO$21),IF(BA$18&gt;=AZ$19,$AO$21*$B$2))),0)</f>
        <v>0</v>
      </c>
      <c r="BB61" s="231">
        <f>IF('Hoja De Calculo'!BC13&gt;='Hoja De Calculo'!BB13,IF(BB$18=100,($AO$21*BB$18*$B$2)-SUM($I61:BA61),IF(BB$18&gt;BA$19,((BB$18-BA$19+1)*$B$2*$AO$21),IF(BB$18&gt;=BA$19,$AO$21*$B$2))),0)</f>
        <v>0</v>
      </c>
      <c r="BC61" s="231">
        <f>IF('Hoja De Calculo'!BD13&gt;='Hoja De Calculo'!BC13,IF(BC$18=100,($AO$21*BC$18*$B$2)-SUM($I61:BB61),IF(BC$18&gt;BB$19,((BC$18-BB$19+1)*$B$2*$AO$21),IF(BC$18&gt;=BB$19,$AO$21*$B$2))),0)</f>
        <v>0</v>
      </c>
      <c r="BD61" s="231">
        <f>IF('Hoja De Calculo'!BE13&gt;='Hoja De Calculo'!BD13,IF(BD$18=100,($AO$21*BD$18*$B$2)-SUM($I61:BC61),IF(BD$18&gt;BC$19,((BD$18-BC$19+1)*$B$2*$AO$21),IF(BD$18&gt;=BC$19,$AO$21*$B$2))),0)</f>
        <v>0</v>
      </c>
      <c r="BE61" s="231">
        <f>IF('Hoja De Calculo'!BF13&gt;='Hoja De Calculo'!BE13,IF(BE$18=100,($AO$21*BE$18*$B$2)-SUM($I61:BD61),IF(BE$18&gt;BD$19,((BE$18-BD$19+1)*$B$2*$AO$21),IF(BE$18&gt;=BD$19,$AO$21*$B$2))),0)</f>
        <v>0</v>
      </c>
      <c r="BF61" s="231">
        <f>IF('Hoja De Calculo'!BG13&gt;='Hoja De Calculo'!BF13,IF(BF$18=100,($AO$21*BF$18*$B$2)-SUM($I61:BE61),IF(BF$18&gt;BE$19,((BF$18-BE$19+1)*$B$2*$AO$21),IF(BF$18&gt;=BE$19,$AO$21*$B$2))),0)</f>
        <v>0</v>
      </c>
      <c r="BG61" s="231">
        <f>IF('Hoja De Calculo'!BH13&gt;='Hoja De Calculo'!BG13,IF(BG$18=100,($AO$21*BG$18*$B$2)-SUM($I61:BF61),IF(BG$18&gt;BF$19,((BG$18-BF$19+1)*$B$2*$AO$21),IF(BG$18&gt;=BF$19,$AO$21*$B$2))),0)</f>
        <v>0</v>
      </c>
      <c r="BH61" s="231">
        <f>IF('Hoja De Calculo'!BI13&gt;='Hoja De Calculo'!BH13,IF(BH$18=100,($AO$21*BH$18*$B$2)-SUM($I61:BG61),IF(BH$18&gt;BG$19,((BH$18-BG$19+1)*$B$2*$AO$21),IF(BH$18&gt;=BG$19,$AO$21*$B$2))),0)</f>
        <v>0</v>
      </c>
      <c r="BI61" s="231">
        <f>IF('Hoja De Calculo'!BJ13&gt;='Hoja De Calculo'!BI13,IF(BI$18=100,($AO$21*BI$18*$B$2)-SUM($I61:BH61),IF(BI$18&gt;BH$19,((BI$18-BH$19+1)*$B$2*$AO$21),IF(BI$18&gt;=BH$19,$AO$21*$B$2))),0)</f>
        <v>0</v>
      </c>
      <c r="BJ61" s="231">
        <f>IF('Hoja De Calculo'!BK13&gt;='Hoja De Calculo'!BJ13,IF(BJ$18=100,($AO$21*BJ$18*$B$2)-SUM($I61:BI61),IF(BJ$18&gt;BI$19,((BJ$18-BI$19+1)*$B$2*$AO$21),IF(BJ$18&gt;=BI$19,$AO$21*$B$2))),0)</f>
        <v>0</v>
      </c>
      <c r="BK61" s="231">
        <f>IF('Hoja De Calculo'!BL13&gt;='Hoja De Calculo'!BK13,IF(BK$18=100,($AO$21*BK$18*$B$2)-SUM($I61:BJ61),IF(BK$18&gt;BJ$19,((BK$18-BJ$19+1)*$B$2*$AO$21),IF(BK$18&gt;=BJ$19,$AO$21*$B$2))),0)</f>
        <v>0</v>
      </c>
      <c r="BL61" s="231">
        <f>IF('Hoja De Calculo'!BM13&gt;='Hoja De Calculo'!BL13,IF(BL$18=100,($AO$21*BL$18*$B$2)-SUM($I61:BK61),IF(BL$18&gt;BK$19,((BL$18-BK$19+1)*$B$2*$AO$21),IF(BL$18&gt;=BK$19,$AO$21*$B$2))),0)</f>
        <v>0</v>
      </c>
      <c r="BM61" s="231">
        <f>IF('Hoja De Calculo'!BN13&gt;='Hoja De Calculo'!BM13,IF(BM$18=100,($AO$21*BM$18*$B$2)-SUM($I61:BL61),IF(BM$18&gt;BL$19,((BM$18-BL$19+1)*$B$2*$AO$21),IF(BM$18&gt;=BL$19,$AO$21*$B$2))),0)</f>
        <v>0</v>
      </c>
      <c r="BN61" s="231">
        <f>IF('Hoja De Calculo'!BO13&gt;='Hoja De Calculo'!BN13,IF(BN$18=100,($AO$21*BN$18*$B$2)-SUM($I61:BM61),IF(BN$18&gt;BM$19,((BN$18-BM$19+1)*$B$2*$AO$21),IF(BN$18&gt;=BM$19,$AO$21*$B$2))),0)</f>
        <v>0</v>
      </c>
      <c r="BO61" s="231">
        <f>IF('Hoja De Calculo'!BP13&gt;='Hoja De Calculo'!BO13,IF(BO$18=100,($AO$21*BO$18*$B$2)-SUM($I61:BN61),IF(BO$18&gt;BN$19,((BO$18-BN$19+1)*$B$2*$AO$21),IF(BO$18&gt;=BN$19,$AO$21*$B$2))),0)</f>
        <v>0</v>
      </c>
      <c r="BP61" s="231">
        <f>IF('Hoja De Calculo'!BQ13&gt;='Hoja De Calculo'!BP13,IF(BP$18=100,($AO$21*BP$18*$B$2)-SUM($I61:BO61),IF(BP$18&gt;BO$19,((BP$18-BO$19+1)*$B$2*$AO$21),IF(BP$18&gt;=BO$19,$AO$21*$B$2))),0)</f>
        <v>0</v>
      </c>
      <c r="BQ61" s="231">
        <f>IF('Hoja De Calculo'!BR13&gt;='Hoja De Calculo'!BQ13,IF(BQ$18=100,($AO$21*BQ$18*$B$2)-SUM($I61:BP61),IF(BQ$18&gt;BP$19,((BQ$18-BP$19+1)*$B$2*$AO$21),IF(BQ$18&gt;=BP$19,$AO$21*$B$2))),0)</f>
        <v>0</v>
      </c>
      <c r="BR61" s="231">
        <f>IF('Hoja De Calculo'!BS13&gt;='Hoja De Calculo'!BR13,IF(BR$18=100,($AO$21*BR$18*$B$2)-SUM($I61:BQ61),IF(BR$18&gt;BQ$19,((BR$18-BQ$19+1)*$B$2*$AO$21),IF(BR$18&gt;=BQ$19,$AO$21*$B$2))),0)</f>
        <v>0</v>
      </c>
      <c r="BS61" s="231">
        <f>IF('Hoja De Calculo'!BT13&gt;='Hoja De Calculo'!BS13,IF(BS$18=100,($AO$21*BS$18*$B$2)-SUM($I61:BR61),IF(BS$18&gt;BR$19,((BS$18-BR$19+1)*$B$2*$AO$21),IF(BS$18&gt;=BR$19,$AO$21*$B$2))),0)</f>
        <v>0</v>
      </c>
      <c r="BT61" s="231">
        <f>IF('Hoja De Calculo'!BU13&gt;='Hoja De Calculo'!BT13,IF(BT$18=100,($AO$21*BT$18*$B$2)-SUM($I61:BS61),IF(BT$18&gt;BS$19,((BT$18-BS$19+1)*$B$2*$AO$21),IF(BT$18&gt;=BS$19,$AO$21*$B$2))),0)</f>
        <v>0</v>
      </c>
      <c r="BU61" s="231">
        <f>IF('Hoja De Calculo'!BV13&gt;='Hoja De Calculo'!BU13,IF(BU$18=100,($AO$21*BU$18*$B$2)-SUM($I61:BT61),IF(BU$18&gt;BT$19,((BU$18-BT$19+1)*$B$2*$AO$21),IF(BU$18&gt;=BT$19,$AO$21*$B$2))),0)</f>
        <v>0</v>
      </c>
      <c r="BV61" s="231">
        <f>IF('Hoja De Calculo'!BW13&gt;='Hoja De Calculo'!BV13,IF(BV$18=100,($AO$21*BV$18*$B$2)-SUM($I61:BU61),IF(BV$18&gt;BU$19,((BV$18-BU$19+1)*$B$2*$AO$21),IF(BV$18&gt;=BU$19,$AO$21*$B$2))),0)</f>
        <v>0</v>
      </c>
      <c r="BW61" s="231">
        <f>IF('Hoja De Calculo'!BX13&gt;='Hoja De Calculo'!BW13,IF(BW$18=100,($AO$21*BW$18*$B$2)-SUM($I61:BV61),IF(BW$18&gt;BV$19,((BW$18-BV$19+1)*$B$2*$AO$21),IF(BW$18&gt;=BV$19,$AO$21*$B$2))),0)</f>
        <v>0</v>
      </c>
      <c r="BX61" s="231">
        <f>IF('Hoja De Calculo'!BY13&gt;='Hoja De Calculo'!BX13,IF(BX$18=100,($AO$21*BX$18*$B$2)-SUM($I61:BW61),IF(BX$18&gt;BW$19,((BX$18-BW$19+1)*$B$2*$AO$21),IF(BX$18&gt;=BW$19,$AO$21*$B$2))),0)</f>
        <v>0</v>
      </c>
      <c r="BY61" s="231">
        <f>IF('Hoja De Calculo'!BZ13&gt;='Hoja De Calculo'!BY13,IF(BY$18=100,($AO$21*BY$18*$B$2)-SUM($I61:BX61),IF(BY$18&gt;BX$19,((BY$18-BX$19+1)*$B$2*$AO$21),IF(BY$18&gt;=BX$19,$AO$21*$B$2))),0)</f>
        <v>0</v>
      </c>
      <c r="BZ61" s="231">
        <f>IF('Hoja De Calculo'!CA13&gt;='Hoja De Calculo'!BZ13,IF(BZ$18=100,($AO$21*BZ$18*$B$2)-SUM($I61:BY61),IF(BZ$18&gt;BY$19,((BZ$18-BY$19+1)*$B$2*$AO$21),IF(BZ$18&gt;=BY$19,$AO$21*$B$2))),0)</f>
        <v>0</v>
      </c>
      <c r="CA61" s="231">
        <f>IF('Hoja De Calculo'!CB13&gt;='Hoja De Calculo'!CA13,IF(CA$18=100,($AO$21*CA$18*$B$2)-SUM($I61:BZ61),IF(CA$18&gt;BZ$19,((CA$18-BZ$19+1)*$B$2*$AO$21),IF(CA$18&gt;=BZ$19,$AO$21*$B$2))),0)</f>
        <v>0</v>
      </c>
      <c r="CB61" s="231">
        <f>IF('Hoja De Calculo'!CC13&gt;='Hoja De Calculo'!CB13,IF(CB$18=100,($AO$21*CB$18*$B$2)-SUM($I61:CA61),IF(CB$18&gt;CA$19,((CB$18-CA$19+1)*$B$2*$AO$21),IF(CB$18&gt;=CA$19,$AO$21*$B$2))),0)</f>
        <v>0</v>
      </c>
      <c r="CC61" s="231">
        <f>IF('Hoja De Calculo'!CD13&gt;='Hoja De Calculo'!CC13,IF(CC$18=100,($AO$21*CC$18*$B$2)-SUM($I61:CB61),IF(CC$18&gt;CB$19,((CC$18-CB$19+1)*$B$2*$AO$21),IF(CC$18&gt;=CB$19,$AO$21*$B$2))),0)</f>
        <v>0</v>
      </c>
      <c r="CD61" s="231">
        <f>IF('Hoja De Calculo'!CE13&gt;='Hoja De Calculo'!CD13,IF(CD$18=100,($AO$21*CD$18*$B$2)-SUM($I61:CC61),IF(CD$18&gt;CC$19,((CD$18-CC$19+1)*$B$2*$AO$21),IF(CD$18&gt;=CC$19,$AO$21*$B$2))),0)</f>
        <v>0</v>
      </c>
      <c r="CE61" s="231">
        <f>IF('Hoja De Calculo'!CF13&gt;='Hoja De Calculo'!CE13,IF(CE$18=100,($AO$21*CE$18*$B$2)-SUM($I61:CD61),IF(CE$18&gt;CD$19,((CE$18-CD$19+1)*$B$2*$AO$21),IF(CE$18&gt;=CD$19,$AO$21*$B$2))),0)</f>
        <v>0</v>
      </c>
      <c r="CF61" s="231">
        <f>IF('Hoja De Calculo'!CG13&gt;='Hoja De Calculo'!CF13,IF(CF$18=100,($AO$21*CF$18*$B$2)-SUM($I61:CE61),IF(CF$18&gt;CE$19,((CF$18-CE$19+1)*$B$2*$AO$21),IF(CF$18&gt;=CE$19,$AO$21*$B$2))),0)</f>
        <v>0</v>
      </c>
      <c r="CG61" s="231">
        <f>IF('Hoja De Calculo'!CH13&gt;='Hoja De Calculo'!CG13,IF(CG$18=100,($AO$21*CG$18*$B$2)-SUM($I61:CF61),IF(CG$18&gt;CF$19,((CG$18-CF$19+1)*$B$2*$AO$21),IF(CG$18&gt;=CF$19,$AO$21*$B$2))),0)</f>
        <v>0</v>
      </c>
      <c r="CH61" s="231">
        <f>IF('Hoja De Calculo'!CI13&gt;='Hoja De Calculo'!CH13,IF(CH$18=100,($AO$21*CH$18*$B$2)-SUM($I61:CG61),IF(CH$18&gt;CG$19,((CH$18-CG$19+1)*$B$2*$AO$21),IF(CH$18&gt;=CG$19,$AO$21*$B$2))),0)</f>
        <v>0</v>
      </c>
      <c r="CI61" s="231">
        <f>IF('Hoja De Calculo'!CJ13&gt;='Hoja De Calculo'!CI13,IF(CI$18=100,($AO$21*CI$18*$B$2)-SUM($I61:CH61),IF(CI$18&gt;CH$19,((CI$18-CH$19+1)*$B$2*$AO$21),IF(CI$18&gt;=CH$19,$AO$21*$B$2))),0)</f>
        <v>0</v>
      </c>
      <c r="CJ61" s="231">
        <f>IF('Hoja De Calculo'!CK13&gt;='Hoja De Calculo'!CJ13,IF(CJ$18=100,($AO$21*CJ$18*$B$2)-SUM($I61:CI61),IF(CJ$18&gt;CI$19,((CJ$18-CI$19+1)*$B$2*$AO$21),IF(CJ$18&gt;=CI$19,$AO$21*$B$2))),0)</f>
        <v>0</v>
      </c>
      <c r="CK61" s="231">
        <f>IF('Hoja De Calculo'!CL13&gt;='Hoja De Calculo'!CK13,IF(CK$18=100,($AO$21*CK$18*$B$2)-SUM($I61:CJ61),IF(CK$18&gt;CJ$19,((CK$18-CJ$19+1)*$B$2*$AO$21),IF(CK$18&gt;=CJ$19,$AO$21*$B$2))),0)</f>
        <v>0</v>
      </c>
      <c r="CL61" s="231">
        <f>IF('Hoja De Calculo'!CM13&gt;='Hoja De Calculo'!CL13,IF(CL$18=100,($AO$21*CL$18*$B$2)-SUM($I61:CK61),IF(CL$18&gt;CK$19,((CL$18-CK$19+1)*$B$2*$AO$21),IF(CL$18&gt;=CK$19,$AO$21*$B$2))),0)</f>
        <v>0</v>
      </c>
      <c r="CM61" s="231">
        <f>IF('Hoja De Calculo'!CN13&gt;='Hoja De Calculo'!CM13,IF(CM$18=100,($AO$21*CM$18*$B$2)-SUM($I61:CL61),IF(CM$18&gt;CL$19,((CM$18-CL$19+1)*$B$2*$AO$21),IF(CM$18&gt;=CL$19,$AO$21*$B$2))),0)</f>
        <v>0</v>
      </c>
      <c r="CN61" s="231">
        <f>IF('Hoja De Calculo'!CO13&gt;='Hoja De Calculo'!CN13,IF(CN$18=100,($AO$21*CN$18*$B$2)-SUM($I61:CM61),IF(CN$18&gt;CM$19,((CN$18-CM$19+1)*$B$2*$AO$21),IF(CN$18&gt;=CM$19,$AO$21*$B$2))),0)</f>
        <v>0</v>
      </c>
      <c r="CO61" s="231">
        <f>IF('Hoja De Calculo'!CP13&gt;='Hoja De Calculo'!CO13,IF(CO$18=100,($AO$21*CO$18*$B$2)-SUM($I61:CN61),IF(CO$18&gt;CN$19,((CO$18-CN$19+1)*$B$2*$AO$21),IF(CO$18&gt;=CN$19,$AO$21*$B$2))),0)</f>
        <v>0</v>
      </c>
      <c r="CP61" s="231">
        <f>IF('Hoja De Calculo'!CQ13&gt;='Hoja De Calculo'!CP13,IF(CP$18=100,($AO$21*CP$18*$B$2)-SUM($I61:CO61),IF(CP$18&gt;CO$19,((CP$18-CO$19+1)*$B$2*$AO$21),IF(CP$18&gt;=CO$19,$AO$21*$B$2))),0)</f>
        <v>0</v>
      </c>
      <c r="CQ61" s="231">
        <f>IF('Hoja De Calculo'!CR13&gt;='Hoja De Calculo'!CQ13,IF(CQ$18=100,($AO$21*CQ$18*$B$2)-SUM($I61:CP61),IF(CQ$18&gt;CP$19,((CQ$18-CP$19+1)*$B$2*$AO$21),IF(CQ$18&gt;=CP$19,$AO$21*$B$2))),0)</f>
        <v>0</v>
      </c>
      <c r="CR61" s="231">
        <f>IF('Hoja De Calculo'!CS13&gt;='Hoja De Calculo'!CR13,IF(CR$18=100,($AO$21*CR$18*$B$2)-SUM($I61:CQ61),IF(CR$18&gt;CQ$19,((CR$18-CQ$19+1)*$B$2*$AO$21),IF(CR$18&gt;=CQ$19,$AO$21*$B$2))),0)</f>
        <v>0</v>
      </c>
      <c r="CS61" s="231">
        <f>IF('Hoja De Calculo'!CT13&gt;='Hoja De Calculo'!CS13,IF(CS$18=100,($AO$21*CS$18*$B$2)-SUM($I61:CR61),IF(CS$18&gt;CR$19,((CS$18-CR$19+1)*$B$2*$AO$21),IF(CS$18&gt;=CR$19,$AO$21*$B$2))),0)</f>
        <v>0</v>
      </c>
      <c r="CT61" s="231">
        <f>IF('Hoja De Calculo'!CU13&gt;='Hoja De Calculo'!CT13,IF(CT$18=100,($AO$21*CT$18*$B$2)-SUM($I61:CS61),IF(CT$18&gt;CS$19,((CT$18-CS$19+1)*$B$2*$AO$21),IF(CT$18&gt;=CS$19,$AO$21*$B$2))),0)</f>
        <v>0</v>
      </c>
      <c r="CU61" s="231">
        <f>IF('Hoja De Calculo'!CV13&gt;='Hoja De Calculo'!CU13,IF(CU$18=100,($AO$21*CU$18*$B$2)-SUM($I61:CT61),IF(CU$18&gt;CT$19,((CU$18-CT$19+1)*$B$2*$AO$21),IF(CU$18&gt;=CT$19,$AO$21*$B$2))),0)</f>
        <v>0</v>
      </c>
      <c r="CV61" s="231">
        <f>IF('Hoja De Calculo'!CW13&gt;='Hoja De Calculo'!CV13,IF(CV$18=100,($AO$21*CV$18*$B$2)-SUM($I61:CU61),IF(CV$18&gt;CU$19,((CV$18-CU$19+1)*$B$2*$AO$21),IF(CV$18&gt;=CU$19,$AO$21*$B$2))),0)</f>
        <v>0</v>
      </c>
      <c r="CW61" s="231">
        <f>IF('Hoja De Calculo'!CX13&gt;='Hoja De Calculo'!CW13,IF(CW$18=100,($AO$21*CW$18*$B$2)-SUM($I61:CV61),IF(CW$18&gt;CV$19,((CW$18-CV$19+1)*$B$2*$AO$21),IF(CW$18&gt;=CV$19,$AO$21*$B$2))),0)</f>
        <v>0</v>
      </c>
    </row>
    <row r="62" spans="1:101" x14ac:dyDescent="0.35">
      <c r="A62" t="s">
        <v>167</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218">
        <f>(AP$21*$B$2*(AP$19+(IF(AP$19=100,0,1))))</f>
        <v>0</v>
      </c>
      <c r="AQ62" s="231">
        <f>IF('Hoja De Calculo'!AR13&gt;='Hoja De Calculo'!AQ13,IF(AQ$18=100,($AP$21*AQ$18*$B$2)-SUM($I62:AP62),IF(AQ$18&gt;AP$19,((AQ$18-AP$19+1)*$B$2*$AP$21),IF(AQ$18&gt;=AP$19,$AP$21*$B$2))),0)</f>
        <v>0</v>
      </c>
      <c r="AR62" s="231">
        <f>IF('Hoja De Calculo'!AS13&gt;='Hoja De Calculo'!AR13,IF(AR$18=100,($AP$21*AR$18*$B$2)-SUM($I62:AQ62),IF(AR$18&gt;AQ$19,((AR$18-AQ$19+1)*$B$2*$AP$21),IF(AR$18&gt;=AQ$19,$AP$21*$B$2))),0)</f>
        <v>0</v>
      </c>
      <c r="AS62" s="231">
        <f>IF('Hoja De Calculo'!AT13&gt;='Hoja De Calculo'!AS13,IF(AS$18=100,($AP$21*AS$18*$B$2)-SUM($I62:AR62),IF(AS$18&gt;AR$19,((AS$18-AR$19+1)*$B$2*$AP$21),IF(AS$18&gt;=AR$19,$AP$21*$B$2))),0)</f>
        <v>0</v>
      </c>
      <c r="AT62" s="231">
        <f>IF('Hoja De Calculo'!AU13&gt;='Hoja De Calculo'!AT13,IF(AT$18=100,($AP$21*AT$18*$B$2)-SUM($I62:AS62),IF(AT$18&gt;AS$19,((AT$18-AS$19+1)*$B$2*$AP$21),IF(AT$18&gt;=AS$19,$AP$21*$B$2))),0)</f>
        <v>0</v>
      </c>
      <c r="AU62" s="231">
        <f>IF('Hoja De Calculo'!AV13&gt;='Hoja De Calculo'!AU13,IF(AU$18=100,($AP$21*AU$18*$B$2)-SUM($I62:AT62),IF(AU$18&gt;AT$19,((AU$18-AT$19+1)*$B$2*$AP$21),IF(AU$18&gt;=AT$19,$AP$21*$B$2))),0)</f>
        <v>0</v>
      </c>
      <c r="AV62" s="231">
        <f>IF('Hoja De Calculo'!AW13&gt;='Hoja De Calculo'!AV13,IF(AV$18=100,($AP$21*AV$18*$B$2)-SUM($I62:AU62),IF(AV$18&gt;AU$19,((AV$18-AU$19+1)*$B$2*$AP$21),IF(AV$18&gt;=AU$19,$AP$21*$B$2))),0)</f>
        <v>0</v>
      </c>
      <c r="AW62" s="231">
        <f>IF('Hoja De Calculo'!AX13&gt;='Hoja De Calculo'!AW13,IF(AW$18=100,($AP$21*AW$18*$B$2)-SUM($I62:AV62),IF(AW$18&gt;AV$19,((AW$18-AV$19+1)*$B$2*$AP$21),IF(AW$18&gt;=AV$19,$AP$21*$B$2))),0)</f>
        <v>0</v>
      </c>
      <c r="AX62" s="231">
        <f>IF('Hoja De Calculo'!AY13&gt;='Hoja De Calculo'!AX13,IF(AX$18=100,($AP$21*AX$18*$B$2)-SUM($I62:AW62),IF(AX$18&gt;AW$19,((AX$18-AW$19+1)*$B$2*$AP$21),IF(AX$18&gt;=AW$19,$AP$21*$B$2))),0)</f>
        <v>0</v>
      </c>
      <c r="AY62" s="231">
        <f>IF('Hoja De Calculo'!AZ13&gt;='Hoja De Calculo'!AY13,IF(AY$18=100,($AP$21*AY$18*$B$2)-SUM($I62:AX62),IF(AY$18&gt;AX$19,((AY$18-AX$19+1)*$B$2*$AP$21),IF(AY$18&gt;=AX$19,$AP$21*$B$2))),0)</f>
        <v>0</v>
      </c>
      <c r="AZ62" s="231">
        <f>IF('Hoja De Calculo'!BA13&gt;='Hoja De Calculo'!AZ13,IF(AZ$18=100,($AP$21*AZ$18*$B$2)-SUM($I62:AY62),IF(AZ$18&gt;AY$19,((AZ$18-AY$19+1)*$B$2*$AP$21),IF(AZ$18&gt;=AY$19,$AP$21*$B$2))),0)</f>
        <v>0</v>
      </c>
      <c r="BA62" s="231">
        <f>IF('Hoja De Calculo'!BB13&gt;='Hoja De Calculo'!BA13,IF(BA$18=100,($AP$21*BA$18*$B$2)-SUM($I62:AZ62),IF(BA$18&gt;AZ$19,((BA$18-AZ$19+1)*$B$2*$AP$21),IF(BA$18&gt;=AZ$19,$AP$21*$B$2))),0)</f>
        <v>0</v>
      </c>
      <c r="BB62" s="231">
        <f>IF('Hoja De Calculo'!BC13&gt;='Hoja De Calculo'!BB13,IF(BB$18=100,($AP$21*BB$18*$B$2)-SUM($I62:BA62),IF(BB$18&gt;BA$19,((BB$18-BA$19+1)*$B$2*$AP$21),IF(BB$18&gt;=BA$19,$AP$21*$B$2))),0)</f>
        <v>0</v>
      </c>
      <c r="BC62" s="231">
        <f>IF('Hoja De Calculo'!BD13&gt;='Hoja De Calculo'!BC13,IF(BC$18=100,($AP$21*BC$18*$B$2)-SUM($I62:BB62),IF(BC$18&gt;BB$19,((BC$18-BB$19+1)*$B$2*$AP$21),IF(BC$18&gt;=BB$19,$AP$21*$B$2))),0)</f>
        <v>0</v>
      </c>
      <c r="BD62" s="231">
        <f>IF('Hoja De Calculo'!BE13&gt;='Hoja De Calculo'!BD13,IF(BD$18=100,($AP$21*BD$18*$B$2)-SUM($I62:BC62),IF(BD$18&gt;BC$19,((BD$18-BC$19+1)*$B$2*$AP$21),IF(BD$18&gt;=BC$19,$AP$21*$B$2))),0)</f>
        <v>0</v>
      </c>
      <c r="BE62" s="231">
        <f>IF('Hoja De Calculo'!BF13&gt;='Hoja De Calculo'!BE13,IF(BE$18=100,($AP$21*BE$18*$B$2)-SUM($I62:BD62),IF(BE$18&gt;BD$19,((BE$18-BD$19+1)*$B$2*$AP$21),IF(BE$18&gt;=BD$19,$AP$21*$B$2))),0)</f>
        <v>0</v>
      </c>
      <c r="BF62" s="231">
        <f>IF('Hoja De Calculo'!BG13&gt;='Hoja De Calculo'!BF13,IF(BF$18=100,($AP$21*BF$18*$B$2)-SUM($I62:BE62),IF(BF$18&gt;BE$19,((BF$18-BE$19+1)*$B$2*$AP$21),IF(BF$18&gt;=BE$19,$AP$21*$B$2))),0)</f>
        <v>0</v>
      </c>
      <c r="BG62" s="231">
        <f>IF('Hoja De Calculo'!BH13&gt;='Hoja De Calculo'!BG13,IF(BG$18=100,($AP$21*BG$18*$B$2)-SUM($I62:BF62),IF(BG$18&gt;BF$19,((BG$18-BF$19+1)*$B$2*$AP$21),IF(BG$18&gt;=BF$19,$AP$21*$B$2))),0)</f>
        <v>0</v>
      </c>
      <c r="BH62" s="231">
        <f>IF('Hoja De Calculo'!BI13&gt;='Hoja De Calculo'!BH13,IF(BH$18=100,($AP$21*BH$18*$B$2)-SUM($I62:BG62),IF(BH$18&gt;BG$19,((BH$18-BG$19+1)*$B$2*$AP$21),IF(BH$18&gt;=BG$19,$AP$21*$B$2))),0)</f>
        <v>0</v>
      </c>
      <c r="BI62" s="231">
        <f>IF('Hoja De Calculo'!BJ13&gt;='Hoja De Calculo'!BI13,IF(BI$18=100,($AP$21*BI$18*$B$2)-SUM($I62:BH62),IF(BI$18&gt;BH$19,((BI$18-BH$19+1)*$B$2*$AP$21),IF(BI$18&gt;=BH$19,$AP$21*$B$2))),0)</f>
        <v>0</v>
      </c>
      <c r="BJ62" s="231">
        <f>IF('Hoja De Calculo'!BK13&gt;='Hoja De Calculo'!BJ13,IF(BJ$18=100,($AP$21*BJ$18*$B$2)-SUM($I62:BI62),IF(BJ$18&gt;BI$19,((BJ$18-BI$19+1)*$B$2*$AP$21),IF(BJ$18&gt;=BI$19,$AP$21*$B$2))),0)</f>
        <v>0</v>
      </c>
      <c r="BK62" s="231">
        <f>IF('Hoja De Calculo'!BL13&gt;='Hoja De Calculo'!BK13,IF(BK$18=100,($AP$21*BK$18*$B$2)-SUM($I62:BJ62),IF(BK$18&gt;BJ$19,((BK$18-BJ$19+1)*$B$2*$AP$21),IF(BK$18&gt;=BJ$19,$AP$21*$B$2))),0)</f>
        <v>0</v>
      </c>
      <c r="BL62" s="231">
        <f>IF('Hoja De Calculo'!BM13&gt;='Hoja De Calculo'!BL13,IF(BL$18=100,($AP$21*BL$18*$B$2)-SUM($I62:BK62),IF(BL$18&gt;BK$19,((BL$18-BK$19+1)*$B$2*$AP$21),IF(BL$18&gt;=BK$19,$AP$21*$B$2))),0)</f>
        <v>0</v>
      </c>
      <c r="BM62" s="231">
        <f>IF('Hoja De Calculo'!BN13&gt;='Hoja De Calculo'!BM13,IF(BM$18=100,($AP$21*BM$18*$B$2)-SUM($I62:BL62),IF(BM$18&gt;BL$19,((BM$18-BL$19+1)*$B$2*$AP$21),IF(BM$18&gt;=BL$19,$AP$21*$B$2))),0)</f>
        <v>0</v>
      </c>
      <c r="BN62" s="231">
        <f>IF('Hoja De Calculo'!BO13&gt;='Hoja De Calculo'!BN13,IF(BN$18=100,($AP$21*BN$18*$B$2)-SUM($I62:BM62),IF(BN$18&gt;BM$19,((BN$18-BM$19+1)*$B$2*$AP$21),IF(BN$18&gt;=BM$19,$AP$21*$B$2))),0)</f>
        <v>0</v>
      </c>
      <c r="BO62" s="231">
        <f>IF('Hoja De Calculo'!BP13&gt;='Hoja De Calculo'!BO13,IF(BO$18=100,($AP$21*BO$18*$B$2)-SUM($I62:BN62),IF(BO$18&gt;BN$19,((BO$18-BN$19+1)*$B$2*$AP$21),IF(BO$18&gt;=BN$19,$AP$21*$B$2))),0)</f>
        <v>0</v>
      </c>
      <c r="BP62" s="231">
        <f>IF('Hoja De Calculo'!BQ13&gt;='Hoja De Calculo'!BP13,IF(BP$18=100,($AP$21*BP$18*$B$2)-SUM($I62:BO62),IF(BP$18&gt;BO$19,((BP$18-BO$19+1)*$B$2*$AP$21),IF(BP$18&gt;=BO$19,$AP$21*$B$2))),0)</f>
        <v>0</v>
      </c>
      <c r="BQ62" s="231">
        <f>IF('Hoja De Calculo'!BR13&gt;='Hoja De Calculo'!BQ13,IF(BQ$18=100,($AP$21*BQ$18*$B$2)-SUM($I62:BP62),IF(BQ$18&gt;BP$19,((BQ$18-BP$19+1)*$B$2*$AP$21),IF(BQ$18&gt;=BP$19,$AP$21*$B$2))),0)</f>
        <v>0</v>
      </c>
      <c r="BR62" s="231">
        <f>IF('Hoja De Calculo'!BS13&gt;='Hoja De Calculo'!BR13,IF(BR$18=100,($AP$21*BR$18*$B$2)-SUM($I62:BQ62),IF(BR$18&gt;BQ$19,((BR$18-BQ$19+1)*$B$2*$AP$21),IF(BR$18&gt;=BQ$19,$AP$21*$B$2))),0)</f>
        <v>0</v>
      </c>
      <c r="BS62" s="231">
        <f>IF('Hoja De Calculo'!BT13&gt;='Hoja De Calculo'!BS13,IF(BS$18=100,($AP$21*BS$18*$B$2)-SUM($I62:BR62),IF(BS$18&gt;BR$19,((BS$18-BR$19+1)*$B$2*$AP$21),IF(BS$18&gt;=BR$19,$AP$21*$B$2))),0)</f>
        <v>0</v>
      </c>
      <c r="BT62" s="231">
        <f>IF('Hoja De Calculo'!BU13&gt;='Hoja De Calculo'!BT13,IF(BT$18=100,($AP$21*BT$18*$B$2)-SUM($I62:BS62),IF(BT$18&gt;BS$19,((BT$18-BS$19+1)*$B$2*$AP$21),IF(BT$18&gt;=BS$19,$AP$21*$B$2))),0)</f>
        <v>0</v>
      </c>
      <c r="BU62" s="231">
        <f>IF('Hoja De Calculo'!BV13&gt;='Hoja De Calculo'!BU13,IF(BU$18=100,($AP$21*BU$18*$B$2)-SUM($I62:BT62),IF(BU$18&gt;BT$19,((BU$18-BT$19+1)*$B$2*$AP$21),IF(BU$18&gt;=BT$19,$AP$21*$B$2))),0)</f>
        <v>0</v>
      </c>
      <c r="BV62" s="231">
        <f>IF('Hoja De Calculo'!BW13&gt;='Hoja De Calculo'!BV13,IF(BV$18=100,($AP$21*BV$18*$B$2)-SUM($I62:BU62),IF(BV$18&gt;BU$19,((BV$18-BU$19+1)*$B$2*$AP$21),IF(BV$18&gt;=BU$19,$AP$21*$B$2))),0)</f>
        <v>0</v>
      </c>
      <c r="BW62" s="231">
        <f>IF('Hoja De Calculo'!BX13&gt;='Hoja De Calculo'!BW13,IF(BW$18=100,($AP$21*BW$18*$B$2)-SUM($I62:BV62),IF(BW$18&gt;BV$19,((BW$18-BV$19+1)*$B$2*$AP$21),IF(BW$18&gt;=BV$19,$AP$21*$B$2))),0)</f>
        <v>0</v>
      </c>
      <c r="BX62" s="231">
        <f>IF('Hoja De Calculo'!BY13&gt;='Hoja De Calculo'!BX13,IF(BX$18=100,($AP$21*BX$18*$B$2)-SUM($I62:BW62),IF(BX$18&gt;BW$19,((BX$18-BW$19+1)*$B$2*$AP$21),IF(BX$18&gt;=BW$19,$AP$21*$B$2))),0)</f>
        <v>0</v>
      </c>
      <c r="BY62" s="231">
        <f>IF('Hoja De Calculo'!BZ13&gt;='Hoja De Calculo'!BY13,IF(BY$18=100,($AP$21*BY$18*$B$2)-SUM($I62:BX62),IF(BY$18&gt;BX$19,((BY$18-BX$19+1)*$B$2*$AP$21),IF(BY$18&gt;=BX$19,$AP$21*$B$2))),0)</f>
        <v>0</v>
      </c>
      <c r="BZ62" s="231">
        <f>IF('Hoja De Calculo'!CA13&gt;='Hoja De Calculo'!BZ13,IF(BZ$18=100,($AP$21*BZ$18*$B$2)-SUM($I62:BY62),IF(BZ$18&gt;BY$19,((BZ$18-BY$19+1)*$B$2*$AP$21),IF(BZ$18&gt;=BY$19,$AP$21*$B$2))),0)</f>
        <v>0</v>
      </c>
      <c r="CA62" s="231">
        <f>IF('Hoja De Calculo'!CB13&gt;='Hoja De Calculo'!CA13,IF(CA$18=100,($AP$21*CA$18*$B$2)-SUM($I62:BZ62),IF(CA$18&gt;BZ$19,((CA$18-BZ$19+1)*$B$2*$AP$21),IF(CA$18&gt;=BZ$19,$AP$21*$B$2))),0)</f>
        <v>0</v>
      </c>
      <c r="CB62" s="231">
        <f>IF('Hoja De Calculo'!CC13&gt;='Hoja De Calculo'!CB13,IF(CB$18=100,($AP$21*CB$18*$B$2)-SUM($I62:CA62),IF(CB$18&gt;CA$19,((CB$18-CA$19+1)*$B$2*$AP$21),IF(CB$18&gt;=CA$19,$AP$21*$B$2))),0)</f>
        <v>0</v>
      </c>
      <c r="CC62" s="231">
        <f>IF('Hoja De Calculo'!CD13&gt;='Hoja De Calculo'!CC13,IF(CC$18=100,($AP$21*CC$18*$B$2)-SUM($I62:CB62),IF(CC$18&gt;CB$19,((CC$18-CB$19+1)*$B$2*$AP$21),IF(CC$18&gt;=CB$19,$AP$21*$B$2))),0)</f>
        <v>0</v>
      </c>
      <c r="CD62" s="231">
        <f>IF('Hoja De Calculo'!CE13&gt;='Hoja De Calculo'!CD13,IF(CD$18=100,($AP$21*CD$18*$B$2)-SUM($I62:CC62),IF(CD$18&gt;CC$19,((CD$18-CC$19+1)*$B$2*$AP$21),IF(CD$18&gt;=CC$19,$AP$21*$B$2))),0)</f>
        <v>0</v>
      </c>
      <c r="CE62" s="231">
        <f>IF('Hoja De Calculo'!CF13&gt;='Hoja De Calculo'!CE13,IF(CE$18=100,($AP$21*CE$18*$B$2)-SUM($I62:CD62),IF(CE$18&gt;CD$19,((CE$18-CD$19+1)*$B$2*$AP$21),IF(CE$18&gt;=CD$19,$AP$21*$B$2))),0)</f>
        <v>0</v>
      </c>
      <c r="CF62" s="231">
        <f>IF('Hoja De Calculo'!CG13&gt;='Hoja De Calculo'!CF13,IF(CF$18=100,($AP$21*CF$18*$B$2)-SUM($I62:CE62),IF(CF$18&gt;CE$19,((CF$18-CE$19+1)*$B$2*$AP$21),IF(CF$18&gt;=CE$19,$AP$21*$B$2))),0)</f>
        <v>0</v>
      </c>
      <c r="CG62" s="231">
        <f>IF('Hoja De Calculo'!CH13&gt;='Hoja De Calculo'!CG13,IF(CG$18=100,($AP$21*CG$18*$B$2)-SUM($I62:CF62),IF(CG$18&gt;CF$19,((CG$18-CF$19+1)*$B$2*$AP$21),IF(CG$18&gt;=CF$19,$AP$21*$B$2))),0)</f>
        <v>0</v>
      </c>
      <c r="CH62" s="231">
        <f>IF('Hoja De Calculo'!CI13&gt;='Hoja De Calculo'!CH13,IF(CH$18=100,($AP$21*CH$18*$B$2)-SUM($I62:CG62),IF(CH$18&gt;CG$19,((CH$18-CG$19+1)*$B$2*$AP$21),IF(CH$18&gt;=CG$19,$AP$21*$B$2))),0)</f>
        <v>0</v>
      </c>
      <c r="CI62" s="231">
        <f>IF('Hoja De Calculo'!CJ13&gt;='Hoja De Calculo'!CI13,IF(CI$18=100,($AP$21*CI$18*$B$2)-SUM($I62:CH62),IF(CI$18&gt;CH$19,((CI$18-CH$19+1)*$B$2*$AP$21),IF(CI$18&gt;=CH$19,$AP$21*$B$2))),0)</f>
        <v>0</v>
      </c>
      <c r="CJ62" s="231">
        <f>IF('Hoja De Calculo'!CK13&gt;='Hoja De Calculo'!CJ13,IF(CJ$18=100,($AP$21*CJ$18*$B$2)-SUM($I62:CI62),IF(CJ$18&gt;CI$19,((CJ$18-CI$19+1)*$B$2*$AP$21),IF(CJ$18&gt;=CI$19,$AP$21*$B$2))),0)</f>
        <v>0</v>
      </c>
      <c r="CK62" s="231">
        <f>IF('Hoja De Calculo'!CL13&gt;='Hoja De Calculo'!CK13,IF(CK$18=100,($AP$21*CK$18*$B$2)-SUM($I62:CJ62),IF(CK$18&gt;CJ$19,((CK$18-CJ$19+1)*$B$2*$AP$21),IF(CK$18&gt;=CJ$19,$AP$21*$B$2))),0)</f>
        <v>0</v>
      </c>
      <c r="CL62" s="231">
        <f>IF('Hoja De Calculo'!CM13&gt;='Hoja De Calculo'!CL13,IF(CL$18=100,($AP$21*CL$18*$B$2)-SUM($I62:CK62),IF(CL$18&gt;CK$19,((CL$18-CK$19+1)*$B$2*$AP$21),IF(CL$18&gt;=CK$19,$AP$21*$B$2))),0)</f>
        <v>0</v>
      </c>
      <c r="CM62" s="231">
        <f>IF('Hoja De Calculo'!CN13&gt;='Hoja De Calculo'!CM13,IF(CM$18=100,($AP$21*CM$18*$B$2)-SUM($I62:CL62),IF(CM$18&gt;CL$19,((CM$18-CL$19+1)*$B$2*$AP$21),IF(CM$18&gt;=CL$19,$AP$21*$B$2))),0)</f>
        <v>0</v>
      </c>
      <c r="CN62" s="231">
        <f>IF('Hoja De Calculo'!CO13&gt;='Hoja De Calculo'!CN13,IF(CN$18=100,($AP$21*CN$18*$B$2)-SUM($I62:CM62),IF(CN$18&gt;CM$19,((CN$18-CM$19+1)*$B$2*$AP$21),IF(CN$18&gt;=CM$19,$AP$21*$B$2))),0)</f>
        <v>0</v>
      </c>
      <c r="CO62" s="231">
        <f>IF('Hoja De Calculo'!CP13&gt;='Hoja De Calculo'!CO13,IF(CO$18=100,($AP$21*CO$18*$B$2)-SUM($I62:CN62),IF(CO$18&gt;CN$19,((CO$18-CN$19+1)*$B$2*$AP$21),IF(CO$18&gt;=CN$19,$AP$21*$B$2))),0)</f>
        <v>0</v>
      </c>
      <c r="CP62" s="231">
        <f>IF('Hoja De Calculo'!CQ13&gt;='Hoja De Calculo'!CP13,IF(CP$18=100,($AP$21*CP$18*$B$2)-SUM($I62:CO62),IF(CP$18&gt;CO$19,((CP$18-CO$19+1)*$B$2*$AP$21),IF(CP$18&gt;=CO$19,$AP$21*$B$2))),0)</f>
        <v>0</v>
      </c>
      <c r="CQ62" s="231">
        <f>IF('Hoja De Calculo'!CR13&gt;='Hoja De Calculo'!CQ13,IF(CQ$18=100,($AP$21*CQ$18*$B$2)-SUM($I62:CP62),IF(CQ$18&gt;CP$19,((CQ$18-CP$19+1)*$B$2*$AP$21),IF(CQ$18&gt;=CP$19,$AP$21*$B$2))),0)</f>
        <v>0</v>
      </c>
      <c r="CR62" s="231">
        <f>IF('Hoja De Calculo'!CS13&gt;='Hoja De Calculo'!CR13,IF(CR$18=100,($AP$21*CR$18*$B$2)-SUM($I62:CQ62),IF(CR$18&gt;CQ$19,((CR$18-CQ$19+1)*$B$2*$AP$21),IF(CR$18&gt;=CQ$19,$AP$21*$B$2))),0)</f>
        <v>0</v>
      </c>
      <c r="CS62" s="231">
        <f>IF('Hoja De Calculo'!CT13&gt;='Hoja De Calculo'!CS13,IF(CS$18=100,($AP$21*CS$18*$B$2)-SUM($I62:CR62),IF(CS$18&gt;CR$19,((CS$18-CR$19+1)*$B$2*$AP$21),IF(CS$18&gt;=CR$19,$AP$21*$B$2))),0)</f>
        <v>0</v>
      </c>
      <c r="CT62" s="231">
        <f>IF('Hoja De Calculo'!CU13&gt;='Hoja De Calculo'!CT13,IF(CT$18=100,($AP$21*CT$18*$B$2)-SUM($I62:CS62),IF(CT$18&gt;CS$19,((CT$18-CS$19+1)*$B$2*$AP$21),IF(CT$18&gt;=CS$19,$AP$21*$B$2))),0)</f>
        <v>0</v>
      </c>
      <c r="CU62" s="231">
        <f>IF('Hoja De Calculo'!CV13&gt;='Hoja De Calculo'!CU13,IF(CU$18=100,($AP$21*CU$18*$B$2)-SUM($I62:CT62),IF(CU$18&gt;CT$19,((CU$18-CT$19+1)*$B$2*$AP$21),IF(CU$18&gt;=CT$19,$AP$21*$B$2))),0)</f>
        <v>0</v>
      </c>
      <c r="CV62" s="231">
        <f>IF('Hoja De Calculo'!CW13&gt;='Hoja De Calculo'!CV13,IF(CV$18=100,($AP$21*CV$18*$B$2)-SUM($I62:CU62),IF(CV$18&gt;CU$19,((CV$18-CU$19+1)*$B$2*$AP$21),IF(CV$18&gt;=CU$19,$AP$21*$B$2))),0)</f>
        <v>0</v>
      </c>
      <c r="CW62" s="231">
        <f>IF('Hoja De Calculo'!CX13&gt;='Hoja De Calculo'!CW13,IF(CW$18=100,($AP$21*CW$18*$B$2)-SUM($I62:CV62),IF(CW$18&gt;CV$19,((CW$18-CV$19+1)*$B$2*$AP$21),IF(CW$18&gt;=CV$19,$AP$21*$B$2))),0)</f>
        <v>0</v>
      </c>
    </row>
    <row r="63" spans="1:101" x14ac:dyDescent="0.35">
      <c r="A63" t="s">
        <v>168</v>
      </c>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218">
        <f>(AQ$21*$B$2*(AQ$19+(IF(AQ$19=100,0,1))))</f>
        <v>0</v>
      </c>
      <c r="AR63" s="231">
        <f>IF('Hoja De Calculo'!AS13&gt;='Hoja De Calculo'!AR13,IF(AR$18=100,($AQ$21*AR$18*$B$2)-SUM($I63:AQ63),IF(AR$18&gt;AQ$19,((AR$18-AQ$19+1)*$B$2*$AQ$21),IF(AR$18&gt;=AQ$19,$AQ$21*$B$2))),0)</f>
        <v>0</v>
      </c>
      <c r="AS63" s="231">
        <f>IF('Hoja De Calculo'!AT13&gt;='Hoja De Calculo'!AS13,IF(AS$18=100,($AQ$21*AS$18*$B$2)-SUM($I63:AR63),IF(AS$18&gt;AR$19,((AS$18-AR$19+1)*$B$2*$AQ$21),IF(AS$18&gt;=AR$19,$AQ$21*$B$2))),0)</f>
        <v>0</v>
      </c>
      <c r="AT63" s="231">
        <f>IF('Hoja De Calculo'!AU13&gt;='Hoja De Calculo'!AT13,IF(AT$18=100,($AQ$21*AT$18*$B$2)-SUM($I63:AS63),IF(AT$18&gt;AS$19,((AT$18-AS$19+1)*$B$2*$AQ$21),IF(AT$18&gt;=AS$19,$AQ$21*$B$2))),0)</f>
        <v>0</v>
      </c>
      <c r="AU63" s="231">
        <f>IF('Hoja De Calculo'!AV13&gt;='Hoja De Calculo'!AU13,IF(AU$18=100,($AQ$21*AU$18*$B$2)-SUM($I63:AT63),IF(AU$18&gt;AT$19,((AU$18-AT$19+1)*$B$2*$AQ$21),IF(AU$18&gt;=AT$19,$AQ$21*$B$2))),0)</f>
        <v>0</v>
      </c>
      <c r="AV63" s="231">
        <f>IF('Hoja De Calculo'!AW13&gt;='Hoja De Calculo'!AV13,IF(AV$18=100,($AQ$21*AV$18*$B$2)-SUM($I63:AU63),IF(AV$18&gt;AU$19,((AV$18-AU$19+1)*$B$2*$AQ$21),IF(AV$18&gt;=AU$19,$AQ$21*$B$2))),0)</f>
        <v>0</v>
      </c>
      <c r="AW63" s="231">
        <f>IF('Hoja De Calculo'!AX13&gt;='Hoja De Calculo'!AW13,IF(AW$18=100,($AQ$21*AW$18*$B$2)-SUM($I63:AV63),IF(AW$18&gt;AV$19,((AW$18-AV$19+1)*$B$2*$AQ$21),IF(AW$18&gt;=AV$19,$AQ$21*$B$2))),0)</f>
        <v>0</v>
      </c>
      <c r="AX63" s="231">
        <f>IF('Hoja De Calculo'!AY13&gt;='Hoja De Calculo'!AX13,IF(AX$18=100,($AQ$21*AX$18*$B$2)-SUM($I63:AW63),IF(AX$18&gt;AW$19,((AX$18-AW$19+1)*$B$2*$AQ$21),IF(AX$18&gt;=AW$19,$AQ$21*$B$2))),0)</f>
        <v>0</v>
      </c>
      <c r="AY63" s="231">
        <f>IF('Hoja De Calculo'!AZ13&gt;='Hoja De Calculo'!AY13,IF(AY$18=100,($AQ$21*AY$18*$B$2)-SUM($I63:AX63),IF(AY$18&gt;AX$19,((AY$18-AX$19+1)*$B$2*$AQ$21),IF(AY$18&gt;=AX$19,$AQ$21*$B$2))),0)</f>
        <v>0</v>
      </c>
      <c r="AZ63" s="231">
        <f>IF('Hoja De Calculo'!BA13&gt;='Hoja De Calculo'!AZ13,IF(AZ$18=100,($AQ$21*AZ$18*$B$2)-SUM($I63:AY63),IF(AZ$18&gt;AY$19,((AZ$18-AY$19+1)*$B$2*$AQ$21),IF(AZ$18&gt;=AY$19,$AQ$21*$B$2))),0)</f>
        <v>0</v>
      </c>
      <c r="BA63" s="231">
        <f>IF('Hoja De Calculo'!BB13&gt;='Hoja De Calculo'!BA13,IF(BA$18=100,($AQ$21*BA$18*$B$2)-SUM($I63:AZ63),IF(BA$18&gt;AZ$19,((BA$18-AZ$19+1)*$B$2*$AQ$21),IF(BA$18&gt;=AZ$19,$AQ$21*$B$2))),0)</f>
        <v>0</v>
      </c>
      <c r="BB63" s="231">
        <f>IF('Hoja De Calculo'!BC13&gt;='Hoja De Calculo'!BB13,IF(BB$18=100,($AQ$21*BB$18*$B$2)-SUM($I63:BA63),IF(BB$18&gt;BA$19,((BB$18-BA$19+1)*$B$2*$AQ$21),IF(BB$18&gt;=BA$19,$AQ$21*$B$2))),0)</f>
        <v>0</v>
      </c>
      <c r="BC63" s="231">
        <f>IF('Hoja De Calculo'!BD13&gt;='Hoja De Calculo'!BC13,IF(BC$18=100,($AQ$21*BC$18*$B$2)-SUM($I63:BB63),IF(BC$18&gt;BB$19,((BC$18-BB$19+1)*$B$2*$AQ$21),IF(BC$18&gt;=BB$19,$AQ$21*$B$2))),0)</f>
        <v>0</v>
      </c>
      <c r="BD63" s="231">
        <f>IF('Hoja De Calculo'!BE13&gt;='Hoja De Calculo'!BD13,IF(BD$18=100,($AQ$21*BD$18*$B$2)-SUM($I63:BC63),IF(BD$18&gt;BC$19,((BD$18-BC$19+1)*$B$2*$AQ$21),IF(BD$18&gt;=BC$19,$AQ$21*$B$2))),0)</f>
        <v>0</v>
      </c>
      <c r="BE63" s="231">
        <f>IF('Hoja De Calculo'!BF13&gt;='Hoja De Calculo'!BE13,IF(BE$18=100,($AQ$21*BE$18*$B$2)-SUM($I63:BD63),IF(BE$18&gt;BD$19,((BE$18-BD$19+1)*$B$2*$AQ$21),IF(BE$18&gt;=BD$19,$AQ$21*$B$2))),0)</f>
        <v>0</v>
      </c>
      <c r="BF63" s="231">
        <f>IF('Hoja De Calculo'!BG13&gt;='Hoja De Calculo'!BF13,IF(BF$18=100,($AQ$21*BF$18*$B$2)-SUM($I63:BE63),IF(BF$18&gt;BE$19,((BF$18-BE$19+1)*$B$2*$AQ$21),IF(BF$18&gt;=BE$19,$AQ$21*$B$2))),0)</f>
        <v>0</v>
      </c>
      <c r="BG63" s="231">
        <f>IF('Hoja De Calculo'!BH13&gt;='Hoja De Calculo'!BG13,IF(BG$18=100,($AQ$21*BG$18*$B$2)-SUM($I63:BF63),IF(BG$18&gt;BF$19,((BG$18-BF$19+1)*$B$2*$AQ$21),IF(BG$18&gt;=BF$19,$AQ$21*$B$2))),0)</f>
        <v>0</v>
      </c>
      <c r="BH63" s="231">
        <f>IF('Hoja De Calculo'!BI13&gt;='Hoja De Calculo'!BH13,IF(BH$18=100,($AQ$21*BH$18*$B$2)-SUM($I63:BG63),IF(BH$18&gt;BG$19,((BH$18-BG$19+1)*$B$2*$AQ$21),IF(BH$18&gt;=BG$19,$AQ$21*$B$2))),0)</f>
        <v>0</v>
      </c>
      <c r="BI63" s="231">
        <f>IF('Hoja De Calculo'!BJ13&gt;='Hoja De Calculo'!BI13,IF(BI$18=100,($AQ$21*BI$18*$B$2)-SUM($I63:BH63),IF(BI$18&gt;BH$19,((BI$18-BH$19+1)*$B$2*$AQ$21),IF(BI$18&gt;=BH$19,$AQ$21*$B$2))),0)</f>
        <v>0</v>
      </c>
      <c r="BJ63" s="231">
        <f>IF('Hoja De Calculo'!BK13&gt;='Hoja De Calculo'!BJ13,IF(BJ$18=100,($AQ$21*BJ$18*$B$2)-SUM($I63:BI63),IF(BJ$18&gt;BI$19,((BJ$18-BI$19+1)*$B$2*$AQ$21),IF(BJ$18&gt;=BI$19,$AQ$21*$B$2))),0)</f>
        <v>0</v>
      </c>
      <c r="BK63" s="231">
        <f>IF('Hoja De Calculo'!BL13&gt;='Hoja De Calculo'!BK13,IF(BK$18=100,($AQ$21*BK$18*$B$2)-SUM($I63:BJ63),IF(BK$18&gt;BJ$19,((BK$18-BJ$19+1)*$B$2*$AQ$21),IF(BK$18&gt;=BJ$19,$AQ$21*$B$2))),0)</f>
        <v>0</v>
      </c>
      <c r="BL63" s="231">
        <f>IF('Hoja De Calculo'!BM13&gt;='Hoja De Calculo'!BL13,IF(BL$18=100,($AQ$21*BL$18*$B$2)-SUM($I63:BK63),IF(BL$18&gt;BK$19,((BL$18-BK$19+1)*$B$2*$AQ$21),IF(BL$18&gt;=BK$19,$AQ$21*$B$2))),0)</f>
        <v>0</v>
      </c>
      <c r="BM63" s="231">
        <f>IF('Hoja De Calculo'!BN13&gt;='Hoja De Calculo'!BM13,IF(BM$18=100,($AQ$21*BM$18*$B$2)-SUM($I63:BL63),IF(BM$18&gt;BL$19,((BM$18-BL$19+1)*$B$2*$AQ$21),IF(BM$18&gt;=BL$19,$AQ$21*$B$2))),0)</f>
        <v>0</v>
      </c>
      <c r="BN63" s="231">
        <f>IF('Hoja De Calculo'!BO13&gt;='Hoja De Calculo'!BN13,IF(BN$18=100,($AQ$21*BN$18*$B$2)-SUM($I63:BM63),IF(BN$18&gt;BM$19,((BN$18-BM$19+1)*$B$2*$AQ$21),IF(BN$18&gt;=BM$19,$AQ$21*$B$2))),0)</f>
        <v>0</v>
      </c>
      <c r="BO63" s="231">
        <f>IF('Hoja De Calculo'!BP13&gt;='Hoja De Calculo'!BO13,IF(BO$18=100,($AQ$21*BO$18*$B$2)-SUM($I63:BN63),IF(BO$18&gt;BN$19,((BO$18-BN$19+1)*$B$2*$AQ$21),IF(BO$18&gt;=BN$19,$AQ$21*$B$2))),0)</f>
        <v>0</v>
      </c>
      <c r="BP63" s="231">
        <f>IF('Hoja De Calculo'!BQ13&gt;='Hoja De Calculo'!BP13,IF(BP$18=100,($AQ$21*BP$18*$B$2)-SUM($I63:BO63),IF(BP$18&gt;BO$19,((BP$18-BO$19+1)*$B$2*$AQ$21),IF(BP$18&gt;=BO$19,$AQ$21*$B$2))),0)</f>
        <v>0</v>
      </c>
      <c r="BQ63" s="231">
        <f>IF('Hoja De Calculo'!BR13&gt;='Hoja De Calculo'!BQ13,IF(BQ$18=100,($AQ$21*BQ$18*$B$2)-SUM($I63:BP63),IF(BQ$18&gt;BP$19,((BQ$18-BP$19+1)*$B$2*$AQ$21),IF(BQ$18&gt;=BP$19,$AQ$21*$B$2))),0)</f>
        <v>0</v>
      </c>
      <c r="BR63" s="231">
        <f>IF('Hoja De Calculo'!BS13&gt;='Hoja De Calculo'!BR13,IF(BR$18=100,($AQ$21*BR$18*$B$2)-SUM($I63:BQ63),IF(BR$18&gt;BQ$19,((BR$18-BQ$19+1)*$B$2*$AQ$21),IF(BR$18&gt;=BQ$19,$AQ$21*$B$2))),0)</f>
        <v>0</v>
      </c>
      <c r="BS63" s="231">
        <f>IF('Hoja De Calculo'!BT13&gt;='Hoja De Calculo'!BS13,IF(BS$18=100,($AQ$21*BS$18*$B$2)-SUM($I63:BR63),IF(BS$18&gt;BR$19,((BS$18-BR$19+1)*$B$2*$AQ$21),IF(BS$18&gt;=BR$19,$AQ$21*$B$2))),0)</f>
        <v>0</v>
      </c>
      <c r="BT63" s="231">
        <f>IF('Hoja De Calculo'!BU13&gt;='Hoja De Calculo'!BT13,IF(BT$18=100,($AQ$21*BT$18*$B$2)-SUM($I63:BS63),IF(BT$18&gt;BS$19,((BT$18-BS$19+1)*$B$2*$AQ$21),IF(BT$18&gt;=BS$19,$AQ$21*$B$2))),0)</f>
        <v>0</v>
      </c>
      <c r="BU63" s="231">
        <f>IF('Hoja De Calculo'!BV13&gt;='Hoja De Calculo'!BU13,IF(BU$18=100,($AQ$21*BU$18*$B$2)-SUM($I63:BT63),IF(BU$18&gt;BT$19,((BU$18-BT$19+1)*$B$2*$AQ$21),IF(BU$18&gt;=BT$19,$AQ$21*$B$2))),0)</f>
        <v>0</v>
      </c>
      <c r="BV63" s="231">
        <f>IF('Hoja De Calculo'!BW13&gt;='Hoja De Calculo'!BV13,IF(BV$18=100,($AQ$21*BV$18*$B$2)-SUM($I63:BU63),IF(BV$18&gt;BU$19,((BV$18-BU$19+1)*$B$2*$AQ$21),IF(BV$18&gt;=BU$19,$AQ$21*$B$2))),0)</f>
        <v>0</v>
      </c>
      <c r="BW63" s="231">
        <f>IF('Hoja De Calculo'!BX13&gt;='Hoja De Calculo'!BW13,IF(BW$18=100,($AQ$21*BW$18*$B$2)-SUM($I63:BV63),IF(BW$18&gt;BV$19,((BW$18-BV$19+1)*$B$2*$AQ$21),IF(BW$18&gt;=BV$19,$AQ$21*$B$2))),0)</f>
        <v>0</v>
      </c>
      <c r="BX63" s="231">
        <f>IF('Hoja De Calculo'!BY13&gt;='Hoja De Calculo'!BX13,IF(BX$18=100,($AQ$21*BX$18*$B$2)-SUM($I63:BW63),IF(BX$18&gt;BW$19,((BX$18-BW$19+1)*$B$2*$AQ$21),IF(BX$18&gt;=BW$19,$AQ$21*$B$2))),0)</f>
        <v>0</v>
      </c>
      <c r="BY63" s="231">
        <f>IF('Hoja De Calculo'!BZ13&gt;='Hoja De Calculo'!BY13,IF(BY$18=100,($AQ$21*BY$18*$B$2)-SUM($I63:BX63),IF(BY$18&gt;BX$19,((BY$18-BX$19+1)*$B$2*$AQ$21),IF(BY$18&gt;=BX$19,$AQ$21*$B$2))),0)</f>
        <v>0</v>
      </c>
      <c r="BZ63" s="231">
        <f>IF('Hoja De Calculo'!CA13&gt;='Hoja De Calculo'!BZ13,IF(BZ$18=100,($AQ$21*BZ$18*$B$2)-SUM($I63:BY63),IF(BZ$18&gt;BY$19,((BZ$18-BY$19+1)*$B$2*$AQ$21),IF(BZ$18&gt;=BY$19,$AQ$21*$B$2))),0)</f>
        <v>0</v>
      </c>
      <c r="CA63" s="231">
        <f>IF('Hoja De Calculo'!CB13&gt;='Hoja De Calculo'!CA13,IF(CA$18=100,($AQ$21*CA$18*$B$2)-SUM($I63:BZ63),IF(CA$18&gt;BZ$19,((CA$18-BZ$19+1)*$B$2*$AQ$21),IF(CA$18&gt;=BZ$19,$AQ$21*$B$2))),0)</f>
        <v>0</v>
      </c>
      <c r="CB63" s="231">
        <f>IF('Hoja De Calculo'!CC13&gt;='Hoja De Calculo'!CB13,IF(CB$18=100,($AQ$21*CB$18*$B$2)-SUM($I63:CA63),IF(CB$18&gt;CA$19,((CB$18-CA$19+1)*$B$2*$AQ$21),IF(CB$18&gt;=CA$19,$AQ$21*$B$2))),0)</f>
        <v>0</v>
      </c>
      <c r="CC63" s="231">
        <f>IF('Hoja De Calculo'!CD13&gt;='Hoja De Calculo'!CC13,IF(CC$18=100,($AQ$21*CC$18*$B$2)-SUM($I63:CB63),IF(CC$18&gt;CB$19,((CC$18-CB$19+1)*$B$2*$AQ$21),IF(CC$18&gt;=CB$19,$AQ$21*$B$2))),0)</f>
        <v>0</v>
      </c>
      <c r="CD63" s="231">
        <f>IF('Hoja De Calculo'!CE13&gt;='Hoja De Calculo'!CD13,IF(CD$18=100,($AQ$21*CD$18*$B$2)-SUM($I63:CC63),IF(CD$18&gt;CC$19,((CD$18-CC$19+1)*$B$2*$AQ$21),IF(CD$18&gt;=CC$19,$AQ$21*$B$2))),0)</f>
        <v>0</v>
      </c>
      <c r="CE63" s="231">
        <f>IF('Hoja De Calculo'!CF13&gt;='Hoja De Calculo'!CE13,IF(CE$18=100,($AQ$21*CE$18*$B$2)-SUM($I63:CD63),IF(CE$18&gt;CD$19,((CE$18-CD$19+1)*$B$2*$AQ$21),IF(CE$18&gt;=CD$19,$AQ$21*$B$2))),0)</f>
        <v>0</v>
      </c>
      <c r="CF63" s="231">
        <f>IF('Hoja De Calculo'!CG13&gt;='Hoja De Calculo'!CF13,IF(CF$18=100,($AQ$21*CF$18*$B$2)-SUM($I63:CE63),IF(CF$18&gt;CE$19,((CF$18-CE$19+1)*$B$2*$AQ$21),IF(CF$18&gt;=CE$19,$AQ$21*$B$2))),0)</f>
        <v>0</v>
      </c>
      <c r="CG63" s="231">
        <f>IF('Hoja De Calculo'!CH13&gt;='Hoja De Calculo'!CG13,IF(CG$18=100,($AQ$21*CG$18*$B$2)-SUM($I63:CF63),IF(CG$18&gt;CF$19,((CG$18-CF$19+1)*$B$2*$AQ$21),IF(CG$18&gt;=CF$19,$AQ$21*$B$2))),0)</f>
        <v>0</v>
      </c>
      <c r="CH63" s="231">
        <f>IF('Hoja De Calculo'!CI13&gt;='Hoja De Calculo'!CH13,IF(CH$18=100,($AQ$21*CH$18*$B$2)-SUM($I63:CG63),IF(CH$18&gt;CG$19,((CH$18-CG$19+1)*$B$2*$AQ$21),IF(CH$18&gt;=CG$19,$AQ$21*$B$2))),0)</f>
        <v>0</v>
      </c>
      <c r="CI63" s="231">
        <f>IF('Hoja De Calculo'!CJ13&gt;='Hoja De Calculo'!CI13,IF(CI$18=100,($AQ$21*CI$18*$B$2)-SUM($I63:CH63),IF(CI$18&gt;CH$19,((CI$18-CH$19+1)*$B$2*$AQ$21),IF(CI$18&gt;=CH$19,$AQ$21*$B$2))),0)</f>
        <v>0</v>
      </c>
      <c r="CJ63" s="231">
        <f>IF('Hoja De Calculo'!CK13&gt;='Hoja De Calculo'!CJ13,IF(CJ$18=100,($AQ$21*CJ$18*$B$2)-SUM($I63:CI63),IF(CJ$18&gt;CI$19,((CJ$18-CI$19+1)*$B$2*$AQ$21),IF(CJ$18&gt;=CI$19,$AQ$21*$B$2))),0)</f>
        <v>0</v>
      </c>
      <c r="CK63" s="231">
        <f>IF('Hoja De Calculo'!CL13&gt;='Hoja De Calculo'!CK13,IF(CK$18=100,($AQ$21*CK$18*$B$2)-SUM($I63:CJ63),IF(CK$18&gt;CJ$19,((CK$18-CJ$19+1)*$B$2*$AQ$21),IF(CK$18&gt;=CJ$19,$AQ$21*$B$2))),0)</f>
        <v>0</v>
      </c>
      <c r="CL63" s="231">
        <f>IF('Hoja De Calculo'!CM13&gt;='Hoja De Calculo'!CL13,IF(CL$18=100,($AQ$21*CL$18*$B$2)-SUM($I63:CK63),IF(CL$18&gt;CK$19,((CL$18-CK$19+1)*$B$2*$AQ$21),IF(CL$18&gt;=CK$19,$AQ$21*$B$2))),0)</f>
        <v>0</v>
      </c>
      <c r="CM63" s="231">
        <f>IF('Hoja De Calculo'!CN13&gt;='Hoja De Calculo'!CM13,IF(CM$18=100,($AQ$21*CM$18*$B$2)-SUM($I63:CL63),IF(CM$18&gt;CL$19,((CM$18-CL$19+1)*$B$2*$AQ$21),IF(CM$18&gt;=CL$19,$AQ$21*$B$2))),0)</f>
        <v>0</v>
      </c>
      <c r="CN63" s="231">
        <f>IF('Hoja De Calculo'!CO13&gt;='Hoja De Calculo'!CN13,IF(CN$18=100,($AQ$21*CN$18*$B$2)-SUM($I63:CM63),IF(CN$18&gt;CM$19,((CN$18-CM$19+1)*$B$2*$AQ$21),IF(CN$18&gt;=CM$19,$AQ$21*$B$2))),0)</f>
        <v>0</v>
      </c>
      <c r="CO63" s="231">
        <f>IF('Hoja De Calculo'!CP13&gt;='Hoja De Calculo'!CO13,IF(CO$18=100,($AQ$21*CO$18*$B$2)-SUM($I63:CN63),IF(CO$18&gt;CN$19,((CO$18-CN$19+1)*$B$2*$AQ$21),IF(CO$18&gt;=CN$19,$AQ$21*$B$2))),0)</f>
        <v>0</v>
      </c>
      <c r="CP63" s="231">
        <f>IF('Hoja De Calculo'!CQ13&gt;='Hoja De Calculo'!CP13,IF(CP$18=100,($AQ$21*CP$18*$B$2)-SUM($I63:CO63),IF(CP$18&gt;CO$19,((CP$18-CO$19+1)*$B$2*$AQ$21),IF(CP$18&gt;=CO$19,$AQ$21*$B$2))),0)</f>
        <v>0</v>
      </c>
      <c r="CQ63" s="231">
        <f>IF('Hoja De Calculo'!CR13&gt;='Hoja De Calculo'!CQ13,IF(CQ$18=100,($AQ$21*CQ$18*$B$2)-SUM($I63:CP63),IF(CQ$18&gt;CP$19,((CQ$18-CP$19+1)*$B$2*$AQ$21),IF(CQ$18&gt;=CP$19,$AQ$21*$B$2))),0)</f>
        <v>0</v>
      </c>
      <c r="CR63" s="231">
        <f>IF('Hoja De Calculo'!CS13&gt;='Hoja De Calculo'!CR13,IF(CR$18=100,($AQ$21*CR$18*$B$2)-SUM($I63:CQ63),IF(CR$18&gt;CQ$19,((CR$18-CQ$19+1)*$B$2*$AQ$21),IF(CR$18&gt;=CQ$19,$AQ$21*$B$2))),0)</f>
        <v>0</v>
      </c>
      <c r="CS63" s="231">
        <f>IF('Hoja De Calculo'!CT13&gt;='Hoja De Calculo'!CS13,IF(CS$18=100,($AQ$21*CS$18*$B$2)-SUM($I63:CR63),IF(CS$18&gt;CR$19,((CS$18-CR$19+1)*$B$2*$AQ$21),IF(CS$18&gt;=CR$19,$AQ$21*$B$2))),0)</f>
        <v>0</v>
      </c>
      <c r="CT63" s="231">
        <f>IF('Hoja De Calculo'!CU13&gt;='Hoja De Calculo'!CT13,IF(CT$18=100,($AQ$21*CT$18*$B$2)-SUM($I63:CS63),IF(CT$18&gt;CS$19,((CT$18-CS$19+1)*$B$2*$AQ$21),IF(CT$18&gt;=CS$19,$AQ$21*$B$2))),0)</f>
        <v>0</v>
      </c>
      <c r="CU63" s="231">
        <f>IF('Hoja De Calculo'!CV13&gt;='Hoja De Calculo'!CU13,IF(CU$18=100,($AQ$21*CU$18*$B$2)-SUM($I63:CT63),IF(CU$18&gt;CT$19,((CU$18-CT$19+1)*$B$2*$AQ$21),IF(CU$18&gt;=CT$19,$AQ$21*$B$2))),0)</f>
        <v>0</v>
      </c>
      <c r="CV63" s="231">
        <f>IF('Hoja De Calculo'!CW13&gt;='Hoja De Calculo'!CV13,IF(CV$18=100,($AQ$21*CV$18*$B$2)-SUM($I63:CU63),IF(CV$18&gt;CU$19,((CV$18-CU$19+1)*$B$2*$AQ$21),IF(CV$18&gt;=CU$19,$AQ$21*$B$2))),0)</f>
        <v>0</v>
      </c>
      <c r="CW63" s="231">
        <f>IF('Hoja De Calculo'!CX13&gt;='Hoja De Calculo'!CW13,IF(CW$18=100,($AQ$21*CW$18*$B$2)-SUM($I63:CV63),IF(CW$18&gt;CV$19,((CW$18-CV$19+1)*$B$2*$AQ$21),IF(CW$18&gt;=CV$19,$AQ$21*$B$2))),0)</f>
        <v>0</v>
      </c>
    </row>
    <row r="64" spans="1:101" x14ac:dyDescent="0.35">
      <c r="A64" t="s">
        <v>169</v>
      </c>
      <c r="B64" s="19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218">
        <f>(AR$21*$B$2*(AR$19+(IF(AR$19=100,0,1))))</f>
        <v>0</v>
      </c>
      <c r="AS64" s="231">
        <f>IF('Hoja De Calculo'!AT13&gt;='Hoja De Calculo'!AS13,IF(AS$18=100,($AR$21*AS$18*$B$2)-SUM($I64:AR64),IF(AS$18&gt;AR$19,((AS$18-AR$19+1)*$B$2*$AR$21),IF(AS$18&gt;=AR$19,$AR$21*$B$2))),0)</f>
        <v>0</v>
      </c>
      <c r="AT64" s="231">
        <f>IF('Hoja De Calculo'!AU13&gt;='Hoja De Calculo'!AT13,IF(AT$18=100,($AR$21*AT$18*$B$2)-SUM($I64:AS64),IF(AT$18&gt;AS$19,((AT$18-AS$19+1)*$B$2*$AR$21),IF(AT$18&gt;=AS$19,$AR$21*$B$2))),0)</f>
        <v>0</v>
      </c>
      <c r="AU64" s="231">
        <f>IF('Hoja De Calculo'!AV13&gt;='Hoja De Calculo'!AU13,IF(AU$18=100,($AR$21*AU$18*$B$2)-SUM($I64:AT64),IF(AU$18&gt;AT$19,((AU$18-AT$19+1)*$B$2*$AR$21),IF(AU$18&gt;=AT$19,$AR$21*$B$2))),0)</f>
        <v>0</v>
      </c>
      <c r="AV64" s="231">
        <f>IF('Hoja De Calculo'!AW13&gt;='Hoja De Calculo'!AV13,IF(AV$18=100,($AR$21*AV$18*$B$2)-SUM($I64:AU64),IF(AV$18&gt;AU$19,((AV$18-AU$19+1)*$B$2*$AR$21),IF(AV$18&gt;=AU$19,$AR$21*$B$2))),0)</f>
        <v>0</v>
      </c>
      <c r="AW64" s="231">
        <f>IF('Hoja De Calculo'!AX13&gt;='Hoja De Calculo'!AW13,IF(AW$18=100,($AR$21*AW$18*$B$2)-SUM($I64:AV64),IF(AW$18&gt;AV$19,((AW$18-AV$19+1)*$B$2*$AR$21),IF(AW$18&gt;=AV$19,$AR$21*$B$2))),0)</f>
        <v>0</v>
      </c>
      <c r="AX64" s="231">
        <f>IF('Hoja De Calculo'!AY13&gt;='Hoja De Calculo'!AX13,IF(AX$18=100,($AR$21*AX$18*$B$2)-SUM($I64:AW64),IF(AX$18&gt;AW$19,((AX$18-AW$19+1)*$B$2*$AR$21),IF(AX$18&gt;=AW$19,$AR$21*$B$2))),0)</f>
        <v>0</v>
      </c>
      <c r="AY64" s="231">
        <f>IF('Hoja De Calculo'!AZ13&gt;='Hoja De Calculo'!AY13,IF(AY$18=100,($AR$21*AY$18*$B$2)-SUM($I64:AX64),IF(AY$18&gt;AX$19,((AY$18-AX$19+1)*$B$2*$AR$21),IF(AY$18&gt;=AX$19,$AR$21*$B$2))),0)</f>
        <v>0</v>
      </c>
      <c r="AZ64" s="231">
        <f>IF('Hoja De Calculo'!BA13&gt;='Hoja De Calculo'!AZ13,IF(AZ$18=100,($AR$21*AZ$18*$B$2)-SUM($I64:AY64),IF(AZ$18&gt;AY$19,((AZ$18-AY$19+1)*$B$2*$AR$21),IF(AZ$18&gt;=AY$19,$AR$21*$B$2))),0)</f>
        <v>0</v>
      </c>
      <c r="BA64" s="231">
        <f>IF('Hoja De Calculo'!BB13&gt;='Hoja De Calculo'!BA13,IF(BA$18=100,($AR$21*BA$18*$B$2)-SUM($I64:AZ64),IF(BA$18&gt;AZ$19,((BA$18-AZ$19+1)*$B$2*$AR$21),IF(BA$18&gt;=AZ$19,$AR$21*$B$2))),0)</f>
        <v>0</v>
      </c>
      <c r="BB64" s="231">
        <f>IF('Hoja De Calculo'!BC13&gt;='Hoja De Calculo'!BB13,IF(BB$18=100,($AR$21*BB$18*$B$2)-SUM($I64:BA64),IF(BB$18&gt;BA$19,((BB$18-BA$19+1)*$B$2*$AR$21),IF(BB$18&gt;=BA$19,$AR$21*$B$2))),0)</f>
        <v>0</v>
      </c>
      <c r="BC64" s="231">
        <f>IF('Hoja De Calculo'!BD13&gt;='Hoja De Calculo'!BC13,IF(BC$18=100,($AR$21*BC$18*$B$2)-SUM($I64:BB64),IF(BC$18&gt;BB$19,((BC$18-BB$19+1)*$B$2*$AR$21),IF(BC$18&gt;=BB$19,$AR$21*$B$2))),0)</f>
        <v>0</v>
      </c>
      <c r="BD64" s="231">
        <f>IF('Hoja De Calculo'!BE13&gt;='Hoja De Calculo'!BD13,IF(BD$18=100,($AR$21*BD$18*$B$2)-SUM($I64:BC64),IF(BD$18&gt;BC$19,((BD$18-BC$19+1)*$B$2*$AR$21),IF(BD$18&gt;=BC$19,$AR$21*$B$2))),0)</f>
        <v>0</v>
      </c>
      <c r="BE64" s="231">
        <f>IF('Hoja De Calculo'!BF13&gt;='Hoja De Calculo'!BE13,IF(BE$18=100,($AR$21*BE$18*$B$2)-SUM($I64:BD64),IF(BE$18&gt;BD$19,((BE$18-BD$19+1)*$B$2*$AR$21),IF(BE$18&gt;=BD$19,$AR$21*$B$2))),0)</f>
        <v>0</v>
      </c>
      <c r="BF64" s="231">
        <f>IF('Hoja De Calculo'!BG13&gt;='Hoja De Calculo'!BF13,IF(BF$18=100,($AR$21*BF$18*$B$2)-SUM($I64:BE64),IF(BF$18&gt;BE$19,((BF$18-BE$19+1)*$B$2*$AR$21),IF(BF$18&gt;=BE$19,$AR$21*$B$2))),0)</f>
        <v>0</v>
      </c>
      <c r="BG64" s="231">
        <f>IF('Hoja De Calculo'!BH13&gt;='Hoja De Calculo'!BG13,IF(BG$18=100,($AR$21*BG$18*$B$2)-SUM($I64:BF64),IF(BG$18&gt;BF$19,((BG$18-BF$19+1)*$B$2*$AR$21),IF(BG$18&gt;=BF$19,$AR$21*$B$2))),0)</f>
        <v>0</v>
      </c>
      <c r="BH64" s="231">
        <f>IF('Hoja De Calculo'!BI13&gt;='Hoja De Calculo'!BH13,IF(BH$18=100,($AR$21*BH$18*$B$2)-SUM($I64:BG64),IF(BH$18&gt;BG$19,((BH$18-BG$19+1)*$B$2*$AR$21),IF(BH$18&gt;=BG$19,$AR$21*$B$2))),0)</f>
        <v>0</v>
      </c>
      <c r="BI64" s="231">
        <f>IF('Hoja De Calculo'!BJ13&gt;='Hoja De Calculo'!BI13,IF(BI$18=100,($AR$21*BI$18*$B$2)-SUM($I64:BH64),IF(BI$18&gt;BH$19,((BI$18-BH$19+1)*$B$2*$AR$21),IF(BI$18&gt;=BH$19,$AR$21*$B$2))),0)</f>
        <v>0</v>
      </c>
      <c r="BJ64" s="231">
        <f>IF('Hoja De Calculo'!BK13&gt;='Hoja De Calculo'!BJ13,IF(BJ$18=100,($AR$21*BJ$18*$B$2)-SUM($I64:BI64),IF(BJ$18&gt;BI$19,((BJ$18-BI$19+1)*$B$2*$AR$21),IF(BJ$18&gt;=BI$19,$AR$21*$B$2))),0)</f>
        <v>0</v>
      </c>
      <c r="BK64" s="231">
        <f>IF('Hoja De Calculo'!BL13&gt;='Hoja De Calculo'!BK13,IF(BK$18=100,($AR$21*BK$18*$B$2)-SUM($I64:BJ64),IF(BK$18&gt;BJ$19,((BK$18-BJ$19+1)*$B$2*$AR$21),IF(BK$18&gt;=BJ$19,$AR$21*$B$2))),0)</f>
        <v>0</v>
      </c>
      <c r="BL64" s="231">
        <f>IF('Hoja De Calculo'!BM13&gt;='Hoja De Calculo'!BL13,IF(BL$18=100,($AR$21*BL$18*$B$2)-SUM($I64:BK64),IF(BL$18&gt;BK$19,((BL$18-BK$19+1)*$B$2*$AR$21),IF(BL$18&gt;=BK$19,$AR$21*$B$2))),0)</f>
        <v>0</v>
      </c>
      <c r="BM64" s="231">
        <f>IF('Hoja De Calculo'!BN13&gt;='Hoja De Calculo'!BM13,IF(BM$18=100,($AR$21*BM$18*$B$2)-SUM($I64:BL64),IF(BM$18&gt;BL$19,((BM$18-BL$19+1)*$B$2*$AR$21),IF(BM$18&gt;=BL$19,$AR$21*$B$2))),0)</f>
        <v>0</v>
      </c>
      <c r="BN64" s="231">
        <f>IF('Hoja De Calculo'!BO13&gt;='Hoja De Calculo'!BN13,IF(BN$18=100,($AR$21*BN$18*$B$2)-SUM($I64:BM64),IF(BN$18&gt;BM$19,((BN$18-BM$19+1)*$B$2*$AR$21),IF(BN$18&gt;=BM$19,$AR$21*$B$2))),0)</f>
        <v>0</v>
      </c>
      <c r="BO64" s="231">
        <f>IF('Hoja De Calculo'!BP13&gt;='Hoja De Calculo'!BO13,IF(BO$18=100,($AR$21*BO$18*$B$2)-SUM($I64:BN64),IF(BO$18&gt;BN$19,((BO$18-BN$19+1)*$B$2*$AR$21),IF(BO$18&gt;=BN$19,$AR$21*$B$2))),0)</f>
        <v>0</v>
      </c>
      <c r="BP64" s="231">
        <f>IF('Hoja De Calculo'!BQ13&gt;='Hoja De Calculo'!BP13,IF(BP$18=100,($AR$21*BP$18*$B$2)-SUM($I64:BO64),IF(BP$18&gt;BO$19,((BP$18-BO$19+1)*$B$2*$AR$21),IF(BP$18&gt;=BO$19,$AR$21*$B$2))),0)</f>
        <v>0</v>
      </c>
      <c r="BQ64" s="231">
        <f>IF('Hoja De Calculo'!BR13&gt;='Hoja De Calculo'!BQ13,IF(BQ$18=100,($AR$21*BQ$18*$B$2)-SUM($I64:BP64),IF(BQ$18&gt;BP$19,((BQ$18-BP$19+1)*$B$2*$AR$21),IF(BQ$18&gt;=BP$19,$AR$21*$B$2))),0)</f>
        <v>0</v>
      </c>
      <c r="BR64" s="231">
        <f>IF('Hoja De Calculo'!BS13&gt;='Hoja De Calculo'!BR13,IF(BR$18=100,($AR$21*BR$18*$B$2)-SUM($I64:BQ64),IF(BR$18&gt;BQ$19,((BR$18-BQ$19+1)*$B$2*$AR$21),IF(BR$18&gt;=BQ$19,$AR$21*$B$2))),0)</f>
        <v>0</v>
      </c>
      <c r="BS64" s="231">
        <f>IF('Hoja De Calculo'!BT13&gt;='Hoja De Calculo'!BS13,IF(BS$18=100,($AR$21*BS$18*$B$2)-SUM($I64:BR64),IF(BS$18&gt;BR$19,((BS$18-BR$19+1)*$B$2*$AR$21),IF(BS$18&gt;=BR$19,$AR$21*$B$2))),0)</f>
        <v>0</v>
      </c>
      <c r="BT64" s="231">
        <f>IF('Hoja De Calculo'!BU13&gt;='Hoja De Calculo'!BT13,IF(BT$18=100,($AR$21*BT$18*$B$2)-SUM($I64:BS64),IF(BT$18&gt;BS$19,((BT$18-BS$19+1)*$B$2*$AR$21),IF(BT$18&gt;=BS$19,$AR$21*$B$2))),0)</f>
        <v>0</v>
      </c>
      <c r="BU64" s="231">
        <f>IF('Hoja De Calculo'!BV13&gt;='Hoja De Calculo'!BU13,IF(BU$18=100,($AR$21*BU$18*$B$2)-SUM($I64:BT64),IF(BU$18&gt;BT$19,((BU$18-BT$19+1)*$B$2*$AR$21),IF(BU$18&gt;=BT$19,$AR$21*$B$2))),0)</f>
        <v>0</v>
      </c>
      <c r="BV64" s="231">
        <f>IF('Hoja De Calculo'!BW13&gt;='Hoja De Calculo'!BV13,IF(BV$18=100,($AR$21*BV$18*$B$2)-SUM($I64:BU64),IF(BV$18&gt;BU$19,((BV$18-BU$19+1)*$B$2*$AR$21),IF(BV$18&gt;=BU$19,$AR$21*$B$2))),0)</f>
        <v>0</v>
      </c>
      <c r="BW64" s="231">
        <f>IF('Hoja De Calculo'!BX13&gt;='Hoja De Calculo'!BW13,IF(BW$18=100,($AR$21*BW$18*$B$2)-SUM($I64:BV64),IF(BW$18&gt;BV$19,((BW$18-BV$19+1)*$B$2*$AR$21),IF(BW$18&gt;=BV$19,$AR$21*$B$2))),0)</f>
        <v>0</v>
      </c>
      <c r="BX64" s="231">
        <f>IF('Hoja De Calculo'!BY13&gt;='Hoja De Calculo'!BX13,IF(BX$18=100,($AR$21*BX$18*$B$2)-SUM($I64:BW64),IF(BX$18&gt;BW$19,((BX$18-BW$19+1)*$B$2*$AR$21),IF(BX$18&gt;=BW$19,$AR$21*$B$2))),0)</f>
        <v>0</v>
      </c>
      <c r="BY64" s="231">
        <f>IF('Hoja De Calculo'!BZ13&gt;='Hoja De Calculo'!BY13,IF(BY$18=100,($AR$21*BY$18*$B$2)-SUM($I64:BX64),IF(BY$18&gt;BX$19,((BY$18-BX$19+1)*$B$2*$AR$21),IF(BY$18&gt;=BX$19,$AR$21*$B$2))),0)</f>
        <v>0</v>
      </c>
      <c r="BZ64" s="231">
        <f>IF('Hoja De Calculo'!CA13&gt;='Hoja De Calculo'!BZ13,IF(BZ$18=100,($AR$21*BZ$18*$B$2)-SUM($I64:BY64),IF(BZ$18&gt;BY$19,((BZ$18-BY$19+1)*$B$2*$AR$21),IF(BZ$18&gt;=BY$19,$AR$21*$B$2))),0)</f>
        <v>0</v>
      </c>
      <c r="CA64" s="231">
        <f>IF('Hoja De Calculo'!CB13&gt;='Hoja De Calculo'!CA13,IF(CA$18=100,($AR$21*CA$18*$B$2)-SUM($I64:BZ64),IF(CA$18&gt;BZ$19,((CA$18-BZ$19+1)*$B$2*$AR$21),IF(CA$18&gt;=BZ$19,$AR$21*$B$2))),0)</f>
        <v>0</v>
      </c>
      <c r="CB64" s="231">
        <f>IF('Hoja De Calculo'!CC13&gt;='Hoja De Calculo'!CB13,IF(CB$18=100,($AR$21*CB$18*$B$2)-SUM($I64:CA64),IF(CB$18&gt;CA$19,((CB$18-CA$19+1)*$B$2*$AR$21),IF(CB$18&gt;=CA$19,$AR$21*$B$2))),0)</f>
        <v>0</v>
      </c>
      <c r="CC64" s="231">
        <f>IF('Hoja De Calculo'!CD13&gt;='Hoja De Calculo'!CC13,IF(CC$18=100,($AR$21*CC$18*$B$2)-SUM($I64:CB64),IF(CC$18&gt;CB$19,((CC$18-CB$19+1)*$B$2*$AR$21),IF(CC$18&gt;=CB$19,$AR$21*$B$2))),0)</f>
        <v>0</v>
      </c>
      <c r="CD64" s="231">
        <f>IF('Hoja De Calculo'!CE13&gt;='Hoja De Calculo'!CD13,IF(CD$18=100,($AR$21*CD$18*$B$2)-SUM($I64:CC64),IF(CD$18&gt;CC$19,((CD$18-CC$19+1)*$B$2*$AR$21),IF(CD$18&gt;=CC$19,$AR$21*$B$2))),0)</f>
        <v>0</v>
      </c>
      <c r="CE64" s="231">
        <f>IF('Hoja De Calculo'!CF13&gt;='Hoja De Calculo'!CE13,IF(CE$18=100,($AR$21*CE$18*$B$2)-SUM($I64:CD64),IF(CE$18&gt;CD$19,((CE$18-CD$19+1)*$B$2*$AR$21),IF(CE$18&gt;=CD$19,$AR$21*$B$2))),0)</f>
        <v>0</v>
      </c>
      <c r="CF64" s="231">
        <f>IF('Hoja De Calculo'!CG13&gt;='Hoja De Calculo'!CF13,IF(CF$18=100,($AR$21*CF$18*$B$2)-SUM($I64:CE64),IF(CF$18&gt;CE$19,((CF$18-CE$19+1)*$B$2*$AR$21),IF(CF$18&gt;=CE$19,$AR$21*$B$2))),0)</f>
        <v>0</v>
      </c>
      <c r="CG64" s="231">
        <f>IF('Hoja De Calculo'!CH13&gt;='Hoja De Calculo'!CG13,IF(CG$18=100,($AR$21*CG$18*$B$2)-SUM($I64:CF64),IF(CG$18&gt;CF$19,((CG$18-CF$19+1)*$B$2*$AR$21),IF(CG$18&gt;=CF$19,$AR$21*$B$2))),0)</f>
        <v>0</v>
      </c>
      <c r="CH64" s="231">
        <f>IF('Hoja De Calculo'!CI13&gt;='Hoja De Calculo'!CH13,IF(CH$18=100,($AR$21*CH$18*$B$2)-SUM($I64:CG64),IF(CH$18&gt;CG$19,((CH$18-CG$19+1)*$B$2*$AR$21),IF(CH$18&gt;=CG$19,$AR$21*$B$2))),0)</f>
        <v>0</v>
      </c>
      <c r="CI64" s="231">
        <f>IF('Hoja De Calculo'!CJ13&gt;='Hoja De Calculo'!CI13,IF(CI$18=100,($AR$21*CI$18*$B$2)-SUM($I64:CH64),IF(CI$18&gt;CH$19,((CI$18-CH$19+1)*$B$2*$AR$21),IF(CI$18&gt;=CH$19,$AR$21*$B$2))),0)</f>
        <v>0</v>
      </c>
      <c r="CJ64" s="231">
        <f>IF('Hoja De Calculo'!CK13&gt;='Hoja De Calculo'!CJ13,IF(CJ$18=100,($AR$21*CJ$18*$B$2)-SUM($I64:CI64),IF(CJ$18&gt;CI$19,((CJ$18-CI$19+1)*$B$2*$AR$21),IF(CJ$18&gt;=CI$19,$AR$21*$B$2))),0)</f>
        <v>0</v>
      </c>
      <c r="CK64" s="231">
        <f>IF('Hoja De Calculo'!CL13&gt;='Hoja De Calculo'!CK13,IF(CK$18=100,($AR$21*CK$18*$B$2)-SUM($I64:CJ64),IF(CK$18&gt;CJ$19,((CK$18-CJ$19+1)*$B$2*$AR$21),IF(CK$18&gt;=CJ$19,$AR$21*$B$2))),0)</f>
        <v>0</v>
      </c>
      <c r="CL64" s="231">
        <f>IF('Hoja De Calculo'!CM13&gt;='Hoja De Calculo'!CL13,IF(CL$18=100,($AR$21*CL$18*$B$2)-SUM($I64:CK64),IF(CL$18&gt;CK$19,((CL$18-CK$19+1)*$B$2*$AR$21),IF(CL$18&gt;=CK$19,$AR$21*$B$2))),0)</f>
        <v>0</v>
      </c>
      <c r="CM64" s="231">
        <f>IF('Hoja De Calculo'!CN13&gt;='Hoja De Calculo'!CM13,IF(CM$18=100,($AR$21*CM$18*$B$2)-SUM($I64:CL64),IF(CM$18&gt;CL$19,((CM$18-CL$19+1)*$B$2*$AR$21),IF(CM$18&gt;=CL$19,$AR$21*$B$2))),0)</f>
        <v>0</v>
      </c>
      <c r="CN64" s="231">
        <f>IF('Hoja De Calculo'!CO13&gt;='Hoja De Calculo'!CN13,IF(CN$18=100,($AR$21*CN$18*$B$2)-SUM($I64:CM64),IF(CN$18&gt;CM$19,((CN$18-CM$19+1)*$B$2*$AR$21),IF(CN$18&gt;=CM$19,$AR$21*$B$2))),0)</f>
        <v>0</v>
      </c>
      <c r="CO64" s="231">
        <f>IF('Hoja De Calculo'!CP13&gt;='Hoja De Calculo'!CO13,IF(CO$18=100,($AR$21*CO$18*$B$2)-SUM($I64:CN64),IF(CO$18&gt;CN$19,((CO$18-CN$19+1)*$B$2*$AR$21),IF(CO$18&gt;=CN$19,$AR$21*$B$2))),0)</f>
        <v>0</v>
      </c>
      <c r="CP64" s="231">
        <f>IF('Hoja De Calculo'!CQ13&gt;='Hoja De Calculo'!CP13,IF(CP$18=100,($AR$21*CP$18*$B$2)-SUM($I64:CO64),IF(CP$18&gt;CO$19,((CP$18-CO$19+1)*$B$2*$AR$21),IF(CP$18&gt;=CO$19,$AR$21*$B$2))),0)</f>
        <v>0</v>
      </c>
      <c r="CQ64" s="231">
        <f>IF('Hoja De Calculo'!CR13&gt;='Hoja De Calculo'!CQ13,IF(CQ$18=100,($AR$21*CQ$18*$B$2)-SUM($I64:CP64),IF(CQ$18&gt;CP$19,((CQ$18-CP$19+1)*$B$2*$AR$21),IF(CQ$18&gt;=CP$19,$AR$21*$B$2))),0)</f>
        <v>0</v>
      </c>
      <c r="CR64" s="231">
        <f>IF('Hoja De Calculo'!CS13&gt;='Hoja De Calculo'!CR13,IF(CR$18=100,($AR$21*CR$18*$B$2)-SUM($I64:CQ64),IF(CR$18&gt;CQ$19,((CR$18-CQ$19+1)*$B$2*$AR$21),IF(CR$18&gt;=CQ$19,$AR$21*$B$2))),0)</f>
        <v>0</v>
      </c>
      <c r="CS64" s="231">
        <f>IF('Hoja De Calculo'!CT13&gt;='Hoja De Calculo'!CS13,IF(CS$18=100,($AR$21*CS$18*$B$2)-SUM($I64:CR64),IF(CS$18&gt;CR$19,((CS$18-CR$19+1)*$B$2*$AR$21),IF(CS$18&gt;=CR$19,$AR$21*$B$2))),0)</f>
        <v>0</v>
      </c>
      <c r="CT64" s="231">
        <f>IF('Hoja De Calculo'!CU13&gt;='Hoja De Calculo'!CT13,IF(CT$18=100,($AR$21*CT$18*$B$2)-SUM($I64:CS64),IF(CT$18&gt;CS$19,((CT$18-CS$19+1)*$B$2*$AR$21),IF(CT$18&gt;=CS$19,$AR$21*$B$2))),0)</f>
        <v>0</v>
      </c>
      <c r="CU64" s="231">
        <f>IF('Hoja De Calculo'!CV13&gt;='Hoja De Calculo'!CU13,IF(CU$18=100,($AR$21*CU$18*$B$2)-SUM($I64:CT64),IF(CU$18&gt;CT$19,((CU$18-CT$19+1)*$B$2*$AR$21),IF(CU$18&gt;=CT$19,$AR$21*$B$2))),0)</f>
        <v>0</v>
      </c>
      <c r="CV64" s="231">
        <f>IF('Hoja De Calculo'!CW13&gt;='Hoja De Calculo'!CV13,IF(CV$18=100,($AR$21*CV$18*$B$2)-SUM($I64:CU64),IF(CV$18&gt;CU$19,((CV$18-CU$19+1)*$B$2*$AR$21),IF(CV$18&gt;=CU$19,$AR$21*$B$2))),0)</f>
        <v>0</v>
      </c>
      <c r="CW64" s="231">
        <f>IF('Hoja De Calculo'!CX13&gt;='Hoja De Calculo'!CW13,IF(CW$18=100,($AR$21*CW$18*$B$2)-SUM($I64:CV64),IF(CW$18&gt;CV$19,((CW$18-CV$19+1)*$B$2*$AR$21),IF(CW$18&gt;=CV$19,$AR$21*$B$2))),0)</f>
        <v>0</v>
      </c>
    </row>
    <row r="65" spans="1:101" x14ac:dyDescent="0.35">
      <c r="A65" t="s">
        <v>170</v>
      </c>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218">
        <f>(AS$21*$B$2*(AS$19+(IF(AS$19=100,0,1))))</f>
        <v>0</v>
      </c>
      <c r="AT65" s="231">
        <f>IF('Hoja De Calculo'!AU13&gt;='Hoja De Calculo'!AT13,IF(AT$18=100,($AS$21*AT$18*$B$2)-SUM($I65:AS65),IF(AT$18&gt;AS$19,((AT$18-AS$19+1)*$B$2*$AS$21),IF(AT$18&gt;=AS$19,$AS$21*$B$2))),0)</f>
        <v>0</v>
      </c>
      <c r="AU65" s="231">
        <f>IF('Hoja De Calculo'!AV13&gt;='Hoja De Calculo'!AU13,IF(AU$18=100,($AS$21*AU$18*$B$2)-SUM($I65:AT65),IF(AU$18&gt;AT$19,((AU$18-AT$19+1)*$B$2*$AS$21),IF(AU$18&gt;=AT$19,$AS$21*$B$2))),0)</f>
        <v>0</v>
      </c>
      <c r="AV65" s="231">
        <f>IF('Hoja De Calculo'!AW13&gt;='Hoja De Calculo'!AV13,IF(AV$18=100,($AS$21*AV$18*$B$2)-SUM($I65:AU65),IF(AV$18&gt;AU$19,((AV$18-AU$19+1)*$B$2*$AS$21),IF(AV$18&gt;=AU$19,$AS$21*$B$2))),0)</f>
        <v>0</v>
      </c>
      <c r="AW65" s="231">
        <f>IF('Hoja De Calculo'!AX13&gt;='Hoja De Calculo'!AW13,IF(AW$18=100,($AS$21*AW$18*$B$2)-SUM($I65:AV65),IF(AW$18&gt;AV$19,((AW$18-AV$19+1)*$B$2*$AS$21),IF(AW$18&gt;=AV$19,$AS$21*$B$2))),0)</f>
        <v>0</v>
      </c>
      <c r="AX65" s="231">
        <f>IF('Hoja De Calculo'!AY13&gt;='Hoja De Calculo'!AX13,IF(AX$18=100,($AS$21*AX$18*$B$2)-SUM($I65:AW65),IF(AX$18&gt;AW$19,((AX$18-AW$19+1)*$B$2*$AS$21),IF(AX$18&gt;=AW$19,$AS$21*$B$2))),0)</f>
        <v>0</v>
      </c>
      <c r="AY65" s="231">
        <f>IF('Hoja De Calculo'!AZ13&gt;='Hoja De Calculo'!AY13,IF(AY$18=100,($AS$21*AY$18*$B$2)-SUM($I65:AX65),IF(AY$18&gt;AX$19,((AY$18-AX$19+1)*$B$2*$AS$21),IF(AY$18&gt;=AX$19,$AS$21*$B$2))),0)</f>
        <v>0</v>
      </c>
      <c r="AZ65" s="231">
        <f>IF('Hoja De Calculo'!BA13&gt;='Hoja De Calculo'!AZ13,IF(AZ$18=100,($AS$21*AZ$18*$B$2)-SUM($I65:AY65),IF(AZ$18&gt;AY$19,((AZ$18-AY$19+1)*$B$2*$AS$21),IF(AZ$18&gt;=AY$19,$AS$21*$B$2))),0)</f>
        <v>0</v>
      </c>
      <c r="BA65" s="231">
        <f>IF('Hoja De Calculo'!BB13&gt;='Hoja De Calculo'!BA13,IF(BA$18=100,($AS$21*BA$18*$B$2)-SUM($I65:AZ65),IF(BA$18&gt;AZ$19,((BA$18-AZ$19+1)*$B$2*$AS$21),IF(BA$18&gt;=AZ$19,$AS$21*$B$2))),0)</f>
        <v>0</v>
      </c>
      <c r="BB65" s="231">
        <f>IF('Hoja De Calculo'!BC13&gt;='Hoja De Calculo'!BB13,IF(BB$18=100,($AS$21*BB$18*$B$2)-SUM($I65:BA65),IF(BB$18&gt;BA$19,((BB$18-BA$19+1)*$B$2*$AS$21),IF(BB$18&gt;=BA$19,$AS$21*$B$2))),0)</f>
        <v>0</v>
      </c>
      <c r="BC65" s="231">
        <f>IF('Hoja De Calculo'!BD13&gt;='Hoja De Calculo'!BC13,IF(BC$18=100,($AS$21*BC$18*$B$2)-SUM($I65:BB65),IF(BC$18&gt;BB$19,((BC$18-BB$19+1)*$B$2*$AS$21),IF(BC$18&gt;=BB$19,$AS$21*$B$2))),0)</f>
        <v>0</v>
      </c>
      <c r="BD65" s="231">
        <f>IF('Hoja De Calculo'!BE13&gt;='Hoja De Calculo'!BD13,IF(BD$18=100,($AS$21*BD$18*$B$2)-SUM($I65:BC65),IF(BD$18&gt;BC$19,((BD$18-BC$19+1)*$B$2*$AS$21),IF(BD$18&gt;=BC$19,$AS$21*$B$2))),0)</f>
        <v>0</v>
      </c>
      <c r="BE65" s="231">
        <f>IF('Hoja De Calculo'!BF13&gt;='Hoja De Calculo'!BE13,IF(BE$18=100,($AS$21*BE$18*$B$2)-SUM($I65:BD65),IF(BE$18&gt;BD$19,((BE$18-BD$19+1)*$B$2*$AS$21),IF(BE$18&gt;=BD$19,$AS$21*$B$2))),0)</f>
        <v>0</v>
      </c>
      <c r="BF65" s="231">
        <f>IF('Hoja De Calculo'!BG13&gt;='Hoja De Calculo'!BF13,IF(BF$18=100,($AS$21*BF$18*$B$2)-SUM($I65:BE65),IF(BF$18&gt;BE$19,((BF$18-BE$19+1)*$B$2*$AS$21),IF(BF$18&gt;=BE$19,$AS$21*$B$2))),0)</f>
        <v>0</v>
      </c>
      <c r="BG65" s="231">
        <f>IF('Hoja De Calculo'!BH13&gt;='Hoja De Calculo'!BG13,IF(BG$18=100,($AS$21*BG$18*$B$2)-SUM($I65:BF65),IF(BG$18&gt;BF$19,((BG$18-BF$19+1)*$B$2*$AS$21),IF(BG$18&gt;=BF$19,$AS$21*$B$2))),0)</f>
        <v>0</v>
      </c>
      <c r="BH65" s="231">
        <f>IF('Hoja De Calculo'!BI13&gt;='Hoja De Calculo'!BH13,IF(BH$18=100,($AS$21*BH$18*$B$2)-SUM($I65:BG65),IF(BH$18&gt;BG$19,((BH$18-BG$19+1)*$B$2*$AS$21),IF(BH$18&gt;=BG$19,$AS$21*$B$2))),0)</f>
        <v>0</v>
      </c>
      <c r="BI65" s="231">
        <f>IF('Hoja De Calculo'!BJ13&gt;='Hoja De Calculo'!BI13,IF(BI$18=100,($AS$21*BI$18*$B$2)-SUM($I65:BH65),IF(BI$18&gt;BH$19,((BI$18-BH$19+1)*$B$2*$AS$21),IF(BI$18&gt;=BH$19,$AS$21*$B$2))),0)</f>
        <v>0</v>
      </c>
      <c r="BJ65" s="231">
        <f>IF('Hoja De Calculo'!BK13&gt;='Hoja De Calculo'!BJ13,IF(BJ$18=100,($AS$21*BJ$18*$B$2)-SUM($I65:BI65),IF(BJ$18&gt;BI$19,((BJ$18-BI$19+1)*$B$2*$AS$21),IF(BJ$18&gt;=BI$19,$AS$21*$B$2))),0)</f>
        <v>0</v>
      </c>
      <c r="BK65" s="231">
        <f>IF('Hoja De Calculo'!BL13&gt;='Hoja De Calculo'!BK13,IF(BK$18=100,($AS$21*BK$18*$B$2)-SUM($I65:BJ65),IF(BK$18&gt;BJ$19,((BK$18-BJ$19+1)*$B$2*$AS$21),IF(BK$18&gt;=BJ$19,$AS$21*$B$2))),0)</f>
        <v>0</v>
      </c>
      <c r="BL65" s="231">
        <f>IF('Hoja De Calculo'!BM13&gt;='Hoja De Calculo'!BL13,IF(BL$18=100,($AS$21*BL$18*$B$2)-SUM($I65:BK65),IF(BL$18&gt;BK$19,((BL$18-BK$19+1)*$B$2*$AS$21),IF(BL$18&gt;=BK$19,$AS$21*$B$2))),0)</f>
        <v>0</v>
      </c>
      <c r="BM65" s="231">
        <f>IF('Hoja De Calculo'!BN13&gt;='Hoja De Calculo'!BM13,IF(BM$18=100,($AS$21*BM$18*$B$2)-SUM($I65:BL65),IF(BM$18&gt;BL$19,((BM$18-BL$19+1)*$B$2*$AS$21),IF(BM$18&gt;=BL$19,$AS$21*$B$2))),0)</f>
        <v>0</v>
      </c>
      <c r="BN65" s="231">
        <f>IF('Hoja De Calculo'!BO13&gt;='Hoja De Calculo'!BN13,IF(BN$18=100,($AS$21*BN$18*$B$2)-SUM($I65:BM65),IF(BN$18&gt;BM$19,((BN$18-BM$19+1)*$B$2*$AS$21),IF(BN$18&gt;=BM$19,$AS$21*$B$2))),0)</f>
        <v>0</v>
      </c>
      <c r="BO65" s="231">
        <f>IF('Hoja De Calculo'!BP13&gt;='Hoja De Calculo'!BO13,IF(BO$18=100,($AS$21*BO$18*$B$2)-SUM($I65:BN65),IF(BO$18&gt;BN$19,((BO$18-BN$19+1)*$B$2*$AS$21),IF(BO$18&gt;=BN$19,$AS$21*$B$2))),0)</f>
        <v>0</v>
      </c>
      <c r="BP65" s="231">
        <f>IF('Hoja De Calculo'!BQ13&gt;='Hoja De Calculo'!BP13,IF(BP$18=100,($AS$21*BP$18*$B$2)-SUM($I65:BO65),IF(BP$18&gt;BO$19,((BP$18-BO$19+1)*$B$2*$AS$21),IF(BP$18&gt;=BO$19,$AS$21*$B$2))),0)</f>
        <v>0</v>
      </c>
      <c r="BQ65" s="231">
        <f>IF('Hoja De Calculo'!BR13&gt;='Hoja De Calculo'!BQ13,IF(BQ$18=100,($AS$21*BQ$18*$B$2)-SUM($I65:BP65),IF(BQ$18&gt;BP$19,((BQ$18-BP$19+1)*$B$2*$AS$21),IF(BQ$18&gt;=BP$19,$AS$21*$B$2))),0)</f>
        <v>0</v>
      </c>
      <c r="BR65" s="231">
        <f>IF('Hoja De Calculo'!BS13&gt;='Hoja De Calculo'!BR13,IF(BR$18=100,($AS$21*BR$18*$B$2)-SUM($I65:BQ65),IF(BR$18&gt;BQ$19,((BR$18-BQ$19+1)*$B$2*$AS$21),IF(BR$18&gt;=BQ$19,$AS$21*$B$2))),0)</f>
        <v>0</v>
      </c>
      <c r="BS65" s="231">
        <f>IF('Hoja De Calculo'!BT13&gt;='Hoja De Calculo'!BS13,IF(BS$18=100,($AS$21*BS$18*$B$2)-SUM($I65:BR65),IF(BS$18&gt;BR$19,((BS$18-BR$19+1)*$B$2*$AS$21),IF(BS$18&gt;=BR$19,$AS$21*$B$2))),0)</f>
        <v>0</v>
      </c>
      <c r="BT65" s="231">
        <f>IF('Hoja De Calculo'!BU13&gt;='Hoja De Calculo'!BT13,IF(BT$18=100,($AS$21*BT$18*$B$2)-SUM($I65:BS65),IF(BT$18&gt;BS$19,((BT$18-BS$19+1)*$B$2*$AS$21),IF(BT$18&gt;=BS$19,$AS$21*$B$2))),0)</f>
        <v>0</v>
      </c>
      <c r="BU65" s="231">
        <f>IF('Hoja De Calculo'!BV13&gt;='Hoja De Calculo'!BU13,IF(BU$18=100,($AS$21*BU$18*$B$2)-SUM($I65:BT65),IF(BU$18&gt;BT$19,((BU$18-BT$19+1)*$B$2*$AS$21),IF(BU$18&gt;=BT$19,$AS$21*$B$2))),0)</f>
        <v>0</v>
      </c>
      <c r="BV65" s="231">
        <f>IF('Hoja De Calculo'!BW13&gt;='Hoja De Calculo'!BV13,IF(BV$18=100,($AS$21*BV$18*$B$2)-SUM($I65:BU65),IF(BV$18&gt;BU$19,((BV$18-BU$19+1)*$B$2*$AS$21),IF(BV$18&gt;=BU$19,$AS$21*$B$2))),0)</f>
        <v>0</v>
      </c>
      <c r="BW65" s="231">
        <f>IF('Hoja De Calculo'!BX13&gt;='Hoja De Calculo'!BW13,IF(BW$18=100,($AS$21*BW$18*$B$2)-SUM($I65:BV65),IF(BW$18&gt;BV$19,((BW$18-BV$19+1)*$B$2*$AS$21),IF(BW$18&gt;=BV$19,$AS$21*$B$2))),0)</f>
        <v>0</v>
      </c>
      <c r="BX65" s="231">
        <f>IF('Hoja De Calculo'!BY13&gt;='Hoja De Calculo'!BX13,IF(BX$18=100,($AS$21*BX$18*$B$2)-SUM($I65:BW65),IF(BX$18&gt;BW$19,((BX$18-BW$19+1)*$B$2*$AS$21),IF(BX$18&gt;=BW$19,$AS$21*$B$2))),0)</f>
        <v>0</v>
      </c>
      <c r="BY65" s="231">
        <f>IF('Hoja De Calculo'!BZ13&gt;='Hoja De Calculo'!BY13,IF(BY$18=100,($AS$21*BY$18*$B$2)-SUM($I65:BX65),IF(BY$18&gt;BX$19,((BY$18-BX$19+1)*$B$2*$AS$21),IF(BY$18&gt;=BX$19,$AS$21*$B$2))),0)</f>
        <v>0</v>
      </c>
      <c r="BZ65" s="231">
        <f>IF('Hoja De Calculo'!CA13&gt;='Hoja De Calculo'!BZ13,IF(BZ$18=100,($AS$21*BZ$18*$B$2)-SUM($I65:BY65),IF(BZ$18&gt;BY$19,((BZ$18-BY$19+1)*$B$2*$AS$21),IF(BZ$18&gt;=BY$19,$AS$21*$B$2))),0)</f>
        <v>0</v>
      </c>
      <c r="CA65" s="231">
        <f>IF('Hoja De Calculo'!CB13&gt;='Hoja De Calculo'!CA13,IF(CA$18=100,($AS$21*CA$18*$B$2)-SUM($I65:BZ65),IF(CA$18&gt;BZ$19,((CA$18-BZ$19+1)*$B$2*$AS$21),IF(CA$18&gt;=BZ$19,$AS$21*$B$2))),0)</f>
        <v>0</v>
      </c>
      <c r="CB65" s="231">
        <f>IF('Hoja De Calculo'!CC13&gt;='Hoja De Calculo'!CB13,IF(CB$18=100,($AS$21*CB$18*$B$2)-SUM($I65:CA65),IF(CB$18&gt;CA$19,((CB$18-CA$19+1)*$B$2*$AS$21),IF(CB$18&gt;=CA$19,$AS$21*$B$2))),0)</f>
        <v>0</v>
      </c>
      <c r="CC65" s="231">
        <f>IF('Hoja De Calculo'!CD13&gt;='Hoja De Calculo'!CC13,IF(CC$18=100,($AS$21*CC$18*$B$2)-SUM($I65:CB65),IF(CC$18&gt;CB$19,((CC$18-CB$19+1)*$B$2*$AS$21),IF(CC$18&gt;=CB$19,$AS$21*$B$2))),0)</f>
        <v>0</v>
      </c>
      <c r="CD65" s="231">
        <f>IF('Hoja De Calculo'!CE13&gt;='Hoja De Calculo'!CD13,IF(CD$18=100,($AS$21*CD$18*$B$2)-SUM($I65:CC65),IF(CD$18&gt;CC$19,((CD$18-CC$19+1)*$B$2*$AS$21),IF(CD$18&gt;=CC$19,$AS$21*$B$2))),0)</f>
        <v>0</v>
      </c>
      <c r="CE65" s="231">
        <f>IF('Hoja De Calculo'!CF13&gt;='Hoja De Calculo'!CE13,IF(CE$18=100,($AS$21*CE$18*$B$2)-SUM($I65:CD65),IF(CE$18&gt;CD$19,((CE$18-CD$19+1)*$B$2*$AS$21),IF(CE$18&gt;=CD$19,$AS$21*$B$2))),0)</f>
        <v>0</v>
      </c>
      <c r="CF65" s="231">
        <f>IF('Hoja De Calculo'!CG13&gt;='Hoja De Calculo'!CF13,IF(CF$18=100,($AS$21*CF$18*$B$2)-SUM($I65:CE65),IF(CF$18&gt;CE$19,((CF$18-CE$19+1)*$B$2*$AS$21),IF(CF$18&gt;=CE$19,$AS$21*$B$2))),0)</f>
        <v>0</v>
      </c>
      <c r="CG65" s="231">
        <f>IF('Hoja De Calculo'!CH13&gt;='Hoja De Calculo'!CG13,IF(CG$18=100,($AS$21*CG$18*$B$2)-SUM($I65:CF65),IF(CG$18&gt;CF$19,((CG$18-CF$19+1)*$B$2*$AS$21),IF(CG$18&gt;=CF$19,$AS$21*$B$2))),0)</f>
        <v>0</v>
      </c>
      <c r="CH65" s="231">
        <f>IF('Hoja De Calculo'!CI13&gt;='Hoja De Calculo'!CH13,IF(CH$18=100,($AS$21*CH$18*$B$2)-SUM($I65:CG65),IF(CH$18&gt;CG$19,((CH$18-CG$19+1)*$B$2*$AS$21),IF(CH$18&gt;=CG$19,$AS$21*$B$2))),0)</f>
        <v>0</v>
      </c>
      <c r="CI65" s="231">
        <f>IF('Hoja De Calculo'!CJ13&gt;='Hoja De Calculo'!CI13,IF(CI$18=100,($AS$21*CI$18*$B$2)-SUM($I65:CH65),IF(CI$18&gt;CH$19,((CI$18-CH$19+1)*$B$2*$AS$21),IF(CI$18&gt;=CH$19,$AS$21*$B$2))),0)</f>
        <v>0</v>
      </c>
      <c r="CJ65" s="231">
        <f>IF('Hoja De Calculo'!CK13&gt;='Hoja De Calculo'!CJ13,IF(CJ$18=100,($AS$21*CJ$18*$B$2)-SUM($I65:CI65),IF(CJ$18&gt;CI$19,((CJ$18-CI$19+1)*$B$2*$AS$21),IF(CJ$18&gt;=CI$19,$AS$21*$B$2))),0)</f>
        <v>0</v>
      </c>
      <c r="CK65" s="231">
        <f>IF('Hoja De Calculo'!CL13&gt;='Hoja De Calculo'!CK13,IF(CK$18=100,($AS$21*CK$18*$B$2)-SUM($I65:CJ65),IF(CK$18&gt;CJ$19,((CK$18-CJ$19+1)*$B$2*$AS$21),IF(CK$18&gt;=CJ$19,$AS$21*$B$2))),0)</f>
        <v>0</v>
      </c>
      <c r="CL65" s="231">
        <f>IF('Hoja De Calculo'!CM13&gt;='Hoja De Calculo'!CL13,IF(CL$18=100,($AS$21*CL$18*$B$2)-SUM($I65:CK65),IF(CL$18&gt;CK$19,((CL$18-CK$19+1)*$B$2*$AS$21),IF(CL$18&gt;=CK$19,$AS$21*$B$2))),0)</f>
        <v>0</v>
      </c>
      <c r="CM65" s="231">
        <f>IF('Hoja De Calculo'!CN13&gt;='Hoja De Calculo'!CM13,IF(CM$18=100,($AS$21*CM$18*$B$2)-SUM($I65:CL65),IF(CM$18&gt;CL$19,((CM$18-CL$19+1)*$B$2*$AS$21),IF(CM$18&gt;=CL$19,$AS$21*$B$2))),0)</f>
        <v>0</v>
      </c>
      <c r="CN65" s="231">
        <f>IF('Hoja De Calculo'!CO13&gt;='Hoja De Calculo'!CN13,IF(CN$18=100,($AS$21*CN$18*$B$2)-SUM($I65:CM65),IF(CN$18&gt;CM$19,((CN$18-CM$19+1)*$B$2*$AS$21),IF(CN$18&gt;=CM$19,$AS$21*$B$2))),0)</f>
        <v>0</v>
      </c>
      <c r="CO65" s="231">
        <f>IF('Hoja De Calculo'!CP13&gt;='Hoja De Calculo'!CO13,IF(CO$18=100,($AS$21*CO$18*$B$2)-SUM($I65:CN65),IF(CO$18&gt;CN$19,((CO$18-CN$19+1)*$B$2*$AS$21),IF(CO$18&gt;=CN$19,$AS$21*$B$2))),0)</f>
        <v>0</v>
      </c>
      <c r="CP65" s="231">
        <f>IF('Hoja De Calculo'!CQ13&gt;='Hoja De Calculo'!CP13,IF(CP$18=100,($AS$21*CP$18*$B$2)-SUM($I65:CO65),IF(CP$18&gt;CO$19,((CP$18-CO$19+1)*$B$2*$AS$21),IF(CP$18&gt;=CO$19,$AS$21*$B$2))),0)</f>
        <v>0</v>
      </c>
      <c r="CQ65" s="231">
        <f>IF('Hoja De Calculo'!CR13&gt;='Hoja De Calculo'!CQ13,IF(CQ$18=100,($AS$21*CQ$18*$B$2)-SUM($I65:CP65),IF(CQ$18&gt;CP$19,((CQ$18-CP$19+1)*$B$2*$AS$21),IF(CQ$18&gt;=CP$19,$AS$21*$B$2))),0)</f>
        <v>0</v>
      </c>
      <c r="CR65" s="231">
        <f>IF('Hoja De Calculo'!CS13&gt;='Hoja De Calculo'!CR13,IF(CR$18=100,($AS$21*CR$18*$B$2)-SUM($I65:CQ65),IF(CR$18&gt;CQ$19,((CR$18-CQ$19+1)*$B$2*$AS$21),IF(CR$18&gt;=CQ$19,$AS$21*$B$2))),0)</f>
        <v>0</v>
      </c>
      <c r="CS65" s="231">
        <f>IF('Hoja De Calculo'!CT13&gt;='Hoja De Calculo'!CS13,IF(CS$18=100,($AS$21*CS$18*$B$2)-SUM($I65:CR65),IF(CS$18&gt;CR$19,((CS$18-CR$19+1)*$B$2*$AS$21),IF(CS$18&gt;=CR$19,$AS$21*$B$2))),0)</f>
        <v>0</v>
      </c>
      <c r="CT65" s="231">
        <f>IF('Hoja De Calculo'!CU13&gt;='Hoja De Calculo'!CT13,IF(CT$18=100,($AS$21*CT$18*$B$2)-SUM($I65:CS65),IF(CT$18&gt;CS$19,((CT$18-CS$19+1)*$B$2*$AS$21),IF(CT$18&gt;=CS$19,$AS$21*$B$2))),0)</f>
        <v>0</v>
      </c>
      <c r="CU65" s="231">
        <f>IF('Hoja De Calculo'!CV13&gt;='Hoja De Calculo'!CU13,IF(CU$18=100,($AS$21*CU$18*$B$2)-SUM($I65:CT65),IF(CU$18&gt;CT$19,((CU$18-CT$19+1)*$B$2*$AS$21),IF(CU$18&gt;=CT$19,$AS$21*$B$2))),0)</f>
        <v>0</v>
      </c>
      <c r="CV65" s="231">
        <f>IF('Hoja De Calculo'!CW13&gt;='Hoja De Calculo'!CV13,IF(CV$18=100,($AS$21*CV$18*$B$2)-SUM($I65:CU65),IF(CV$18&gt;CU$19,((CV$18-CU$19+1)*$B$2*$AS$21),IF(CV$18&gt;=CU$19,$AS$21*$B$2))),0)</f>
        <v>0</v>
      </c>
      <c r="CW65" s="231">
        <f>IF('Hoja De Calculo'!CX13&gt;='Hoja De Calculo'!CW13,IF(CW$18=100,($AS$21*CW$18*$B$2)-SUM($I65:CV65),IF(CW$18&gt;CV$19,((CW$18-CV$19+1)*$B$2*$AS$21),IF(CW$18&gt;=CV$19,$AS$21*$B$2))),0)</f>
        <v>0</v>
      </c>
    </row>
    <row r="66" spans="1:101" x14ac:dyDescent="0.35">
      <c r="A66" t="s">
        <v>171</v>
      </c>
      <c r="B66" s="196"/>
      <c r="C66" s="196"/>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218">
        <f>(AT$21*$B$2*(AT$19+(IF(AT$19=100,0,1))))</f>
        <v>0</v>
      </c>
      <c r="AU66" s="231">
        <f>IF('Hoja De Calculo'!AV13&gt;='Hoja De Calculo'!AU13,IF(AU$18=100,($AT$21*AU$18*$B$2)-SUM($I66:AT66),IF(AU$18&gt;AT$19,((AU$18-AT$19+1)*$B$2*$AT$21),IF(AU$18&gt;=AT$19,$AT$21*$B$2))),0)</f>
        <v>0</v>
      </c>
      <c r="AV66" s="231">
        <f>IF('Hoja De Calculo'!AW13&gt;='Hoja De Calculo'!AV13,IF(AV$18=100,($AT$21*AV$18*$B$2)-SUM($I66:AU66),IF(AV$18&gt;AU$19,((AV$18-AU$19+1)*$B$2*$AT$21),IF(AV$18&gt;=AU$19,$AT$21*$B$2))),0)</f>
        <v>0</v>
      </c>
      <c r="AW66" s="231">
        <f>IF('Hoja De Calculo'!AX13&gt;='Hoja De Calculo'!AW13,IF(AW$18=100,($AT$21*AW$18*$B$2)-SUM($I66:AV66),IF(AW$18&gt;AV$19,((AW$18-AV$19+1)*$B$2*$AT$21),IF(AW$18&gt;=AV$19,$AT$21*$B$2))),0)</f>
        <v>0</v>
      </c>
      <c r="AX66" s="231">
        <f>IF('Hoja De Calculo'!AY13&gt;='Hoja De Calculo'!AX13,IF(AX$18=100,($AT$21*AX$18*$B$2)-SUM($I66:AW66),IF(AX$18&gt;AW$19,((AX$18-AW$19+1)*$B$2*$AT$21),IF(AX$18&gt;=AW$19,$AT$21*$B$2))),0)</f>
        <v>0</v>
      </c>
      <c r="AY66" s="231">
        <f>IF('Hoja De Calculo'!AZ13&gt;='Hoja De Calculo'!AY13,IF(AY$18=100,($AT$21*AY$18*$B$2)-SUM($I66:AX66),IF(AY$18&gt;AX$19,((AY$18-AX$19+1)*$B$2*$AT$21),IF(AY$18&gt;=AX$19,$AT$21*$B$2))),0)</f>
        <v>0</v>
      </c>
      <c r="AZ66" s="231">
        <f>IF('Hoja De Calculo'!BA13&gt;='Hoja De Calculo'!AZ13,IF(AZ$18=100,($AT$21*AZ$18*$B$2)-SUM($I66:AY66),IF(AZ$18&gt;AY$19,((AZ$18-AY$19+1)*$B$2*$AT$21),IF(AZ$18&gt;=AY$19,$AT$21*$B$2))),0)</f>
        <v>0</v>
      </c>
      <c r="BA66" s="231">
        <f>IF('Hoja De Calculo'!BB13&gt;='Hoja De Calculo'!BA13,IF(BA$18=100,($AT$21*BA$18*$B$2)-SUM($I66:AZ66),IF(BA$18&gt;AZ$19,((BA$18-AZ$19+1)*$B$2*$AT$21),IF(BA$18&gt;=AZ$19,$AT$21*$B$2))),0)</f>
        <v>0</v>
      </c>
      <c r="BB66" s="231">
        <f>IF('Hoja De Calculo'!BC13&gt;='Hoja De Calculo'!BB13,IF(BB$18=100,($AT$21*BB$18*$B$2)-SUM($I66:BA66),IF(BB$18&gt;BA$19,((BB$18-BA$19+1)*$B$2*$AT$21),IF(BB$18&gt;=BA$19,$AT$21*$B$2))),0)</f>
        <v>0</v>
      </c>
      <c r="BC66" s="231">
        <f>IF('Hoja De Calculo'!BD13&gt;='Hoja De Calculo'!BC13,IF(BC$18=100,($AT$21*BC$18*$B$2)-SUM($I66:BB66),IF(BC$18&gt;BB$19,((BC$18-BB$19+1)*$B$2*$AT$21),IF(BC$18&gt;=BB$19,$AT$21*$B$2))),0)</f>
        <v>0</v>
      </c>
      <c r="BD66" s="231">
        <f>IF('Hoja De Calculo'!BE13&gt;='Hoja De Calculo'!BD13,IF(BD$18=100,($AT$21*BD$18*$B$2)-SUM($I66:BC66),IF(BD$18&gt;BC$19,((BD$18-BC$19+1)*$B$2*$AT$21),IF(BD$18&gt;=BC$19,$AT$21*$B$2))),0)</f>
        <v>0</v>
      </c>
      <c r="BE66" s="231">
        <f>IF('Hoja De Calculo'!BF13&gt;='Hoja De Calculo'!BE13,IF(BE$18=100,($AT$21*BE$18*$B$2)-SUM($I66:BD66),IF(BE$18&gt;BD$19,((BE$18-BD$19+1)*$B$2*$AT$21),IF(BE$18&gt;=BD$19,$AT$21*$B$2))),0)</f>
        <v>0</v>
      </c>
      <c r="BF66" s="231">
        <f>IF('Hoja De Calculo'!BG13&gt;='Hoja De Calculo'!BF13,IF(BF$18=100,($AT$21*BF$18*$B$2)-SUM($I66:BE66),IF(BF$18&gt;BE$19,((BF$18-BE$19+1)*$B$2*$AT$21),IF(BF$18&gt;=BE$19,$AT$21*$B$2))),0)</f>
        <v>0</v>
      </c>
      <c r="BG66" s="231">
        <f>IF('Hoja De Calculo'!BH13&gt;='Hoja De Calculo'!BG13,IF(BG$18=100,($AT$21*BG$18*$B$2)-SUM($I66:BF66),IF(BG$18&gt;BF$19,((BG$18-BF$19+1)*$B$2*$AT$21),IF(BG$18&gt;=BF$19,$AT$21*$B$2))),0)</f>
        <v>0</v>
      </c>
      <c r="BH66" s="231">
        <f>IF('Hoja De Calculo'!BI13&gt;='Hoja De Calculo'!BH13,IF(BH$18=100,($AT$21*BH$18*$B$2)-SUM($I66:BG66),IF(BH$18&gt;BG$19,((BH$18-BG$19+1)*$B$2*$AT$21),IF(BH$18&gt;=BG$19,$AT$21*$B$2))),0)</f>
        <v>0</v>
      </c>
      <c r="BI66" s="231">
        <f>IF('Hoja De Calculo'!BJ13&gt;='Hoja De Calculo'!BI13,IF(BI$18=100,($AT$21*BI$18*$B$2)-SUM($I66:BH66),IF(BI$18&gt;BH$19,((BI$18-BH$19+1)*$B$2*$AT$21),IF(BI$18&gt;=BH$19,$AT$21*$B$2))),0)</f>
        <v>0</v>
      </c>
      <c r="BJ66" s="231">
        <f>IF('Hoja De Calculo'!BK13&gt;='Hoja De Calculo'!BJ13,IF(BJ$18=100,($AT$21*BJ$18*$B$2)-SUM($I66:BI66),IF(BJ$18&gt;BI$19,((BJ$18-BI$19+1)*$B$2*$AT$21),IF(BJ$18&gt;=BI$19,$AT$21*$B$2))),0)</f>
        <v>0</v>
      </c>
      <c r="BK66" s="231">
        <f>IF('Hoja De Calculo'!BL13&gt;='Hoja De Calculo'!BK13,IF(BK$18=100,($AT$21*BK$18*$B$2)-SUM($I66:BJ66),IF(BK$18&gt;BJ$19,((BK$18-BJ$19+1)*$B$2*$AT$21),IF(BK$18&gt;=BJ$19,$AT$21*$B$2))),0)</f>
        <v>0</v>
      </c>
      <c r="BL66" s="231">
        <f>IF('Hoja De Calculo'!BM13&gt;='Hoja De Calculo'!BL13,IF(BL$18=100,($AT$21*BL$18*$B$2)-SUM($I66:BK66),IF(BL$18&gt;BK$19,((BL$18-BK$19+1)*$B$2*$AT$21),IF(BL$18&gt;=BK$19,$AT$21*$B$2))),0)</f>
        <v>0</v>
      </c>
      <c r="BM66" s="231">
        <f>IF('Hoja De Calculo'!BN13&gt;='Hoja De Calculo'!BM13,IF(BM$18=100,($AT$21*BM$18*$B$2)-SUM($I66:BL66),IF(BM$18&gt;BL$19,((BM$18-BL$19+1)*$B$2*$AT$21),IF(BM$18&gt;=BL$19,$AT$21*$B$2))),0)</f>
        <v>0</v>
      </c>
      <c r="BN66" s="231">
        <f>IF('Hoja De Calculo'!BO13&gt;='Hoja De Calculo'!BN13,IF(BN$18=100,($AT$21*BN$18*$B$2)-SUM($I66:BM66),IF(BN$18&gt;BM$19,((BN$18-BM$19+1)*$B$2*$AT$21),IF(BN$18&gt;=BM$19,$AT$21*$B$2))),0)</f>
        <v>0</v>
      </c>
      <c r="BO66" s="231">
        <f>IF('Hoja De Calculo'!BP13&gt;='Hoja De Calculo'!BO13,IF(BO$18=100,($AT$21*BO$18*$B$2)-SUM($I66:BN66),IF(BO$18&gt;BN$19,((BO$18-BN$19+1)*$B$2*$AT$21),IF(BO$18&gt;=BN$19,$AT$21*$B$2))),0)</f>
        <v>0</v>
      </c>
      <c r="BP66" s="231">
        <f>IF('Hoja De Calculo'!BQ13&gt;='Hoja De Calculo'!BP13,IF(BP$18=100,($AT$21*BP$18*$B$2)-SUM($I66:BO66),IF(BP$18&gt;BO$19,((BP$18-BO$19+1)*$B$2*$AT$21),IF(BP$18&gt;=BO$19,$AT$21*$B$2))),0)</f>
        <v>0</v>
      </c>
      <c r="BQ66" s="231">
        <f>IF('Hoja De Calculo'!BR13&gt;='Hoja De Calculo'!BQ13,IF(BQ$18=100,($AT$21*BQ$18*$B$2)-SUM($I66:BP66),IF(BQ$18&gt;BP$19,((BQ$18-BP$19+1)*$B$2*$AT$21),IF(BQ$18&gt;=BP$19,$AT$21*$B$2))),0)</f>
        <v>0</v>
      </c>
      <c r="BR66" s="231">
        <f>IF('Hoja De Calculo'!BS13&gt;='Hoja De Calculo'!BR13,IF(BR$18=100,($AT$21*BR$18*$B$2)-SUM($I66:BQ66),IF(BR$18&gt;BQ$19,((BR$18-BQ$19+1)*$B$2*$AT$21),IF(BR$18&gt;=BQ$19,$AT$21*$B$2))),0)</f>
        <v>0</v>
      </c>
      <c r="BS66" s="231">
        <f>IF('Hoja De Calculo'!BT13&gt;='Hoja De Calculo'!BS13,IF(BS$18=100,($AT$21*BS$18*$B$2)-SUM($I66:BR66),IF(BS$18&gt;BR$19,((BS$18-BR$19+1)*$B$2*$AT$21),IF(BS$18&gt;=BR$19,$AT$21*$B$2))),0)</f>
        <v>0</v>
      </c>
      <c r="BT66" s="231">
        <f>IF('Hoja De Calculo'!BU13&gt;='Hoja De Calculo'!BT13,IF(BT$18=100,($AT$21*BT$18*$B$2)-SUM($I66:BS66),IF(BT$18&gt;BS$19,((BT$18-BS$19+1)*$B$2*$AT$21),IF(BT$18&gt;=BS$19,$AT$21*$B$2))),0)</f>
        <v>0</v>
      </c>
      <c r="BU66" s="231">
        <f>IF('Hoja De Calculo'!BV13&gt;='Hoja De Calculo'!BU13,IF(BU$18=100,($AT$21*BU$18*$B$2)-SUM($I66:BT66),IF(BU$18&gt;BT$19,((BU$18-BT$19+1)*$B$2*$AT$21),IF(BU$18&gt;=BT$19,$AT$21*$B$2))),0)</f>
        <v>0</v>
      </c>
      <c r="BV66" s="231">
        <f>IF('Hoja De Calculo'!BW13&gt;='Hoja De Calculo'!BV13,IF(BV$18=100,($AT$21*BV$18*$B$2)-SUM($I66:BU66),IF(BV$18&gt;BU$19,((BV$18-BU$19+1)*$B$2*$AT$21),IF(BV$18&gt;=BU$19,$AT$21*$B$2))),0)</f>
        <v>0</v>
      </c>
      <c r="BW66" s="231">
        <f>IF('Hoja De Calculo'!BX13&gt;='Hoja De Calculo'!BW13,IF(BW$18=100,($AT$21*BW$18*$B$2)-SUM($I66:BV66),IF(BW$18&gt;BV$19,((BW$18-BV$19+1)*$B$2*$AT$21),IF(BW$18&gt;=BV$19,$AT$21*$B$2))),0)</f>
        <v>0</v>
      </c>
      <c r="BX66" s="231">
        <f>IF('Hoja De Calculo'!BY13&gt;='Hoja De Calculo'!BX13,IF(BX$18=100,($AT$21*BX$18*$B$2)-SUM($I66:BW66),IF(BX$18&gt;BW$19,((BX$18-BW$19+1)*$B$2*$AT$21),IF(BX$18&gt;=BW$19,$AT$21*$B$2))),0)</f>
        <v>0</v>
      </c>
      <c r="BY66" s="231">
        <f>IF('Hoja De Calculo'!BZ13&gt;='Hoja De Calculo'!BY13,IF(BY$18=100,($AT$21*BY$18*$B$2)-SUM($I66:BX66),IF(BY$18&gt;BX$19,((BY$18-BX$19+1)*$B$2*$AT$21),IF(BY$18&gt;=BX$19,$AT$21*$B$2))),0)</f>
        <v>0</v>
      </c>
      <c r="BZ66" s="231">
        <f>IF('Hoja De Calculo'!CA13&gt;='Hoja De Calculo'!BZ13,IF(BZ$18=100,($AT$21*BZ$18*$B$2)-SUM($I66:BY66),IF(BZ$18&gt;BY$19,((BZ$18-BY$19+1)*$B$2*$AT$21),IF(BZ$18&gt;=BY$19,$AT$21*$B$2))),0)</f>
        <v>0</v>
      </c>
      <c r="CA66" s="231">
        <f>IF('Hoja De Calculo'!CB13&gt;='Hoja De Calculo'!CA13,IF(CA$18=100,($AT$21*CA$18*$B$2)-SUM($I66:BZ66),IF(CA$18&gt;BZ$19,((CA$18-BZ$19+1)*$B$2*$AT$21),IF(CA$18&gt;=BZ$19,$AT$21*$B$2))),0)</f>
        <v>0</v>
      </c>
      <c r="CB66" s="231">
        <f>IF('Hoja De Calculo'!CC13&gt;='Hoja De Calculo'!CB13,IF(CB$18=100,($AT$21*CB$18*$B$2)-SUM($I66:CA66),IF(CB$18&gt;CA$19,((CB$18-CA$19+1)*$B$2*$AT$21),IF(CB$18&gt;=CA$19,$AT$21*$B$2))),0)</f>
        <v>0</v>
      </c>
      <c r="CC66" s="231">
        <f>IF('Hoja De Calculo'!CD13&gt;='Hoja De Calculo'!CC13,IF(CC$18=100,($AT$21*CC$18*$B$2)-SUM($I66:CB66),IF(CC$18&gt;CB$19,((CC$18-CB$19+1)*$B$2*$AT$21),IF(CC$18&gt;=CB$19,$AT$21*$B$2))),0)</f>
        <v>0</v>
      </c>
      <c r="CD66" s="231">
        <f>IF('Hoja De Calculo'!CE13&gt;='Hoja De Calculo'!CD13,IF(CD$18=100,($AT$21*CD$18*$B$2)-SUM($I66:CC66),IF(CD$18&gt;CC$19,((CD$18-CC$19+1)*$B$2*$AT$21),IF(CD$18&gt;=CC$19,$AT$21*$B$2))),0)</f>
        <v>0</v>
      </c>
      <c r="CE66" s="231">
        <f>IF('Hoja De Calculo'!CF13&gt;='Hoja De Calculo'!CE13,IF(CE$18=100,($AT$21*CE$18*$B$2)-SUM($I66:CD66),IF(CE$18&gt;CD$19,((CE$18-CD$19+1)*$B$2*$AT$21),IF(CE$18&gt;=CD$19,$AT$21*$B$2))),0)</f>
        <v>0</v>
      </c>
      <c r="CF66" s="231">
        <f>IF('Hoja De Calculo'!CG13&gt;='Hoja De Calculo'!CF13,IF(CF$18=100,($AT$21*CF$18*$B$2)-SUM($I66:CE66),IF(CF$18&gt;CE$19,((CF$18-CE$19+1)*$B$2*$AT$21),IF(CF$18&gt;=CE$19,$AT$21*$B$2))),0)</f>
        <v>0</v>
      </c>
      <c r="CG66" s="231">
        <f>IF('Hoja De Calculo'!CH13&gt;='Hoja De Calculo'!CG13,IF(CG$18=100,($AT$21*CG$18*$B$2)-SUM($I66:CF66),IF(CG$18&gt;CF$19,((CG$18-CF$19+1)*$B$2*$AT$21),IF(CG$18&gt;=CF$19,$AT$21*$B$2))),0)</f>
        <v>0</v>
      </c>
      <c r="CH66" s="231">
        <f>IF('Hoja De Calculo'!CI13&gt;='Hoja De Calculo'!CH13,IF(CH$18=100,($AT$21*CH$18*$B$2)-SUM($I66:CG66),IF(CH$18&gt;CG$19,((CH$18-CG$19+1)*$B$2*$AT$21),IF(CH$18&gt;=CG$19,$AT$21*$B$2))),0)</f>
        <v>0</v>
      </c>
      <c r="CI66" s="231">
        <f>IF('Hoja De Calculo'!CJ13&gt;='Hoja De Calculo'!CI13,IF(CI$18=100,($AT$21*CI$18*$B$2)-SUM($I66:CH66),IF(CI$18&gt;CH$19,((CI$18-CH$19+1)*$B$2*$AT$21),IF(CI$18&gt;=CH$19,$AT$21*$B$2))),0)</f>
        <v>0</v>
      </c>
      <c r="CJ66" s="231">
        <f>IF('Hoja De Calculo'!CK13&gt;='Hoja De Calculo'!CJ13,IF(CJ$18=100,($AT$21*CJ$18*$B$2)-SUM($I66:CI66),IF(CJ$18&gt;CI$19,((CJ$18-CI$19+1)*$B$2*$AT$21),IF(CJ$18&gt;=CI$19,$AT$21*$B$2))),0)</f>
        <v>0</v>
      </c>
      <c r="CK66" s="231">
        <f>IF('Hoja De Calculo'!CL13&gt;='Hoja De Calculo'!CK13,IF(CK$18=100,($AT$21*CK$18*$B$2)-SUM($I66:CJ66),IF(CK$18&gt;CJ$19,((CK$18-CJ$19+1)*$B$2*$AT$21),IF(CK$18&gt;=CJ$19,$AT$21*$B$2))),0)</f>
        <v>0</v>
      </c>
      <c r="CL66" s="231">
        <f>IF('Hoja De Calculo'!CM13&gt;='Hoja De Calculo'!CL13,IF(CL$18=100,($AT$21*CL$18*$B$2)-SUM($I66:CK66),IF(CL$18&gt;CK$19,((CL$18-CK$19+1)*$B$2*$AT$21),IF(CL$18&gt;=CK$19,$AT$21*$B$2))),0)</f>
        <v>0</v>
      </c>
      <c r="CM66" s="231">
        <f>IF('Hoja De Calculo'!CN13&gt;='Hoja De Calculo'!CM13,IF(CM$18=100,($AT$21*CM$18*$B$2)-SUM($I66:CL66),IF(CM$18&gt;CL$19,((CM$18-CL$19+1)*$B$2*$AT$21),IF(CM$18&gt;=CL$19,$AT$21*$B$2))),0)</f>
        <v>0</v>
      </c>
      <c r="CN66" s="231">
        <f>IF('Hoja De Calculo'!CO13&gt;='Hoja De Calculo'!CN13,IF(CN$18=100,($AT$21*CN$18*$B$2)-SUM($I66:CM66),IF(CN$18&gt;CM$19,((CN$18-CM$19+1)*$B$2*$AT$21),IF(CN$18&gt;=CM$19,$AT$21*$B$2))),0)</f>
        <v>0</v>
      </c>
      <c r="CO66" s="231">
        <f>IF('Hoja De Calculo'!CP13&gt;='Hoja De Calculo'!CO13,IF(CO$18=100,($AT$21*CO$18*$B$2)-SUM($I66:CN66),IF(CO$18&gt;CN$19,((CO$18-CN$19+1)*$B$2*$AT$21),IF(CO$18&gt;=CN$19,$AT$21*$B$2))),0)</f>
        <v>0</v>
      </c>
      <c r="CP66" s="231">
        <f>IF('Hoja De Calculo'!CQ13&gt;='Hoja De Calculo'!CP13,IF(CP$18=100,($AT$21*CP$18*$B$2)-SUM($I66:CO66),IF(CP$18&gt;CO$19,((CP$18-CO$19+1)*$B$2*$AT$21),IF(CP$18&gt;=CO$19,$AT$21*$B$2))),0)</f>
        <v>0</v>
      </c>
      <c r="CQ66" s="231">
        <f>IF('Hoja De Calculo'!CR13&gt;='Hoja De Calculo'!CQ13,IF(CQ$18=100,($AT$21*CQ$18*$B$2)-SUM($I66:CP66),IF(CQ$18&gt;CP$19,((CQ$18-CP$19+1)*$B$2*$AT$21),IF(CQ$18&gt;=CP$19,$AT$21*$B$2))),0)</f>
        <v>0</v>
      </c>
      <c r="CR66" s="231">
        <f>IF('Hoja De Calculo'!CS13&gt;='Hoja De Calculo'!CR13,IF(CR$18=100,($AT$21*CR$18*$B$2)-SUM($I66:CQ66),IF(CR$18&gt;CQ$19,((CR$18-CQ$19+1)*$B$2*$AT$21),IF(CR$18&gt;=CQ$19,$AT$21*$B$2))),0)</f>
        <v>0</v>
      </c>
      <c r="CS66" s="231">
        <f>IF('Hoja De Calculo'!CT13&gt;='Hoja De Calculo'!CS13,IF(CS$18=100,($AT$21*CS$18*$B$2)-SUM($I66:CR66),IF(CS$18&gt;CR$19,((CS$18-CR$19+1)*$B$2*$AT$21),IF(CS$18&gt;=CR$19,$AT$21*$B$2))),0)</f>
        <v>0</v>
      </c>
      <c r="CT66" s="231">
        <f>IF('Hoja De Calculo'!CU13&gt;='Hoja De Calculo'!CT13,IF(CT$18=100,($AT$21*CT$18*$B$2)-SUM($I66:CS66),IF(CT$18&gt;CS$19,((CT$18-CS$19+1)*$B$2*$AT$21),IF(CT$18&gt;=CS$19,$AT$21*$B$2))),0)</f>
        <v>0</v>
      </c>
      <c r="CU66" s="231">
        <f>IF('Hoja De Calculo'!CV13&gt;='Hoja De Calculo'!CU13,IF(CU$18=100,($AT$21*CU$18*$B$2)-SUM($I66:CT66),IF(CU$18&gt;CT$19,((CU$18-CT$19+1)*$B$2*$AT$21),IF(CU$18&gt;=CT$19,$AT$21*$B$2))),0)</f>
        <v>0</v>
      </c>
      <c r="CV66" s="231">
        <f>IF('Hoja De Calculo'!CW13&gt;='Hoja De Calculo'!CV13,IF(CV$18=100,($AT$21*CV$18*$B$2)-SUM($I66:CU66),IF(CV$18&gt;CU$19,((CV$18-CU$19+1)*$B$2*$AT$21),IF(CV$18&gt;=CU$19,$AT$21*$B$2))),0)</f>
        <v>0</v>
      </c>
      <c r="CW66" s="231">
        <f>IF('Hoja De Calculo'!CX13&gt;='Hoja De Calculo'!CW13,IF(CW$18=100,($AT$21*CW$18*$B$2)-SUM($I66:CV66),IF(CW$18&gt;CV$19,((CW$18-CV$19+1)*$B$2*$AT$21),IF(CW$18&gt;=CV$19,$AT$21*$B$2))),0)</f>
        <v>0</v>
      </c>
    </row>
    <row r="67" spans="1:101" x14ac:dyDescent="0.35">
      <c r="A67" t="s">
        <v>172</v>
      </c>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218">
        <f>(AU$21*$B$2*(AU$19+(IF(AU$19=100,0,1))))</f>
        <v>0</v>
      </c>
      <c r="AV67" s="231">
        <f>IF('Hoja De Calculo'!AW13&gt;='Hoja De Calculo'!AV13,IF(AV$18=100,($AU$21*AV$18*$B$2)-SUM($I67:AU67),IF(AV$18&gt;AU$19,((AV$18-AU$19+1)*$B$2*$AU$21),IF(AV$18&gt;=AU$19,$AU$21*$B$2))),0)</f>
        <v>0</v>
      </c>
      <c r="AW67" s="231">
        <f>IF('Hoja De Calculo'!AX13&gt;='Hoja De Calculo'!AW13,IF(AW$18=100,($AU$21*AW$18*$B$2)-SUM($I67:AV67),IF(AW$18&gt;AV$19,((AW$18-AV$19+1)*$B$2*$AU$21),IF(AW$18&gt;=AV$19,$AU$21*$B$2))),0)</f>
        <v>0</v>
      </c>
      <c r="AX67" s="231">
        <f>IF('Hoja De Calculo'!AY13&gt;='Hoja De Calculo'!AX13,IF(AX$18=100,($AU$21*AX$18*$B$2)-SUM($I67:AW67),IF(AX$18&gt;AW$19,((AX$18-AW$19+1)*$B$2*$AU$21),IF(AX$18&gt;=AW$19,$AU$21*$B$2))),0)</f>
        <v>0</v>
      </c>
      <c r="AY67" s="231">
        <f>IF('Hoja De Calculo'!AZ13&gt;='Hoja De Calculo'!AY13,IF(AY$18=100,($AU$21*AY$18*$B$2)-SUM($I67:AX67),IF(AY$18&gt;AX$19,((AY$18-AX$19+1)*$B$2*$AU$21),IF(AY$18&gt;=AX$19,$AU$21*$B$2))),0)</f>
        <v>0</v>
      </c>
      <c r="AZ67" s="231">
        <f>IF('Hoja De Calculo'!BA13&gt;='Hoja De Calculo'!AZ13,IF(AZ$18=100,($AU$21*AZ$18*$B$2)-SUM($I67:AY67),IF(AZ$18&gt;AY$19,((AZ$18-AY$19+1)*$B$2*$AU$21),IF(AZ$18&gt;=AY$19,$AU$21*$B$2))),0)</f>
        <v>0</v>
      </c>
      <c r="BA67" s="231">
        <f>IF('Hoja De Calculo'!BB13&gt;='Hoja De Calculo'!BA13,IF(BA$18=100,($AU$21*BA$18*$B$2)-SUM($I67:AZ67),IF(BA$18&gt;AZ$19,((BA$18-AZ$19+1)*$B$2*$AU$21),IF(BA$18&gt;=AZ$19,$AU$21*$B$2))),0)</f>
        <v>0</v>
      </c>
      <c r="BB67" s="231">
        <f>IF('Hoja De Calculo'!BC13&gt;='Hoja De Calculo'!BB13,IF(BB$18=100,($AU$21*BB$18*$B$2)-SUM($I67:BA67),IF(BB$18&gt;BA$19,((BB$18-BA$19+1)*$B$2*$AU$21),IF(BB$18&gt;=BA$19,$AU$21*$B$2))),0)</f>
        <v>0</v>
      </c>
      <c r="BC67" s="231">
        <f>IF('Hoja De Calculo'!BD13&gt;='Hoja De Calculo'!BC13,IF(BC$18=100,($AU$21*BC$18*$B$2)-SUM($I67:BB67),IF(BC$18&gt;BB$19,((BC$18-BB$19+1)*$B$2*$AU$21),IF(BC$18&gt;=BB$19,$AU$21*$B$2))),0)</f>
        <v>0</v>
      </c>
      <c r="BD67" s="231">
        <f>IF('Hoja De Calculo'!BE13&gt;='Hoja De Calculo'!BD13,IF(BD$18=100,($AU$21*BD$18*$B$2)-SUM($I67:BC67),IF(BD$18&gt;BC$19,((BD$18-BC$19+1)*$B$2*$AU$21),IF(BD$18&gt;=BC$19,$AU$21*$B$2))),0)</f>
        <v>0</v>
      </c>
      <c r="BE67" s="231">
        <f>IF('Hoja De Calculo'!BF13&gt;='Hoja De Calculo'!BE13,IF(BE$18=100,($AU$21*BE$18*$B$2)-SUM($I67:BD67),IF(BE$18&gt;BD$19,((BE$18-BD$19+1)*$B$2*$AU$21),IF(BE$18&gt;=BD$19,$AU$21*$B$2))),0)</f>
        <v>0</v>
      </c>
      <c r="BF67" s="231">
        <f>IF('Hoja De Calculo'!BG13&gt;='Hoja De Calculo'!BF13,IF(BF$18=100,($AU$21*BF$18*$B$2)-SUM($I67:BE67),IF(BF$18&gt;BE$19,((BF$18-BE$19+1)*$B$2*$AU$21),IF(BF$18&gt;=BE$19,$AU$21*$B$2))),0)</f>
        <v>0</v>
      </c>
      <c r="BG67" s="231">
        <f>IF('Hoja De Calculo'!BH13&gt;='Hoja De Calculo'!BG13,IF(BG$18=100,($AU$21*BG$18*$B$2)-SUM($I67:BF67),IF(BG$18&gt;BF$19,((BG$18-BF$19+1)*$B$2*$AU$21),IF(BG$18&gt;=BF$19,$AU$21*$B$2))),0)</f>
        <v>0</v>
      </c>
      <c r="BH67" s="231">
        <f>IF('Hoja De Calculo'!BI13&gt;='Hoja De Calculo'!BH13,IF(BH$18=100,($AU$21*BH$18*$B$2)-SUM($I67:BG67),IF(BH$18&gt;BG$19,((BH$18-BG$19+1)*$B$2*$AU$21),IF(BH$18&gt;=BG$19,$AU$21*$B$2))),0)</f>
        <v>0</v>
      </c>
      <c r="BI67" s="231">
        <f>IF('Hoja De Calculo'!BJ13&gt;='Hoja De Calculo'!BI13,IF(BI$18=100,($AU$21*BI$18*$B$2)-SUM($I67:BH67),IF(BI$18&gt;BH$19,((BI$18-BH$19+1)*$B$2*$AU$21),IF(BI$18&gt;=BH$19,$AU$21*$B$2))),0)</f>
        <v>0</v>
      </c>
      <c r="BJ67" s="231">
        <f>IF('Hoja De Calculo'!BK13&gt;='Hoja De Calculo'!BJ13,IF(BJ$18=100,($AU$21*BJ$18*$B$2)-SUM($I67:BI67),IF(BJ$18&gt;BI$19,((BJ$18-BI$19+1)*$B$2*$AU$21),IF(BJ$18&gt;=BI$19,$AU$21*$B$2))),0)</f>
        <v>0</v>
      </c>
      <c r="BK67" s="231">
        <f>IF('Hoja De Calculo'!BL13&gt;='Hoja De Calculo'!BK13,IF(BK$18=100,($AU$21*BK$18*$B$2)-SUM($I67:BJ67),IF(BK$18&gt;BJ$19,((BK$18-BJ$19+1)*$B$2*$AU$21),IF(BK$18&gt;=BJ$19,$AU$21*$B$2))),0)</f>
        <v>0</v>
      </c>
      <c r="BL67" s="231">
        <f>IF('Hoja De Calculo'!BM13&gt;='Hoja De Calculo'!BL13,IF(BL$18=100,($AU$21*BL$18*$B$2)-SUM($I67:BK67),IF(BL$18&gt;BK$19,((BL$18-BK$19+1)*$B$2*$AU$21),IF(BL$18&gt;=BK$19,$AU$21*$B$2))),0)</f>
        <v>0</v>
      </c>
      <c r="BM67" s="231">
        <f>IF('Hoja De Calculo'!BN13&gt;='Hoja De Calculo'!BM13,IF(BM$18=100,($AU$21*BM$18*$B$2)-SUM($I67:BL67),IF(BM$18&gt;BL$19,((BM$18-BL$19+1)*$B$2*$AU$21),IF(BM$18&gt;=BL$19,$AU$21*$B$2))),0)</f>
        <v>0</v>
      </c>
      <c r="BN67" s="231">
        <f>IF('Hoja De Calculo'!BO13&gt;='Hoja De Calculo'!BN13,IF(BN$18=100,($AU$21*BN$18*$B$2)-SUM($I67:BM67),IF(BN$18&gt;BM$19,((BN$18-BM$19+1)*$B$2*$AU$21),IF(BN$18&gt;=BM$19,$AU$21*$B$2))),0)</f>
        <v>0</v>
      </c>
      <c r="BO67" s="231">
        <f>IF('Hoja De Calculo'!BP13&gt;='Hoja De Calculo'!BO13,IF(BO$18=100,($AU$21*BO$18*$B$2)-SUM($I67:BN67),IF(BO$18&gt;BN$19,((BO$18-BN$19+1)*$B$2*$AU$21),IF(BO$18&gt;=BN$19,$AU$21*$B$2))),0)</f>
        <v>0</v>
      </c>
      <c r="BP67" s="231">
        <f>IF('Hoja De Calculo'!BQ13&gt;='Hoja De Calculo'!BP13,IF(BP$18=100,($AU$21*BP$18*$B$2)-SUM($I67:BO67),IF(BP$18&gt;BO$19,((BP$18-BO$19+1)*$B$2*$AU$21),IF(BP$18&gt;=BO$19,$AU$21*$B$2))),0)</f>
        <v>0</v>
      </c>
      <c r="BQ67" s="231">
        <f>IF('Hoja De Calculo'!BR13&gt;='Hoja De Calculo'!BQ13,IF(BQ$18=100,($AU$21*BQ$18*$B$2)-SUM($I67:BP67),IF(BQ$18&gt;BP$19,((BQ$18-BP$19+1)*$B$2*$AU$21),IF(BQ$18&gt;=BP$19,$AU$21*$B$2))),0)</f>
        <v>0</v>
      </c>
      <c r="BR67" s="231">
        <f>IF('Hoja De Calculo'!BS13&gt;='Hoja De Calculo'!BR13,IF(BR$18=100,($AU$21*BR$18*$B$2)-SUM($I67:BQ67),IF(BR$18&gt;BQ$19,((BR$18-BQ$19+1)*$B$2*$AU$21),IF(BR$18&gt;=BQ$19,$AU$21*$B$2))),0)</f>
        <v>0</v>
      </c>
      <c r="BS67" s="231">
        <f>IF('Hoja De Calculo'!BT13&gt;='Hoja De Calculo'!BS13,IF(BS$18=100,($AU$21*BS$18*$B$2)-SUM($I67:BR67),IF(BS$18&gt;BR$19,((BS$18-BR$19+1)*$B$2*$AU$21),IF(BS$18&gt;=BR$19,$AU$21*$B$2))),0)</f>
        <v>0</v>
      </c>
      <c r="BT67" s="231">
        <f>IF('Hoja De Calculo'!BU13&gt;='Hoja De Calculo'!BT13,IF(BT$18=100,($AU$21*BT$18*$B$2)-SUM($I67:BS67),IF(BT$18&gt;BS$19,((BT$18-BS$19+1)*$B$2*$AU$21),IF(BT$18&gt;=BS$19,$AU$21*$B$2))),0)</f>
        <v>0</v>
      </c>
      <c r="BU67" s="231">
        <f>IF('Hoja De Calculo'!BV13&gt;='Hoja De Calculo'!BU13,IF(BU$18=100,($AU$21*BU$18*$B$2)-SUM($I67:BT67),IF(BU$18&gt;BT$19,((BU$18-BT$19+1)*$B$2*$AU$21),IF(BU$18&gt;=BT$19,$AU$21*$B$2))),0)</f>
        <v>0</v>
      </c>
      <c r="BV67" s="231">
        <f>IF('Hoja De Calculo'!BW13&gt;='Hoja De Calculo'!BV13,IF(BV$18=100,($AU$21*BV$18*$B$2)-SUM($I67:BU67),IF(BV$18&gt;BU$19,((BV$18-BU$19+1)*$B$2*$AU$21),IF(BV$18&gt;=BU$19,$AU$21*$B$2))),0)</f>
        <v>0</v>
      </c>
      <c r="BW67" s="231">
        <f>IF('Hoja De Calculo'!BX13&gt;='Hoja De Calculo'!BW13,IF(BW$18=100,($AU$21*BW$18*$B$2)-SUM($I67:BV67),IF(BW$18&gt;BV$19,((BW$18-BV$19+1)*$B$2*$AU$21),IF(BW$18&gt;=BV$19,$AU$21*$B$2))),0)</f>
        <v>0</v>
      </c>
      <c r="BX67" s="231">
        <f>IF('Hoja De Calculo'!BY13&gt;='Hoja De Calculo'!BX13,IF(BX$18=100,($AU$21*BX$18*$B$2)-SUM($I67:BW67),IF(BX$18&gt;BW$19,((BX$18-BW$19+1)*$B$2*$AU$21),IF(BX$18&gt;=BW$19,$AU$21*$B$2))),0)</f>
        <v>0</v>
      </c>
      <c r="BY67" s="231">
        <f>IF('Hoja De Calculo'!BZ13&gt;='Hoja De Calculo'!BY13,IF(BY$18=100,($AU$21*BY$18*$B$2)-SUM($I67:BX67),IF(BY$18&gt;BX$19,((BY$18-BX$19+1)*$B$2*$AU$21),IF(BY$18&gt;=BX$19,$AU$21*$B$2))),0)</f>
        <v>0</v>
      </c>
      <c r="BZ67" s="231">
        <f>IF('Hoja De Calculo'!CA13&gt;='Hoja De Calculo'!BZ13,IF(BZ$18=100,($AU$21*BZ$18*$B$2)-SUM($I67:BY67),IF(BZ$18&gt;BY$19,((BZ$18-BY$19+1)*$B$2*$AU$21),IF(BZ$18&gt;=BY$19,$AU$21*$B$2))),0)</f>
        <v>0</v>
      </c>
      <c r="CA67" s="231">
        <f>IF('Hoja De Calculo'!CB13&gt;='Hoja De Calculo'!CA13,IF(CA$18=100,($AU$21*CA$18*$B$2)-SUM($I67:BZ67),IF(CA$18&gt;BZ$19,((CA$18-BZ$19+1)*$B$2*$AU$21),IF(CA$18&gt;=BZ$19,$AU$21*$B$2))),0)</f>
        <v>0</v>
      </c>
      <c r="CB67" s="231">
        <f>IF('Hoja De Calculo'!CC13&gt;='Hoja De Calculo'!CB13,IF(CB$18=100,($AU$21*CB$18*$B$2)-SUM($I67:CA67),IF(CB$18&gt;CA$19,((CB$18-CA$19+1)*$B$2*$AU$21),IF(CB$18&gt;=CA$19,$AU$21*$B$2))),0)</f>
        <v>0</v>
      </c>
      <c r="CC67" s="231">
        <f>IF('Hoja De Calculo'!CD13&gt;='Hoja De Calculo'!CC13,IF(CC$18=100,($AU$21*CC$18*$B$2)-SUM($I67:CB67),IF(CC$18&gt;CB$19,((CC$18-CB$19+1)*$B$2*$AU$21),IF(CC$18&gt;=CB$19,$AU$21*$B$2))),0)</f>
        <v>0</v>
      </c>
      <c r="CD67" s="231">
        <f>IF('Hoja De Calculo'!CE13&gt;='Hoja De Calculo'!CD13,IF(CD$18=100,($AU$21*CD$18*$B$2)-SUM($I67:CC67),IF(CD$18&gt;CC$19,((CD$18-CC$19+1)*$B$2*$AU$21),IF(CD$18&gt;=CC$19,$AU$21*$B$2))),0)</f>
        <v>0</v>
      </c>
      <c r="CE67" s="231">
        <f>IF('Hoja De Calculo'!CF13&gt;='Hoja De Calculo'!CE13,IF(CE$18=100,($AU$21*CE$18*$B$2)-SUM($I67:CD67),IF(CE$18&gt;CD$19,((CE$18-CD$19+1)*$B$2*$AU$21),IF(CE$18&gt;=CD$19,$AU$21*$B$2))),0)</f>
        <v>0</v>
      </c>
      <c r="CF67" s="231">
        <f>IF('Hoja De Calculo'!CG13&gt;='Hoja De Calculo'!CF13,IF(CF$18=100,($AU$21*CF$18*$B$2)-SUM($I67:CE67),IF(CF$18&gt;CE$19,((CF$18-CE$19+1)*$B$2*$AU$21),IF(CF$18&gt;=CE$19,$AU$21*$B$2))),0)</f>
        <v>0</v>
      </c>
      <c r="CG67" s="231">
        <f>IF('Hoja De Calculo'!CH13&gt;='Hoja De Calculo'!CG13,IF(CG$18=100,($AU$21*CG$18*$B$2)-SUM($I67:CF67),IF(CG$18&gt;CF$19,((CG$18-CF$19+1)*$B$2*$AU$21),IF(CG$18&gt;=CF$19,$AU$21*$B$2))),0)</f>
        <v>0</v>
      </c>
      <c r="CH67" s="231">
        <f>IF('Hoja De Calculo'!CI13&gt;='Hoja De Calculo'!CH13,IF(CH$18=100,($AU$21*CH$18*$B$2)-SUM($I67:CG67),IF(CH$18&gt;CG$19,((CH$18-CG$19+1)*$B$2*$AU$21),IF(CH$18&gt;=CG$19,$AU$21*$B$2))),0)</f>
        <v>0</v>
      </c>
      <c r="CI67" s="231">
        <f>IF('Hoja De Calculo'!CJ13&gt;='Hoja De Calculo'!CI13,IF(CI$18=100,($AU$21*CI$18*$B$2)-SUM($I67:CH67),IF(CI$18&gt;CH$19,((CI$18-CH$19+1)*$B$2*$AU$21),IF(CI$18&gt;=CH$19,$AU$21*$B$2))),0)</f>
        <v>0</v>
      </c>
      <c r="CJ67" s="231">
        <f>IF('Hoja De Calculo'!CK13&gt;='Hoja De Calculo'!CJ13,IF(CJ$18=100,($AU$21*CJ$18*$B$2)-SUM($I67:CI67),IF(CJ$18&gt;CI$19,((CJ$18-CI$19+1)*$B$2*$AU$21),IF(CJ$18&gt;=CI$19,$AU$21*$B$2))),0)</f>
        <v>0</v>
      </c>
      <c r="CK67" s="231">
        <f>IF('Hoja De Calculo'!CL13&gt;='Hoja De Calculo'!CK13,IF(CK$18=100,($AU$21*CK$18*$B$2)-SUM($I67:CJ67),IF(CK$18&gt;CJ$19,((CK$18-CJ$19+1)*$B$2*$AU$21),IF(CK$18&gt;=CJ$19,$AU$21*$B$2))),0)</f>
        <v>0</v>
      </c>
      <c r="CL67" s="231">
        <f>IF('Hoja De Calculo'!CM13&gt;='Hoja De Calculo'!CL13,IF(CL$18=100,($AU$21*CL$18*$B$2)-SUM($I67:CK67),IF(CL$18&gt;CK$19,((CL$18-CK$19+1)*$B$2*$AU$21),IF(CL$18&gt;=CK$19,$AU$21*$B$2))),0)</f>
        <v>0</v>
      </c>
      <c r="CM67" s="231">
        <f>IF('Hoja De Calculo'!CN13&gt;='Hoja De Calculo'!CM13,IF(CM$18=100,($AU$21*CM$18*$B$2)-SUM($I67:CL67),IF(CM$18&gt;CL$19,((CM$18-CL$19+1)*$B$2*$AU$21),IF(CM$18&gt;=CL$19,$AU$21*$B$2))),0)</f>
        <v>0</v>
      </c>
      <c r="CN67" s="231">
        <f>IF('Hoja De Calculo'!CO13&gt;='Hoja De Calculo'!CN13,IF(CN$18=100,($AU$21*CN$18*$B$2)-SUM($I67:CM67),IF(CN$18&gt;CM$19,((CN$18-CM$19+1)*$B$2*$AU$21),IF(CN$18&gt;=CM$19,$AU$21*$B$2))),0)</f>
        <v>0</v>
      </c>
      <c r="CO67" s="231">
        <f>IF('Hoja De Calculo'!CP13&gt;='Hoja De Calculo'!CO13,IF(CO$18=100,($AU$21*CO$18*$B$2)-SUM($I67:CN67),IF(CO$18&gt;CN$19,((CO$18-CN$19+1)*$B$2*$AU$21),IF(CO$18&gt;=CN$19,$AU$21*$B$2))),0)</f>
        <v>0</v>
      </c>
      <c r="CP67" s="231">
        <f>IF('Hoja De Calculo'!CQ13&gt;='Hoja De Calculo'!CP13,IF(CP$18=100,($AU$21*CP$18*$B$2)-SUM($I67:CO67),IF(CP$18&gt;CO$19,((CP$18-CO$19+1)*$B$2*$AU$21),IF(CP$18&gt;=CO$19,$AU$21*$B$2))),0)</f>
        <v>0</v>
      </c>
      <c r="CQ67" s="231">
        <f>IF('Hoja De Calculo'!CR13&gt;='Hoja De Calculo'!CQ13,IF(CQ$18=100,($AU$21*CQ$18*$B$2)-SUM($I67:CP67),IF(CQ$18&gt;CP$19,((CQ$18-CP$19+1)*$B$2*$AU$21),IF(CQ$18&gt;=CP$19,$AU$21*$B$2))),0)</f>
        <v>0</v>
      </c>
      <c r="CR67" s="231">
        <f>IF('Hoja De Calculo'!CS13&gt;='Hoja De Calculo'!CR13,IF(CR$18=100,($AU$21*CR$18*$B$2)-SUM($I67:CQ67),IF(CR$18&gt;CQ$19,((CR$18-CQ$19+1)*$B$2*$AU$21),IF(CR$18&gt;=CQ$19,$AU$21*$B$2))),0)</f>
        <v>0</v>
      </c>
      <c r="CS67" s="231">
        <f>IF('Hoja De Calculo'!CT13&gt;='Hoja De Calculo'!CS13,IF(CS$18=100,($AU$21*CS$18*$B$2)-SUM($I67:CR67),IF(CS$18&gt;CR$19,((CS$18-CR$19+1)*$B$2*$AU$21),IF(CS$18&gt;=CR$19,$AU$21*$B$2))),0)</f>
        <v>0</v>
      </c>
      <c r="CT67" s="231">
        <f>IF('Hoja De Calculo'!CU13&gt;='Hoja De Calculo'!CT13,IF(CT$18=100,($AU$21*CT$18*$B$2)-SUM($I67:CS67),IF(CT$18&gt;CS$19,((CT$18-CS$19+1)*$B$2*$AU$21),IF(CT$18&gt;=CS$19,$AU$21*$B$2))),0)</f>
        <v>0</v>
      </c>
      <c r="CU67" s="231">
        <f>IF('Hoja De Calculo'!CV13&gt;='Hoja De Calculo'!CU13,IF(CU$18=100,($AU$21*CU$18*$B$2)-SUM($I67:CT67),IF(CU$18&gt;CT$19,((CU$18-CT$19+1)*$B$2*$AU$21),IF(CU$18&gt;=CT$19,$AU$21*$B$2))),0)</f>
        <v>0</v>
      </c>
      <c r="CV67" s="231">
        <f>IF('Hoja De Calculo'!CW13&gt;='Hoja De Calculo'!CV13,IF(CV$18=100,($AU$21*CV$18*$B$2)-SUM($I67:CU67),IF(CV$18&gt;CU$19,((CV$18-CU$19+1)*$B$2*$AU$21),IF(CV$18&gt;=CU$19,$AU$21*$B$2))),0)</f>
        <v>0</v>
      </c>
      <c r="CW67" s="231">
        <f>IF('Hoja De Calculo'!CX13&gt;='Hoja De Calculo'!CW13,IF(CW$18=100,($AU$21*CW$18*$B$2)-SUM($I67:CV67),IF(CW$18&gt;CV$19,((CW$18-CV$19+1)*$B$2*$AU$21),IF(CW$18&gt;=CV$19,$AU$21*$B$2))),0)</f>
        <v>0</v>
      </c>
    </row>
    <row r="68" spans="1:101" x14ac:dyDescent="0.35">
      <c r="A68" t="s">
        <v>173</v>
      </c>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218">
        <f>(AV$21*$B$2*(AV$19+(IF(AV$19=100,0,1))))</f>
        <v>0</v>
      </c>
      <c r="AW68" s="231">
        <f>IF('Hoja De Calculo'!AX13&gt;='Hoja De Calculo'!AW13,IF(AW$18=100,($AV$21*AW$18*$B$2)-SUM($I68:AV68),IF(AW$18&gt;AV$19,((AW$18-AV$19+1)*$B$2*$AV$21),IF(AW$18&gt;=AV$19,$AV$21*$B$2))),0)</f>
        <v>0</v>
      </c>
      <c r="AX68" s="231">
        <f>IF('Hoja De Calculo'!AY13&gt;='Hoja De Calculo'!AX13,IF(AX$18=100,($AV$21*AX$18*$B$2)-SUM($I68:AW68),IF(AX$18&gt;AW$19,((AX$18-AW$19+1)*$B$2*$AV$21),IF(AX$18&gt;=AW$19,$AV$21*$B$2))),0)</f>
        <v>0</v>
      </c>
      <c r="AY68" s="231">
        <f>IF('Hoja De Calculo'!AZ13&gt;='Hoja De Calculo'!AY13,IF(AY$18=100,($AV$21*AY$18*$B$2)-SUM($I68:AX68),IF(AY$18&gt;AX$19,((AY$18-AX$19+1)*$B$2*$AV$21),IF(AY$18&gt;=AX$19,$AV$21*$B$2))),0)</f>
        <v>0</v>
      </c>
      <c r="AZ68" s="231">
        <f>IF('Hoja De Calculo'!BA13&gt;='Hoja De Calculo'!AZ13,IF(AZ$18=100,($AV$21*AZ$18*$B$2)-SUM($I68:AY68),IF(AZ$18&gt;AY$19,((AZ$18-AY$19+1)*$B$2*$AV$21),IF(AZ$18&gt;=AY$19,$AV$21*$B$2))),0)</f>
        <v>0</v>
      </c>
      <c r="BA68" s="231">
        <f>IF('Hoja De Calculo'!BB13&gt;='Hoja De Calculo'!BA13,IF(BA$18=100,($AV$21*BA$18*$B$2)-SUM($I68:AZ68),IF(BA$18&gt;AZ$19,((BA$18-AZ$19+1)*$B$2*$AV$21),IF(BA$18&gt;=AZ$19,$AV$21*$B$2))),0)</f>
        <v>0</v>
      </c>
      <c r="BB68" s="231">
        <f>IF('Hoja De Calculo'!BC13&gt;='Hoja De Calculo'!BB13,IF(BB$18=100,($AV$21*BB$18*$B$2)-SUM($I68:BA68),IF(BB$18&gt;BA$19,((BB$18-BA$19+1)*$B$2*$AV$21),IF(BB$18&gt;=BA$19,$AV$21*$B$2))),0)</f>
        <v>0</v>
      </c>
      <c r="BC68" s="231">
        <f>IF('Hoja De Calculo'!BD13&gt;='Hoja De Calculo'!BC13,IF(BC$18=100,($AV$21*BC$18*$B$2)-SUM($I68:BB68),IF(BC$18&gt;BB$19,((BC$18-BB$19+1)*$B$2*$AV$21),IF(BC$18&gt;=BB$19,$AV$21*$B$2))),0)</f>
        <v>0</v>
      </c>
      <c r="BD68" s="231">
        <f>IF('Hoja De Calculo'!BE13&gt;='Hoja De Calculo'!BD13,IF(BD$18=100,($AV$21*BD$18*$B$2)-SUM($I68:BC68),IF(BD$18&gt;BC$19,((BD$18-BC$19+1)*$B$2*$AV$21),IF(BD$18&gt;=BC$19,$AV$21*$B$2))),0)</f>
        <v>0</v>
      </c>
      <c r="BE68" s="231">
        <f>IF('Hoja De Calculo'!BF13&gt;='Hoja De Calculo'!BE13,IF(BE$18=100,($AV$21*BE$18*$B$2)-SUM($I68:BD68),IF(BE$18&gt;BD$19,((BE$18-BD$19+1)*$B$2*$AV$21),IF(BE$18&gt;=BD$19,$AV$21*$B$2))),0)</f>
        <v>0</v>
      </c>
      <c r="BF68" s="231">
        <f>IF('Hoja De Calculo'!BG13&gt;='Hoja De Calculo'!BF13,IF(BF$18=100,($AV$21*BF$18*$B$2)-SUM($I68:BE68),IF(BF$18&gt;BE$19,((BF$18-BE$19+1)*$B$2*$AV$21),IF(BF$18&gt;=BE$19,$AV$21*$B$2))),0)</f>
        <v>0</v>
      </c>
      <c r="BG68" s="231">
        <f>IF('Hoja De Calculo'!BH13&gt;='Hoja De Calculo'!BG13,IF(BG$18=100,($AV$21*BG$18*$B$2)-SUM($I68:BF68),IF(BG$18&gt;BF$19,((BG$18-BF$19+1)*$B$2*$AV$21),IF(BG$18&gt;=BF$19,$AV$21*$B$2))),0)</f>
        <v>0</v>
      </c>
      <c r="BH68" s="231">
        <f>IF('Hoja De Calculo'!BI13&gt;='Hoja De Calculo'!BH13,IF(BH$18=100,($AV$21*BH$18*$B$2)-SUM($I68:BG68),IF(BH$18&gt;BG$19,((BH$18-BG$19+1)*$B$2*$AV$21),IF(BH$18&gt;=BG$19,$AV$21*$B$2))),0)</f>
        <v>0</v>
      </c>
      <c r="BI68" s="231">
        <f>IF('Hoja De Calculo'!BJ13&gt;='Hoja De Calculo'!BI13,IF(BI$18=100,($AV$21*BI$18*$B$2)-SUM($I68:BH68),IF(BI$18&gt;BH$19,((BI$18-BH$19+1)*$B$2*$AV$21),IF(BI$18&gt;=BH$19,$AV$21*$B$2))),0)</f>
        <v>0</v>
      </c>
      <c r="BJ68" s="231">
        <f>IF('Hoja De Calculo'!BK13&gt;='Hoja De Calculo'!BJ13,IF(BJ$18=100,($AV$21*BJ$18*$B$2)-SUM($I68:BI68),IF(BJ$18&gt;BI$19,((BJ$18-BI$19+1)*$B$2*$AV$21),IF(BJ$18&gt;=BI$19,$AV$21*$B$2))),0)</f>
        <v>0</v>
      </c>
      <c r="BK68" s="231">
        <f>IF('Hoja De Calculo'!BL13&gt;='Hoja De Calculo'!BK13,IF(BK$18=100,($AV$21*BK$18*$B$2)-SUM($I68:BJ68),IF(BK$18&gt;BJ$19,((BK$18-BJ$19+1)*$B$2*$AV$21),IF(BK$18&gt;=BJ$19,$AV$21*$B$2))),0)</f>
        <v>0</v>
      </c>
      <c r="BL68" s="231">
        <f>IF('Hoja De Calculo'!BM13&gt;='Hoja De Calculo'!BL13,IF(BL$18=100,($AV$21*BL$18*$B$2)-SUM($I68:BK68),IF(BL$18&gt;BK$19,((BL$18-BK$19+1)*$B$2*$AV$21),IF(BL$18&gt;=BK$19,$AV$21*$B$2))),0)</f>
        <v>0</v>
      </c>
      <c r="BM68" s="231">
        <f>IF('Hoja De Calculo'!BN13&gt;='Hoja De Calculo'!BM13,IF(BM$18=100,($AV$21*BM$18*$B$2)-SUM($I68:BL68),IF(BM$18&gt;BL$19,((BM$18-BL$19+1)*$B$2*$AV$21),IF(BM$18&gt;=BL$19,$AV$21*$B$2))),0)</f>
        <v>0</v>
      </c>
      <c r="BN68" s="231">
        <f>IF('Hoja De Calculo'!BO13&gt;='Hoja De Calculo'!BN13,IF(BN$18=100,($AV$21*BN$18*$B$2)-SUM($I68:BM68),IF(BN$18&gt;BM$19,((BN$18-BM$19+1)*$B$2*$AV$21),IF(BN$18&gt;=BM$19,$AV$21*$B$2))),0)</f>
        <v>0</v>
      </c>
      <c r="BO68" s="231">
        <f>IF('Hoja De Calculo'!BP13&gt;='Hoja De Calculo'!BO13,IF(BO$18=100,($AV$21*BO$18*$B$2)-SUM($I68:BN68),IF(BO$18&gt;BN$19,((BO$18-BN$19+1)*$B$2*$AV$21),IF(BO$18&gt;=BN$19,$AV$21*$B$2))),0)</f>
        <v>0</v>
      </c>
      <c r="BP68" s="231">
        <f>IF('Hoja De Calculo'!BQ13&gt;='Hoja De Calculo'!BP13,IF(BP$18=100,($AV$21*BP$18*$B$2)-SUM($I68:BO68),IF(BP$18&gt;BO$19,((BP$18-BO$19+1)*$B$2*$AV$21),IF(BP$18&gt;=BO$19,$AV$21*$B$2))),0)</f>
        <v>0</v>
      </c>
      <c r="BQ68" s="231">
        <f>IF('Hoja De Calculo'!BR13&gt;='Hoja De Calculo'!BQ13,IF(BQ$18=100,($AV$21*BQ$18*$B$2)-SUM($I68:BP68),IF(BQ$18&gt;BP$19,((BQ$18-BP$19+1)*$B$2*$AV$21),IF(BQ$18&gt;=BP$19,$AV$21*$B$2))),0)</f>
        <v>0</v>
      </c>
      <c r="BR68" s="231">
        <f>IF('Hoja De Calculo'!BS13&gt;='Hoja De Calculo'!BR13,IF(BR$18=100,($AV$21*BR$18*$B$2)-SUM($I68:BQ68),IF(BR$18&gt;BQ$19,((BR$18-BQ$19+1)*$B$2*$AV$21),IF(BR$18&gt;=BQ$19,$AV$21*$B$2))),0)</f>
        <v>0</v>
      </c>
      <c r="BS68" s="231">
        <f>IF('Hoja De Calculo'!BT13&gt;='Hoja De Calculo'!BS13,IF(BS$18=100,($AV$21*BS$18*$B$2)-SUM($I68:BR68),IF(BS$18&gt;BR$19,((BS$18-BR$19+1)*$B$2*$AV$21),IF(BS$18&gt;=BR$19,$AV$21*$B$2))),0)</f>
        <v>0</v>
      </c>
      <c r="BT68" s="231">
        <f>IF('Hoja De Calculo'!BU13&gt;='Hoja De Calculo'!BT13,IF(BT$18=100,($AV$21*BT$18*$B$2)-SUM($I68:BS68),IF(BT$18&gt;BS$19,((BT$18-BS$19+1)*$B$2*$AV$21),IF(BT$18&gt;=BS$19,$AV$21*$B$2))),0)</f>
        <v>0</v>
      </c>
      <c r="BU68" s="231">
        <f>IF('Hoja De Calculo'!BV13&gt;='Hoja De Calculo'!BU13,IF(BU$18=100,($AV$21*BU$18*$B$2)-SUM($I68:BT68),IF(BU$18&gt;BT$19,((BU$18-BT$19+1)*$B$2*$AV$21),IF(BU$18&gt;=BT$19,$AV$21*$B$2))),0)</f>
        <v>0</v>
      </c>
      <c r="BV68" s="231">
        <f>IF('Hoja De Calculo'!BW13&gt;='Hoja De Calculo'!BV13,IF(BV$18=100,($AV$21*BV$18*$B$2)-SUM($I68:BU68),IF(BV$18&gt;BU$19,((BV$18-BU$19+1)*$B$2*$AV$21),IF(BV$18&gt;=BU$19,$AV$21*$B$2))),0)</f>
        <v>0</v>
      </c>
      <c r="BW68" s="231">
        <f>IF('Hoja De Calculo'!BX13&gt;='Hoja De Calculo'!BW13,IF(BW$18=100,($AV$21*BW$18*$B$2)-SUM($I68:BV68),IF(BW$18&gt;BV$19,((BW$18-BV$19+1)*$B$2*$AV$21),IF(BW$18&gt;=BV$19,$AV$21*$B$2))),0)</f>
        <v>0</v>
      </c>
      <c r="BX68" s="231">
        <f>IF('Hoja De Calculo'!BY13&gt;='Hoja De Calculo'!BX13,IF(BX$18=100,($AV$21*BX$18*$B$2)-SUM($I68:BW68),IF(BX$18&gt;BW$19,((BX$18-BW$19+1)*$B$2*$AV$21),IF(BX$18&gt;=BW$19,$AV$21*$B$2))),0)</f>
        <v>0</v>
      </c>
      <c r="BY68" s="231">
        <f>IF('Hoja De Calculo'!BZ13&gt;='Hoja De Calculo'!BY13,IF(BY$18=100,($AV$21*BY$18*$B$2)-SUM($I68:BX68),IF(BY$18&gt;BX$19,((BY$18-BX$19+1)*$B$2*$AV$21),IF(BY$18&gt;=BX$19,$AV$21*$B$2))),0)</f>
        <v>0</v>
      </c>
      <c r="BZ68" s="231">
        <f>IF('Hoja De Calculo'!CA13&gt;='Hoja De Calculo'!BZ13,IF(BZ$18=100,($AV$21*BZ$18*$B$2)-SUM($I68:BY68),IF(BZ$18&gt;BY$19,((BZ$18-BY$19+1)*$B$2*$AV$21),IF(BZ$18&gt;=BY$19,$AV$21*$B$2))),0)</f>
        <v>0</v>
      </c>
      <c r="CA68" s="231">
        <f>IF('Hoja De Calculo'!CB13&gt;='Hoja De Calculo'!CA13,IF(CA$18=100,($AV$21*CA$18*$B$2)-SUM($I68:BZ68),IF(CA$18&gt;BZ$19,((CA$18-BZ$19+1)*$B$2*$AV$21),IF(CA$18&gt;=BZ$19,$AV$21*$B$2))),0)</f>
        <v>0</v>
      </c>
      <c r="CB68" s="231">
        <f>IF('Hoja De Calculo'!CC13&gt;='Hoja De Calculo'!CB13,IF(CB$18=100,($AV$21*CB$18*$B$2)-SUM($I68:CA68),IF(CB$18&gt;CA$19,((CB$18-CA$19+1)*$B$2*$AV$21),IF(CB$18&gt;=CA$19,$AV$21*$B$2))),0)</f>
        <v>0</v>
      </c>
      <c r="CC68" s="231">
        <f>IF('Hoja De Calculo'!CD13&gt;='Hoja De Calculo'!CC13,IF(CC$18=100,($AV$21*CC$18*$B$2)-SUM($I68:CB68),IF(CC$18&gt;CB$19,((CC$18-CB$19+1)*$B$2*$AV$21),IF(CC$18&gt;=CB$19,$AV$21*$B$2))),0)</f>
        <v>0</v>
      </c>
      <c r="CD68" s="231">
        <f>IF('Hoja De Calculo'!CE13&gt;='Hoja De Calculo'!CD13,IF(CD$18=100,($AV$21*CD$18*$B$2)-SUM($I68:CC68),IF(CD$18&gt;CC$19,((CD$18-CC$19+1)*$B$2*$AV$21),IF(CD$18&gt;=CC$19,$AV$21*$B$2))),0)</f>
        <v>0</v>
      </c>
      <c r="CE68" s="231">
        <f>IF('Hoja De Calculo'!CF13&gt;='Hoja De Calculo'!CE13,IF(CE$18=100,($AV$21*CE$18*$B$2)-SUM($I68:CD68),IF(CE$18&gt;CD$19,((CE$18-CD$19+1)*$B$2*$AV$21),IF(CE$18&gt;=CD$19,$AV$21*$B$2))),0)</f>
        <v>0</v>
      </c>
      <c r="CF68" s="231">
        <f>IF('Hoja De Calculo'!CG13&gt;='Hoja De Calculo'!CF13,IF(CF$18=100,($AV$21*CF$18*$B$2)-SUM($I68:CE68),IF(CF$18&gt;CE$19,((CF$18-CE$19+1)*$B$2*$AV$21),IF(CF$18&gt;=CE$19,$AV$21*$B$2))),0)</f>
        <v>0</v>
      </c>
      <c r="CG68" s="231">
        <f>IF('Hoja De Calculo'!CH13&gt;='Hoja De Calculo'!CG13,IF(CG$18=100,($AV$21*CG$18*$B$2)-SUM($I68:CF68),IF(CG$18&gt;CF$19,((CG$18-CF$19+1)*$B$2*$AV$21),IF(CG$18&gt;=CF$19,$AV$21*$B$2))),0)</f>
        <v>0</v>
      </c>
      <c r="CH68" s="231">
        <f>IF('Hoja De Calculo'!CI13&gt;='Hoja De Calculo'!CH13,IF(CH$18=100,($AV$21*CH$18*$B$2)-SUM($I68:CG68),IF(CH$18&gt;CG$19,((CH$18-CG$19+1)*$B$2*$AV$21),IF(CH$18&gt;=CG$19,$AV$21*$B$2))),0)</f>
        <v>0</v>
      </c>
      <c r="CI68" s="231">
        <f>IF('Hoja De Calculo'!CJ13&gt;='Hoja De Calculo'!CI13,IF(CI$18=100,($AV$21*CI$18*$B$2)-SUM($I68:CH68),IF(CI$18&gt;CH$19,((CI$18-CH$19+1)*$B$2*$AV$21),IF(CI$18&gt;=CH$19,$AV$21*$B$2))),0)</f>
        <v>0</v>
      </c>
      <c r="CJ68" s="231">
        <f>IF('Hoja De Calculo'!CK13&gt;='Hoja De Calculo'!CJ13,IF(CJ$18=100,($AV$21*CJ$18*$B$2)-SUM($I68:CI68),IF(CJ$18&gt;CI$19,((CJ$18-CI$19+1)*$B$2*$AV$21),IF(CJ$18&gt;=CI$19,$AV$21*$B$2))),0)</f>
        <v>0</v>
      </c>
      <c r="CK68" s="231">
        <f>IF('Hoja De Calculo'!CL13&gt;='Hoja De Calculo'!CK13,IF(CK$18=100,($AV$21*CK$18*$B$2)-SUM($I68:CJ68),IF(CK$18&gt;CJ$19,((CK$18-CJ$19+1)*$B$2*$AV$21),IF(CK$18&gt;=CJ$19,$AV$21*$B$2))),0)</f>
        <v>0</v>
      </c>
      <c r="CL68" s="231">
        <f>IF('Hoja De Calculo'!CM13&gt;='Hoja De Calculo'!CL13,IF(CL$18=100,($AV$21*CL$18*$B$2)-SUM($I68:CK68),IF(CL$18&gt;CK$19,((CL$18-CK$19+1)*$B$2*$AV$21),IF(CL$18&gt;=CK$19,$AV$21*$B$2))),0)</f>
        <v>0</v>
      </c>
      <c r="CM68" s="231">
        <f>IF('Hoja De Calculo'!CN13&gt;='Hoja De Calculo'!CM13,IF(CM$18=100,($AV$21*CM$18*$B$2)-SUM($I68:CL68),IF(CM$18&gt;CL$19,((CM$18-CL$19+1)*$B$2*$AV$21),IF(CM$18&gt;=CL$19,$AV$21*$B$2))),0)</f>
        <v>0</v>
      </c>
      <c r="CN68" s="231">
        <f>IF('Hoja De Calculo'!CO13&gt;='Hoja De Calculo'!CN13,IF(CN$18=100,($AV$21*CN$18*$B$2)-SUM($I68:CM68),IF(CN$18&gt;CM$19,((CN$18-CM$19+1)*$B$2*$AV$21),IF(CN$18&gt;=CM$19,$AV$21*$B$2))),0)</f>
        <v>0</v>
      </c>
      <c r="CO68" s="231">
        <f>IF('Hoja De Calculo'!CP13&gt;='Hoja De Calculo'!CO13,IF(CO$18=100,($AV$21*CO$18*$B$2)-SUM($I68:CN68),IF(CO$18&gt;CN$19,((CO$18-CN$19+1)*$B$2*$AV$21),IF(CO$18&gt;=CN$19,$AV$21*$B$2))),0)</f>
        <v>0</v>
      </c>
      <c r="CP68" s="231">
        <f>IF('Hoja De Calculo'!CQ13&gt;='Hoja De Calculo'!CP13,IF(CP$18=100,($AV$21*CP$18*$B$2)-SUM($I68:CO68),IF(CP$18&gt;CO$19,((CP$18-CO$19+1)*$B$2*$AV$21),IF(CP$18&gt;=CO$19,$AV$21*$B$2))),0)</f>
        <v>0</v>
      </c>
      <c r="CQ68" s="231">
        <f>IF('Hoja De Calculo'!CR13&gt;='Hoja De Calculo'!CQ13,IF(CQ$18=100,($AV$21*CQ$18*$B$2)-SUM($I68:CP68),IF(CQ$18&gt;CP$19,((CQ$18-CP$19+1)*$B$2*$AV$21),IF(CQ$18&gt;=CP$19,$AV$21*$B$2))),0)</f>
        <v>0</v>
      </c>
      <c r="CR68" s="231">
        <f>IF('Hoja De Calculo'!CS13&gt;='Hoja De Calculo'!CR13,IF(CR$18=100,($AV$21*CR$18*$B$2)-SUM($I68:CQ68),IF(CR$18&gt;CQ$19,((CR$18-CQ$19+1)*$B$2*$AV$21),IF(CR$18&gt;=CQ$19,$AV$21*$B$2))),0)</f>
        <v>0</v>
      </c>
      <c r="CS68" s="231">
        <f>IF('Hoja De Calculo'!CT13&gt;='Hoja De Calculo'!CS13,IF(CS$18=100,($AV$21*CS$18*$B$2)-SUM($I68:CR68),IF(CS$18&gt;CR$19,((CS$18-CR$19+1)*$B$2*$AV$21),IF(CS$18&gt;=CR$19,$AV$21*$B$2))),0)</f>
        <v>0</v>
      </c>
      <c r="CT68" s="231">
        <f>IF('Hoja De Calculo'!CU13&gt;='Hoja De Calculo'!CT13,IF(CT$18=100,($AV$21*CT$18*$B$2)-SUM($I68:CS68),IF(CT$18&gt;CS$19,((CT$18-CS$19+1)*$B$2*$AV$21),IF(CT$18&gt;=CS$19,$AV$21*$B$2))),0)</f>
        <v>0</v>
      </c>
      <c r="CU68" s="231">
        <f>IF('Hoja De Calculo'!CV13&gt;='Hoja De Calculo'!CU13,IF(CU$18=100,($AV$21*CU$18*$B$2)-SUM($I68:CT68),IF(CU$18&gt;CT$19,((CU$18-CT$19+1)*$B$2*$AV$21),IF(CU$18&gt;=CT$19,$AV$21*$B$2))),0)</f>
        <v>0</v>
      </c>
      <c r="CV68" s="231">
        <f>IF('Hoja De Calculo'!CW13&gt;='Hoja De Calculo'!CV13,IF(CV$18=100,($AV$21*CV$18*$B$2)-SUM($I68:CU68),IF(CV$18&gt;CU$19,((CV$18-CU$19+1)*$B$2*$AV$21),IF(CV$18&gt;=CU$19,$AV$21*$B$2))),0)</f>
        <v>0</v>
      </c>
      <c r="CW68" s="231">
        <f>IF('Hoja De Calculo'!CX13&gt;='Hoja De Calculo'!CW13,IF(CW$18=100,($AV$21*CW$18*$B$2)-SUM($I68:CV68),IF(CW$18&gt;CV$19,((CW$18-CV$19+1)*$B$2*$AV$21),IF(CW$18&gt;=CV$19,$AV$21*$B$2))),0)</f>
        <v>0</v>
      </c>
    </row>
    <row r="69" spans="1:101" x14ac:dyDescent="0.35">
      <c r="A69" t="s">
        <v>174</v>
      </c>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218">
        <f>(AW$21*$B$2*(AW$19+(IF(AW$19=100,0,1))))</f>
        <v>0</v>
      </c>
      <c r="AX69" s="231">
        <f>IF('Hoja De Calculo'!AY13&gt;='Hoja De Calculo'!AX13,IF(AX$18=100,($AW$21*AX$18*$B$2)-SUM($I69:AW69),IF(AX$18&gt;AW$19,((AX$18-AW$19+1)*$B$2*$AW$21),IF(AX$18&gt;=AW$19,$AW$21*$B$2))),0)</f>
        <v>0</v>
      </c>
      <c r="AY69" s="231">
        <f>IF('Hoja De Calculo'!AZ13&gt;='Hoja De Calculo'!AY13,IF(AY$18=100,($AW$21*AY$18*$B$2)-SUM($I69:AX69),IF(AY$18&gt;AX$19,((AY$18-AX$19+1)*$B$2*$AW$21),IF(AY$18&gt;=AX$19,$AW$21*$B$2))),0)</f>
        <v>0</v>
      </c>
      <c r="AZ69" s="231">
        <f>IF('Hoja De Calculo'!BA13&gt;='Hoja De Calculo'!AZ13,IF(AZ$18=100,($AW$21*AZ$18*$B$2)-SUM($I69:AY69),IF(AZ$18&gt;AY$19,((AZ$18-AY$19+1)*$B$2*$AW$21),IF(AZ$18&gt;=AY$19,$AW$21*$B$2))),0)</f>
        <v>0</v>
      </c>
      <c r="BA69" s="231">
        <f>IF('Hoja De Calculo'!BB13&gt;='Hoja De Calculo'!BA13,IF(BA$18=100,($AW$21*BA$18*$B$2)-SUM($I69:AZ69),IF(BA$18&gt;AZ$19,((BA$18-AZ$19+1)*$B$2*$AW$21),IF(BA$18&gt;=AZ$19,$AW$21*$B$2))),0)</f>
        <v>0</v>
      </c>
      <c r="BB69" s="231">
        <f>IF('Hoja De Calculo'!BC13&gt;='Hoja De Calculo'!BB13,IF(BB$18=100,($AW$21*BB$18*$B$2)-SUM($I69:BA69),IF(BB$18&gt;BA$19,((BB$18-BA$19+1)*$B$2*$AW$21),IF(BB$18&gt;=BA$19,$AW$21*$B$2))),0)</f>
        <v>0</v>
      </c>
      <c r="BC69" s="231">
        <f>IF('Hoja De Calculo'!BD13&gt;='Hoja De Calculo'!BC13,IF(BC$18=100,($AW$21*BC$18*$B$2)-SUM($I69:BB69),IF(BC$18&gt;BB$19,((BC$18-BB$19+1)*$B$2*$AW$21),IF(BC$18&gt;=BB$19,$AW$21*$B$2))),0)</f>
        <v>0</v>
      </c>
      <c r="BD69" s="231">
        <f>IF('Hoja De Calculo'!BE13&gt;='Hoja De Calculo'!BD13,IF(BD$18=100,($AW$21*BD$18*$B$2)-SUM($I69:BC69),IF(BD$18&gt;BC$19,((BD$18-BC$19+1)*$B$2*$AW$21),IF(BD$18&gt;=BC$19,$AW$21*$B$2))),0)</f>
        <v>0</v>
      </c>
      <c r="BE69" s="231">
        <f>IF('Hoja De Calculo'!BF13&gt;='Hoja De Calculo'!BE13,IF(BE$18=100,($AW$21*BE$18*$B$2)-SUM($I69:BD69),IF(BE$18&gt;BD$19,((BE$18-BD$19+1)*$B$2*$AW$21),IF(BE$18&gt;=BD$19,$AW$21*$B$2))),0)</f>
        <v>0</v>
      </c>
      <c r="BF69" s="231">
        <f>IF('Hoja De Calculo'!BG13&gt;='Hoja De Calculo'!BF13,IF(BF$18=100,($AW$21*BF$18*$B$2)-SUM($I69:BE69),IF(BF$18&gt;BE$19,((BF$18-BE$19+1)*$B$2*$AW$21),IF(BF$18&gt;=BE$19,$AW$21*$B$2))),0)</f>
        <v>0</v>
      </c>
      <c r="BG69" s="231">
        <f>IF('Hoja De Calculo'!BH13&gt;='Hoja De Calculo'!BG13,IF(BG$18=100,($AW$21*BG$18*$B$2)-SUM($I69:BF69),IF(BG$18&gt;BF$19,((BG$18-BF$19+1)*$B$2*$AW$21),IF(BG$18&gt;=BF$19,$AW$21*$B$2))),0)</f>
        <v>0</v>
      </c>
      <c r="BH69" s="231">
        <f>IF('Hoja De Calculo'!BI13&gt;='Hoja De Calculo'!BH13,IF(BH$18=100,($AW$21*BH$18*$B$2)-SUM($I69:BG69),IF(BH$18&gt;BG$19,((BH$18-BG$19+1)*$B$2*$AW$21),IF(BH$18&gt;=BG$19,$AW$21*$B$2))),0)</f>
        <v>0</v>
      </c>
      <c r="BI69" s="231">
        <f>IF('Hoja De Calculo'!BJ13&gt;='Hoja De Calculo'!BI13,IF(BI$18=100,($AW$21*BI$18*$B$2)-SUM($I69:BH69),IF(BI$18&gt;BH$19,((BI$18-BH$19+1)*$B$2*$AW$21),IF(BI$18&gt;=BH$19,$AW$21*$B$2))),0)</f>
        <v>0</v>
      </c>
      <c r="BJ69" s="231">
        <f>IF('Hoja De Calculo'!BK13&gt;='Hoja De Calculo'!BJ13,IF(BJ$18=100,($AW$21*BJ$18*$B$2)-SUM($I69:BI69),IF(BJ$18&gt;BI$19,((BJ$18-BI$19+1)*$B$2*$AW$21),IF(BJ$18&gt;=BI$19,$AW$21*$B$2))),0)</f>
        <v>0</v>
      </c>
      <c r="BK69" s="231">
        <f>IF('Hoja De Calculo'!BL13&gt;='Hoja De Calculo'!BK13,IF(BK$18=100,($AW$21*BK$18*$B$2)-SUM($I69:BJ69),IF(BK$18&gt;BJ$19,((BK$18-BJ$19+1)*$B$2*$AW$21),IF(BK$18&gt;=BJ$19,$AW$21*$B$2))),0)</f>
        <v>0</v>
      </c>
      <c r="BL69" s="231">
        <f>IF('Hoja De Calculo'!BM13&gt;='Hoja De Calculo'!BL13,IF(BL$18=100,($AW$21*BL$18*$B$2)-SUM($I69:BK69),IF(BL$18&gt;BK$19,((BL$18-BK$19+1)*$B$2*$AW$21),IF(BL$18&gt;=BK$19,$AW$21*$B$2))),0)</f>
        <v>0</v>
      </c>
      <c r="BM69" s="231">
        <f>IF('Hoja De Calculo'!BN13&gt;='Hoja De Calculo'!BM13,IF(BM$18=100,($AW$21*BM$18*$B$2)-SUM($I69:BL69),IF(BM$18&gt;BL$19,((BM$18-BL$19+1)*$B$2*$AW$21),IF(BM$18&gt;=BL$19,$AW$21*$B$2))),0)</f>
        <v>0</v>
      </c>
      <c r="BN69" s="231">
        <f>IF('Hoja De Calculo'!BO13&gt;='Hoja De Calculo'!BN13,IF(BN$18=100,($AW$21*BN$18*$B$2)-SUM($I69:BM69),IF(BN$18&gt;BM$19,((BN$18-BM$19+1)*$B$2*$AW$21),IF(BN$18&gt;=BM$19,$AW$21*$B$2))),0)</f>
        <v>0</v>
      </c>
      <c r="BO69" s="231">
        <f>IF('Hoja De Calculo'!BP13&gt;='Hoja De Calculo'!BO13,IF(BO$18=100,($AW$21*BO$18*$B$2)-SUM($I69:BN69),IF(BO$18&gt;BN$19,((BO$18-BN$19+1)*$B$2*$AW$21),IF(BO$18&gt;=BN$19,$AW$21*$B$2))),0)</f>
        <v>0</v>
      </c>
      <c r="BP69" s="231">
        <f>IF('Hoja De Calculo'!BQ13&gt;='Hoja De Calculo'!BP13,IF(BP$18=100,($AW$21*BP$18*$B$2)-SUM($I69:BO69),IF(BP$18&gt;BO$19,((BP$18-BO$19+1)*$B$2*$AW$21),IF(BP$18&gt;=BO$19,$AW$21*$B$2))),0)</f>
        <v>0</v>
      </c>
      <c r="BQ69" s="231">
        <f>IF('Hoja De Calculo'!BR13&gt;='Hoja De Calculo'!BQ13,IF(BQ$18=100,($AW$21*BQ$18*$B$2)-SUM($I69:BP69),IF(BQ$18&gt;BP$19,((BQ$18-BP$19+1)*$B$2*$AW$21),IF(BQ$18&gt;=BP$19,$AW$21*$B$2))),0)</f>
        <v>0</v>
      </c>
      <c r="BR69" s="231">
        <f>IF('Hoja De Calculo'!BS13&gt;='Hoja De Calculo'!BR13,IF(BR$18=100,($AW$21*BR$18*$B$2)-SUM($I69:BQ69),IF(BR$18&gt;BQ$19,((BR$18-BQ$19+1)*$B$2*$AW$21),IF(BR$18&gt;=BQ$19,$AW$21*$B$2))),0)</f>
        <v>0</v>
      </c>
      <c r="BS69" s="231">
        <f>IF('Hoja De Calculo'!BT13&gt;='Hoja De Calculo'!BS13,IF(BS$18=100,($AW$21*BS$18*$B$2)-SUM($I69:BR69),IF(BS$18&gt;BR$19,((BS$18-BR$19+1)*$B$2*$AW$21),IF(BS$18&gt;=BR$19,$AW$21*$B$2))),0)</f>
        <v>0</v>
      </c>
      <c r="BT69" s="231">
        <f>IF('Hoja De Calculo'!BU13&gt;='Hoja De Calculo'!BT13,IF(BT$18=100,($AW$21*BT$18*$B$2)-SUM($I69:BS69),IF(BT$18&gt;BS$19,((BT$18-BS$19+1)*$B$2*$AW$21),IF(BT$18&gt;=BS$19,$AW$21*$B$2))),0)</f>
        <v>0</v>
      </c>
      <c r="BU69" s="231">
        <f>IF('Hoja De Calculo'!BV13&gt;='Hoja De Calculo'!BU13,IF(BU$18=100,($AW$21*BU$18*$B$2)-SUM($I69:BT69),IF(BU$18&gt;BT$19,((BU$18-BT$19+1)*$B$2*$AW$21),IF(BU$18&gt;=BT$19,$AW$21*$B$2))),0)</f>
        <v>0</v>
      </c>
      <c r="BV69" s="231">
        <f>IF('Hoja De Calculo'!BW13&gt;='Hoja De Calculo'!BV13,IF(BV$18=100,($AW$21*BV$18*$B$2)-SUM($I69:BU69),IF(BV$18&gt;BU$19,((BV$18-BU$19+1)*$B$2*$AW$21),IF(BV$18&gt;=BU$19,$AW$21*$B$2))),0)</f>
        <v>0</v>
      </c>
      <c r="BW69" s="231">
        <f>IF('Hoja De Calculo'!BX13&gt;='Hoja De Calculo'!BW13,IF(BW$18=100,($AW$21*BW$18*$B$2)-SUM($I69:BV69),IF(BW$18&gt;BV$19,((BW$18-BV$19+1)*$B$2*$AW$21),IF(BW$18&gt;=BV$19,$AW$21*$B$2))),0)</f>
        <v>0</v>
      </c>
      <c r="BX69" s="231">
        <f>IF('Hoja De Calculo'!BY13&gt;='Hoja De Calculo'!BX13,IF(BX$18=100,($AW$21*BX$18*$B$2)-SUM($I69:BW69),IF(BX$18&gt;BW$19,((BX$18-BW$19+1)*$B$2*$AW$21),IF(BX$18&gt;=BW$19,$AW$21*$B$2))),0)</f>
        <v>0</v>
      </c>
      <c r="BY69" s="231">
        <f>IF('Hoja De Calculo'!BZ13&gt;='Hoja De Calculo'!BY13,IF(BY$18=100,($AW$21*BY$18*$B$2)-SUM($I69:BX69),IF(BY$18&gt;BX$19,((BY$18-BX$19+1)*$B$2*$AW$21),IF(BY$18&gt;=BX$19,$AW$21*$B$2))),0)</f>
        <v>0</v>
      </c>
      <c r="BZ69" s="231">
        <f>IF('Hoja De Calculo'!CA13&gt;='Hoja De Calculo'!BZ13,IF(BZ$18=100,($AW$21*BZ$18*$B$2)-SUM($I69:BY69),IF(BZ$18&gt;BY$19,((BZ$18-BY$19+1)*$B$2*$AW$21),IF(BZ$18&gt;=BY$19,$AW$21*$B$2))),0)</f>
        <v>0</v>
      </c>
      <c r="CA69" s="231">
        <f>IF('Hoja De Calculo'!CB13&gt;='Hoja De Calculo'!CA13,IF(CA$18=100,($AW$21*CA$18*$B$2)-SUM($I69:BZ69),IF(CA$18&gt;BZ$19,((CA$18-BZ$19+1)*$B$2*$AW$21),IF(CA$18&gt;=BZ$19,$AW$21*$B$2))),0)</f>
        <v>0</v>
      </c>
      <c r="CB69" s="231">
        <f>IF('Hoja De Calculo'!CC13&gt;='Hoja De Calculo'!CB13,IF(CB$18=100,($AW$21*CB$18*$B$2)-SUM($I69:CA69),IF(CB$18&gt;CA$19,((CB$18-CA$19+1)*$B$2*$AW$21),IF(CB$18&gt;=CA$19,$AW$21*$B$2))),0)</f>
        <v>0</v>
      </c>
      <c r="CC69" s="231">
        <f>IF('Hoja De Calculo'!CD13&gt;='Hoja De Calculo'!CC13,IF(CC$18=100,($AW$21*CC$18*$B$2)-SUM($I69:CB69),IF(CC$18&gt;CB$19,((CC$18-CB$19+1)*$B$2*$AW$21),IF(CC$18&gt;=CB$19,$AW$21*$B$2))),0)</f>
        <v>0</v>
      </c>
      <c r="CD69" s="231">
        <f>IF('Hoja De Calculo'!CE13&gt;='Hoja De Calculo'!CD13,IF(CD$18=100,($AW$21*CD$18*$B$2)-SUM($I69:CC69),IF(CD$18&gt;CC$19,((CD$18-CC$19+1)*$B$2*$AW$21),IF(CD$18&gt;=CC$19,$AW$21*$B$2))),0)</f>
        <v>0</v>
      </c>
      <c r="CE69" s="231">
        <f>IF('Hoja De Calculo'!CF13&gt;='Hoja De Calculo'!CE13,IF(CE$18=100,($AW$21*CE$18*$B$2)-SUM($I69:CD69),IF(CE$18&gt;CD$19,((CE$18-CD$19+1)*$B$2*$AW$21),IF(CE$18&gt;=CD$19,$AW$21*$B$2))),0)</f>
        <v>0</v>
      </c>
      <c r="CF69" s="231">
        <f>IF('Hoja De Calculo'!CG13&gt;='Hoja De Calculo'!CF13,IF(CF$18=100,($AW$21*CF$18*$B$2)-SUM($I69:CE69),IF(CF$18&gt;CE$19,((CF$18-CE$19+1)*$B$2*$AW$21),IF(CF$18&gt;=CE$19,$AW$21*$B$2))),0)</f>
        <v>0</v>
      </c>
      <c r="CG69" s="231">
        <f>IF('Hoja De Calculo'!CH13&gt;='Hoja De Calculo'!CG13,IF(CG$18=100,($AW$21*CG$18*$B$2)-SUM($I69:CF69),IF(CG$18&gt;CF$19,((CG$18-CF$19+1)*$B$2*$AW$21),IF(CG$18&gt;=CF$19,$AW$21*$B$2))),0)</f>
        <v>0</v>
      </c>
      <c r="CH69" s="231">
        <f>IF('Hoja De Calculo'!CI13&gt;='Hoja De Calculo'!CH13,IF(CH$18=100,($AW$21*CH$18*$B$2)-SUM($I69:CG69),IF(CH$18&gt;CG$19,((CH$18-CG$19+1)*$B$2*$AW$21),IF(CH$18&gt;=CG$19,$AW$21*$B$2))),0)</f>
        <v>0</v>
      </c>
      <c r="CI69" s="231">
        <f>IF('Hoja De Calculo'!CJ13&gt;='Hoja De Calculo'!CI13,IF(CI$18=100,($AW$21*CI$18*$B$2)-SUM($I69:CH69),IF(CI$18&gt;CH$19,((CI$18-CH$19+1)*$B$2*$AW$21),IF(CI$18&gt;=CH$19,$AW$21*$B$2))),0)</f>
        <v>0</v>
      </c>
      <c r="CJ69" s="231">
        <f>IF('Hoja De Calculo'!CK13&gt;='Hoja De Calculo'!CJ13,IF(CJ$18=100,($AW$21*CJ$18*$B$2)-SUM($I69:CI69),IF(CJ$18&gt;CI$19,((CJ$18-CI$19+1)*$B$2*$AW$21),IF(CJ$18&gt;=CI$19,$AW$21*$B$2))),0)</f>
        <v>0</v>
      </c>
      <c r="CK69" s="231">
        <f>IF('Hoja De Calculo'!CL13&gt;='Hoja De Calculo'!CK13,IF(CK$18=100,($AW$21*CK$18*$B$2)-SUM($I69:CJ69),IF(CK$18&gt;CJ$19,((CK$18-CJ$19+1)*$B$2*$AW$21),IF(CK$18&gt;=CJ$19,$AW$21*$B$2))),0)</f>
        <v>0</v>
      </c>
      <c r="CL69" s="231">
        <f>IF('Hoja De Calculo'!CM13&gt;='Hoja De Calculo'!CL13,IF(CL$18=100,($AW$21*CL$18*$B$2)-SUM($I69:CK69),IF(CL$18&gt;CK$19,((CL$18-CK$19+1)*$B$2*$AW$21),IF(CL$18&gt;=CK$19,$AW$21*$B$2))),0)</f>
        <v>0</v>
      </c>
      <c r="CM69" s="231">
        <f>IF('Hoja De Calculo'!CN13&gt;='Hoja De Calculo'!CM13,IF(CM$18=100,($AW$21*CM$18*$B$2)-SUM($I69:CL69),IF(CM$18&gt;CL$19,((CM$18-CL$19+1)*$B$2*$AW$21),IF(CM$18&gt;=CL$19,$AW$21*$B$2))),0)</f>
        <v>0</v>
      </c>
      <c r="CN69" s="231">
        <f>IF('Hoja De Calculo'!CO13&gt;='Hoja De Calculo'!CN13,IF(CN$18=100,($AW$21*CN$18*$B$2)-SUM($I69:CM69),IF(CN$18&gt;CM$19,((CN$18-CM$19+1)*$B$2*$AW$21),IF(CN$18&gt;=CM$19,$AW$21*$B$2))),0)</f>
        <v>0</v>
      </c>
      <c r="CO69" s="231">
        <f>IF('Hoja De Calculo'!CP13&gt;='Hoja De Calculo'!CO13,IF(CO$18=100,($AW$21*CO$18*$B$2)-SUM($I69:CN69),IF(CO$18&gt;CN$19,((CO$18-CN$19+1)*$B$2*$AW$21),IF(CO$18&gt;=CN$19,$AW$21*$B$2))),0)</f>
        <v>0</v>
      </c>
      <c r="CP69" s="231">
        <f>IF('Hoja De Calculo'!CQ13&gt;='Hoja De Calculo'!CP13,IF(CP$18=100,($AW$21*CP$18*$B$2)-SUM($I69:CO69),IF(CP$18&gt;CO$19,((CP$18-CO$19+1)*$B$2*$AW$21),IF(CP$18&gt;=CO$19,$AW$21*$B$2))),0)</f>
        <v>0</v>
      </c>
      <c r="CQ69" s="231">
        <f>IF('Hoja De Calculo'!CR13&gt;='Hoja De Calculo'!CQ13,IF(CQ$18=100,($AW$21*CQ$18*$B$2)-SUM($I69:CP69),IF(CQ$18&gt;CP$19,((CQ$18-CP$19+1)*$B$2*$AW$21),IF(CQ$18&gt;=CP$19,$AW$21*$B$2))),0)</f>
        <v>0</v>
      </c>
      <c r="CR69" s="231">
        <f>IF('Hoja De Calculo'!CS13&gt;='Hoja De Calculo'!CR13,IF(CR$18=100,($AW$21*CR$18*$B$2)-SUM($I69:CQ69),IF(CR$18&gt;CQ$19,((CR$18-CQ$19+1)*$B$2*$AW$21),IF(CR$18&gt;=CQ$19,$AW$21*$B$2))),0)</f>
        <v>0</v>
      </c>
      <c r="CS69" s="231">
        <f>IF('Hoja De Calculo'!CT13&gt;='Hoja De Calculo'!CS13,IF(CS$18=100,($AW$21*CS$18*$B$2)-SUM($I69:CR69),IF(CS$18&gt;CR$19,((CS$18-CR$19+1)*$B$2*$AW$21),IF(CS$18&gt;=CR$19,$AW$21*$B$2))),0)</f>
        <v>0</v>
      </c>
      <c r="CT69" s="231">
        <f>IF('Hoja De Calculo'!CU13&gt;='Hoja De Calculo'!CT13,IF(CT$18=100,($AW$21*CT$18*$B$2)-SUM($I69:CS69),IF(CT$18&gt;CS$19,((CT$18-CS$19+1)*$B$2*$AW$21),IF(CT$18&gt;=CS$19,$AW$21*$B$2))),0)</f>
        <v>0</v>
      </c>
      <c r="CU69" s="231">
        <f>IF('Hoja De Calculo'!CV13&gt;='Hoja De Calculo'!CU13,IF(CU$18=100,($AW$21*CU$18*$B$2)-SUM($I69:CT69),IF(CU$18&gt;CT$19,((CU$18-CT$19+1)*$B$2*$AW$21),IF(CU$18&gt;=CT$19,$AW$21*$B$2))),0)</f>
        <v>0</v>
      </c>
      <c r="CV69" s="231">
        <f>IF('Hoja De Calculo'!CW13&gt;='Hoja De Calculo'!CV13,IF(CV$18=100,($AW$21*CV$18*$B$2)-SUM($I69:CU69),IF(CV$18&gt;CU$19,((CV$18-CU$19+1)*$B$2*$AW$21),IF(CV$18&gt;=CU$19,$AW$21*$B$2))),0)</f>
        <v>0</v>
      </c>
      <c r="CW69" s="231">
        <f>IF('Hoja De Calculo'!CX13&gt;='Hoja De Calculo'!CW13,IF(CW$18=100,($AW$21*CW$18*$B$2)-SUM($I69:CV69),IF(CW$18&gt;CV$19,((CW$18-CV$19+1)*$B$2*$AW$21),IF(CW$18&gt;=CV$19,$AW$21*$B$2))),0)</f>
        <v>0</v>
      </c>
    </row>
    <row r="70" spans="1:101" x14ac:dyDescent="0.35">
      <c r="A70" t="s">
        <v>175</v>
      </c>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218">
        <f>(AX$21*$B$2*(AX$19+(IF(AX$19=100,0,1))))</f>
        <v>0</v>
      </c>
      <c r="AY70" s="231">
        <f>IF('Hoja De Calculo'!AZ13&gt;='Hoja De Calculo'!AY13,IF(AY$18=100,($AX$21*AY$18*$B$2)-SUM($I70:AX70),IF(AY$18&gt;AX$19,((AY$18-AX$19+1)*$B$2*$AX$21),IF(AY$18&gt;=AX$19,$AX$21*$B$2))),0)</f>
        <v>0</v>
      </c>
      <c r="AZ70" s="231">
        <f>IF('Hoja De Calculo'!BA13&gt;='Hoja De Calculo'!AZ13,IF(AZ$18=100,($AX$21*AZ$18*$B$2)-SUM($I70:AY70),IF(AZ$18&gt;AY$19,((AZ$18-AY$19+1)*$B$2*$AX$21),IF(AZ$18&gt;=AY$19,$AX$21*$B$2))),0)</f>
        <v>0</v>
      </c>
      <c r="BA70" s="231">
        <f>IF('Hoja De Calculo'!BB13&gt;='Hoja De Calculo'!BA13,IF(BA$18=100,($AX$21*BA$18*$B$2)-SUM($I70:AZ70),IF(BA$18&gt;AZ$19,((BA$18-AZ$19+1)*$B$2*$AX$21),IF(BA$18&gt;=AZ$19,$AX$21*$B$2))),0)</f>
        <v>0</v>
      </c>
      <c r="BB70" s="231">
        <f>IF('Hoja De Calculo'!BC13&gt;='Hoja De Calculo'!BB13,IF(BB$18=100,($AX$21*BB$18*$B$2)-SUM($I70:BA70),IF(BB$18&gt;BA$19,((BB$18-BA$19+1)*$B$2*$AX$21),IF(BB$18&gt;=BA$19,$AX$21*$B$2))),0)</f>
        <v>0</v>
      </c>
      <c r="BC70" s="231">
        <f>IF('Hoja De Calculo'!BD13&gt;='Hoja De Calculo'!BC13,IF(BC$18=100,($AX$21*BC$18*$B$2)-SUM($I70:BB70),IF(BC$18&gt;BB$19,((BC$18-BB$19+1)*$B$2*$AX$21),IF(BC$18&gt;=BB$19,$AX$21*$B$2))),0)</f>
        <v>0</v>
      </c>
      <c r="BD70" s="231">
        <f>IF('Hoja De Calculo'!BE13&gt;='Hoja De Calculo'!BD13,IF(BD$18=100,($AX$21*BD$18*$B$2)-SUM($I70:BC70),IF(BD$18&gt;BC$19,((BD$18-BC$19+1)*$B$2*$AX$21),IF(BD$18&gt;=BC$19,$AX$21*$B$2))),0)</f>
        <v>0</v>
      </c>
      <c r="BE70" s="231">
        <f>IF('Hoja De Calculo'!BF13&gt;='Hoja De Calculo'!BE13,IF(BE$18=100,($AX$21*BE$18*$B$2)-SUM($I70:BD70),IF(BE$18&gt;BD$19,((BE$18-BD$19+1)*$B$2*$AX$21),IF(BE$18&gt;=BD$19,$AX$21*$B$2))),0)</f>
        <v>0</v>
      </c>
      <c r="BF70" s="231">
        <f>IF('Hoja De Calculo'!BG13&gt;='Hoja De Calculo'!BF13,IF(BF$18=100,($AX$21*BF$18*$B$2)-SUM($I70:BE70),IF(BF$18&gt;BE$19,((BF$18-BE$19+1)*$B$2*$AX$21),IF(BF$18&gt;=BE$19,$AX$21*$B$2))),0)</f>
        <v>0</v>
      </c>
      <c r="BG70" s="231">
        <f>IF('Hoja De Calculo'!BH13&gt;='Hoja De Calculo'!BG13,IF(BG$18=100,($AX$21*BG$18*$B$2)-SUM($I70:BF70),IF(BG$18&gt;BF$19,((BG$18-BF$19+1)*$B$2*$AX$21),IF(BG$18&gt;=BF$19,$AX$21*$B$2))),0)</f>
        <v>0</v>
      </c>
      <c r="BH70" s="231">
        <f>IF('Hoja De Calculo'!BI13&gt;='Hoja De Calculo'!BH13,IF(BH$18=100,($AX$21*BH$18*$B$2)-SUM($I70:BG70),IF(BH$18&gt;BG$19,((BH$18-BG$19+1)*$B$2*$AX$21),IF(BH$18&gt;=BG$19,$AX$21*$B$2))),0)</f>
        <v>0</v>
      </c>
      <c r="BI70" s="231">
        <f>IF('Hoja De Calculo'!BJ13&gt;='Hoja De Calculo'!BI13,IF(BI$18=100,($AX$21*BI$18*$B$2)-SUM($I70:BH70),IF(BI$18&gt;BH$19,((BI$18-BH$19+1)*$B$2*$AX$21),IF(BI$18&gt;=BH$19,$AX$21*$B$2))),0)</f>
        <v>0</v>
      </c>
      <c r="BJ70" s="231">
        <f>IF('Hoja De Calculo'!BK13&gt;='Hoja De Calculo'!BJ13,IF(BJ$18=100,($AX$21*BJ$18*$B$2)-SUM($I70:BI70),IF(BJ$18&gt;BI$19,((BJ$18-BI$19+1)*$B$2*$AX$21),IF(BJ$18&gt;=BI$19,$AX$21*$B$2))),0)</f>
        <v>0</v>
      </c>
      <c r="BK70" s="231">
        <f>IF('Hoja De Calculo'!BL13&gt;='Hoja De Calculo'!BK13,IF(BK$18=100,($AX$21*BK$18*$B$2)-SUM($I70:BJ70),IF(BK$18&gt;BJ$19,((BK$18-BJ$19+1)*$B$2*$AX$21),IF(BK$18&gt;=BJ$19,$AX$21*$B$2))),0)</f>
        <v>0</v>
      </c>
      <c r="BL70" s="231">
        <f>IF('Hoja De Calculo'!BM13&gt;='Hoja De Calculo'!BL13,IF(BL$18=100,($AX$21*BL$18*$B$2)-SUM($I70:BK70),IF(BL$18&gt;BK$19,((BL$18-BK$19+1)*$B$2*$AX$21),IF(BL$18&gt;=BK$19,$AX$21*$B$2))),0)</f>
        <v>0</v>
      </c>
      <c r="BM70" s="231">
        <f>IF('Hoja De Calculo'!BN13&gt;='Hoja De Calculo'!BM13,IF(BM$18=100,($AX$21*BM$18*$B$2)-SUM($I70:BL70),IF(BM$18&gt;BL$19,((BM$18-BL$19+1)*$B$2*$AX$21),IF(BM$18&gt;=BL$19,$AX$21*$B$2))),0)</f>
        <v>0</v>
      </c>
      <c r="BN70" s="231">
        <f>IF('Hoja De Calculo'!BO13&gt;='Hoja De Calculo'!BN13,IF(BN$18=100,($AX$21*BN$18*$B$2)-SUM($I70:BM70),IF(BN$18&gt;BM$19,((BN$18-BM$19+1)*$B$2*$AX$21),IF(BN$18&gt;=BM$19,$AX$21*$B$2))),0)</f>
        <v>0</v>
      </c>
      <c r="BO70" s="231">
        <f>IF('Hoja De Calculo'!BP13&gt;='Hoja De Calculo'!BO13,IF(BO$18=100,($AX$21*BO$18*$B$2)-SUM($I70:BN70),IF(BO$18&gt;BN$19,((BO$18-BN$19+1)*$B$2*$AX$21),IF(BO$18&gt;=BN$19,$AX$21*$B$2))),0)</f>
        <v>0</v>
      </c>
      <c r="BP70" s="231">
        <f>IF('Hoja De Calculo'!BQ13&gt;='Hoja De Calculo'!BP13,IF(BP$18=100,($AX$21*BP$18*$B$2)-SUM($I70:BO70),IF(BP$18&gt;BO$19,((BP$18-BO$19+1)*$B$2*$AX$21),IF(BP$18&gt;=BO$19,$AX$21*$B$2))),0)</f>
        <v>0</v>
      </c>
      <c r="BQ70" s="231">
        <f>IF('Hoja De Calculo'!BR13&gt;='Hoja De Calculo'!BQ13,IF(BQ$18=100,($AX$21*BQ$18*$B$2)-SUM($I70:BP70),IF(BQ$18&gt;BP$19,((BQ$18-BP$19+1)*$B$2*$AX$21),IF(BQ$18&gt;=BP$19,$AX$21*$B$2))),0)</f>
        <v>0</v>
      </c>
      <c r="BR70" s="231">
        <f>IF('Hoja De Calculo'!BS13&gt;='Hoja De Calculo'!BR13,IF(BR$18=100,($AX$21*BR$18*$B$2)-SUM($I70:BQ70),IF(BR$18&gt;BQ$19,((BR$18-BQ$19+1)*$B$2*$AX$21),IF(BR$18&gt;=BQ$19,$AX$21*$B$2))),0)</f>
        <v>0</v>
      </c>
      <c r="BS70" s="231">
        <f>IF('Hoja De Calculo'!BT13&gt;='Hoja De Calculo'!BS13,IF(BS$18=100,($AX$21*BS$18*$B$2)-SUM($I70:BR70),IF(BS$18&gt;BR$19,((BS$18-BR$19+1)*$B$2*$AX$21),IF(BS$18&gt;=BR$19,$AX$21*$B$2))),0)</f>
        <v>0</v>
      </c>
      <c r="BT70" s="231">
        <f>IF('Hoja De Calculo'!BU13&gt;='Hoja De Calculo'!BT13,IF(BT$18=100,($AX$21*BT$18*$B$2)-SUM($I70:BS70),IF(BT$18&gt;BS$19,((BT$18-BS$19+1)*$B$2*$AX$21),IF(BT$18&gt;=BS$19,$AX$21*$B$2))),0)</f>
        <v>0</v>
      </c>
      <c r="BU70" s="231">
        <f>IF('Hoja De Calculo'!BV13&gt;='Hoja De Calculo'!BU13,IF(BU$18=100,($AX$21*BU$18*$B$2)-SUM($I70:BT70),IF(BU$18&gt;BT$19,((BU$18-BT$19+1)*$B$2*$AX$21),IF(BU$18&gt;=BT$19,$AX$21*$B$2))),0)</f>
        <v>0</v>
      </c>
      <c r="BV70" s="231">
        <f>IF('Hoja De Calculo'!BW13&gt;='Hoja De Calculo'!BV13,IF(BV$18=100,($AX$21*BV$18*$B$2)-SUM($I70:BU70),IF(BV$18&gt;BU$19,((BV$18-BU$19+1)*$B$2*$AX$21),IF(BV$18&gt;=BU$19,$AX$21*$B$2))),0)</f>
        <v>0</v>
      </c>
      <c r="BW70" s="231">
        <f>IF('Hoja De Calculo'!BX13&gt;='Hoja De Calculo'!BW13,IF(BW$18=100,($AX$21*BW$18*$B$2)-SUM($I70:BV70),IF(BW$18&gt;BV$19,((BW$18-BV$19+1)*$B$2*$AX$21),IF(BW$18&gt;=BV$19,$AX$21*$B$2))),0)</f>
        <v>0</v>
      </c>
      <c r="BX70" s="231">
        <f>IF('Hoja De Calculo'!BY13&gt;='Hoja De Calculo'!BX13,IF(BX$18=100,($AX$21*BX$18*$B$2)-SUM($I70:BW70),IF(BX$18&gt;BW$19,((BX$18-BW$19+1)*$B$2*$AX$21),IF(BX$18&gt;=BW$19,$AX$21*$B$2))),0)</f>
        <v>0</v>
      </c>
      <c r="BY70" s="231">
        <f>IF('Hoja De Calculo'!BZ13&gt;='Hoja De Calculo'!BY13,IF(BY$18=100,($AX$21*BY$18*$B$2)-SUM($I70:BX70),IF(BY$18&gt;BX$19,((BY$18-BX$19+1)*$B$2*$AX$21),IF(BY$18&gt;=BX$19,$AX$21*$B$2))),0)</f>
        <v>0</v>
      </c>
      <c r="BZ70" s="231">
        <f>IF('Hoja De Calculo'!CA13&gt;='Hoja De Calculo'!BZ13,IF(BZ$18=100,($AX$21*BZ$18*$B$2)-SUM($I70:BY70),IF(BZ$18&gt;BY$19,((BZ$18-BY$19+1)*$B$2*$AX$21),IF(BZ$18&gt;=BY$19,$AX$21*$B$2))),0)</f>
        <v>0</v>
      </c>
      <c r="CA70" s="231">
        <f>IF('Hoja De Calculo'!CB13&gt;='Hoja De Calculo'!CA13,IF(CA$18=100,($AX$21*CA$18*$B$2)-SUM($I70:BZ70),IF(CA$18&gt;BZ$19,((CA$18-BZ$19+1)*$B$2*$AX$21),IF(CA$18&gt;=BZ$19,$AX$21*$B$2))),0)</f>
        <v>0</v>
      </c>
      <c r="CB70" s="231">
        <f>IF('Hoja De Calculo'!CC13&gt;='Hoja De Calculo'!CB13,IF(CB$18=100,($AX$21*CB$18*$B$2)-SUM($I70:CA70),IF(CB$18&gt;CA$19,((CB$18-CA$19+1)*$B$2*$AX$21),IF(CB$18&gt;=CA$19,$AX$21*$B$2))),0)</f>
        <v>0</v>
      </c>
      <c r="CC70" s="231">
        <f>IF('Hoja De Calculo'!CD13&gt;='Hoja De Calculo'!CC13,IF(CC$18=100,($AX$21*CC$18*$B$2)-SUM($I70:CB70),IF(CC$18&gt;CB$19,((CC$18-CB$19+1)*$B$2*$AX$21),IF(CC$18&gt;=CB$19,$AX$21*$B$2))),0)</f>
        <v>0</v>
      </c>
      <c r="CD70" s="231">
        <f>IF('Hoja De Calculo'!CE13&gt;='Hoja De Calculo'!CD13,IF(CD$18=100,($AX$21*CD$18*$B$2)-SUM($I70:CC70),IF(CD$18&gt;CC$19,((CD$18-CC$19+1)*$B$2*$AX$21),IF(CD$18&gt;=CC$19,$AX$21*$B$2))),0)</f>
        <v>0</v>
      </c>
      <c r="CE70" s="231">
        <f>IF('Hoja De Calculo'!CF13&gt;='Hoja De Calculo'!CE13,IF(CE$18=100,($AX$21*CE$18*$B$2)-SUM($I70:CD70),IF(CE$18&gt;CD$19,((CE$18-CD$19+1)*$B$2*$AX$21),IF(CE$18&gt;=CD$19,$AX$21*$B$2))),0)</f>
        <v>0</v>
      </c>
      <c r="CF70" s="231">
        <f>IF('Hoja De Calculo'!CG13&gt;='Hoja De Calculo'!CF13,IF(CF$18=100,($AX$21*CF$18*$B$2)-SUM($I70:CE70),IF(CF$18&gt;CE$19,((CF$18-CE$19+1)*$B$2*$AX$21),IF(CF$18&gt;=CE$19,$AX$21*$B$2))),0)</f>
        <v>0</v>
      </c>
      <c r="CG70" s="231">
        <f>IF('Hoja De Calculo'!CH13&gt;='Hoja De Calculo'!CG13,IF(CG$18=100,($AX$21*CG$18*$B$2)-SUM($I70:CF70),IF(CG$18&gt;CF$19,((CG$18-CF$19+1)*$B$2*$AX$21),IF(CG$18&gt;=CF$19,$AX$21*$B$2))),0)</f>
        <v>0</v>
      </c>
      <c r="CH70" s="231">
        <f>IF('Hoja De Calculo'!CI13&gt;='Hoja De Calculo'!CH13,IF(CH$18=100,($AX$21*CH$18*$B$2)-SUM($I70:CG70),IF(CH$18&gt;CG$19,((CH$18-CG$19+1)*$B$2*$AX$21),IF(CH$18&gt;=CG$19,$AX$21*$B$2))),0)</f>
        <v>0</v>
      </c>
      <c r="CI70" s="231">
        <f>IF('Hoja De Calculo'!CJ13&gt;='Hoja De Calculo'!CI13,IF(CI$18=100,($AX$21*CI$18*$B$2)-SUM($I70:CH70),IF(CI$18&gt;CH$19,((CI$18-CH$19+1)*$B$2*$AX$21),IF(CI$18&gt;=CH$19,$AX$21*$B$2))),0)</f>
        <v>0</v>
      </c>
      <c r="CJ70" s="231">
        <f>IF('Hoja De Calculo'!CK13&gt;='Hoja De Calculo'!CJ13,IF(CJ$18=100,($AX$21*CJ$18*$B$2)-SUM($I70:CI70),IF(CJ$18&gt;CI$19,((CJ$18-CI$19+1)*$B$2*$AX$21),IF(CJ$18&gt;=CI$19,$AX$21*$B$2))),0)</f>
        <v>0</v>
      </c>
      <c r="CK70" s="231">
        <f>IF('Hoja De Calculo'!CL13&gt;='Hoja De Calculo'!CK13,IF(CK$18=100,($AX$21*CK$18*$B$2)-SUM($I70:CJ70),IF(CK$18&gt;CJ$19,((CK$18-CJ$19+1)*$B$2*$AX$21),IF(CK$18&gt;=CJ$19,$AX$21*$B$2))),0)</f>
        <v>0</v>
      </c>
      <c r="CL70" s="231">
        <f>IF('Hoja De Calculo'!CM13&gt;='Hoja De Calculo'!CL13,IF(CL$18=100,($AX$21*CL$18*$B$2)-SUM($I70:CK70),IF(CL$18&gt;CK$19,((CL$18-CK$19+1)*$B$2*$AX$21),IF(CL$18&gt;=CK$19,$AX$21*$B$2))),0)</f>
        <v>0</v>
      </c>
      <c r="CM70" s="231">
        <f>IF('Hoja De Calculo'!CN13&gt;='Hoja De Calculo'!CM13,IF(CM$18=100,($AX$21*CM$18*$B$2)-SUM($I70:CL70),IF(CM$18&gt;CL$19,((CM$18-CL$19+1)*$B$2*$AX$21),IF(CM$18&gt;=CL$19,$AX$21*$B$2))),0)</f>
        <v>0</v>
      </c>
      <c r="CN70" s="231">
        <f>IF('Hoja De Calculo'!CO13&gt;='Hoja De Calculo'!CN13,IF(CN$18=100,($AX$21*CN$18*$B$2)-SUM($I70:CM70),IF(CN$18&gt;CM$19,((CN$18-CM$19+1)*$B$2*$AX$21),IF(CN$18&gt;=CM$19,$AX$21*$B$2))),0)</f>
        <v>0</v>
      </c>
      <c r="CO70" s="231">
        <f>IF('Hoja De Calculo'!CP13&gt;='Hoja De Calculo'!CO13,IF(CO$18=100,($AX$21*CO$18*$B$2)-SUM($I70:CN70),IF(CO$18&gt;CN$19,((CO$18-CN$19+1)*$B$2*$AX$21),IF(CO$18&gt;=CN$19,$AX$21*$B$2))),0)</f>
        <v>0</v>
      </c>
      <c r="CP70" s="231">
        <f>IF('Hoja De Calculo'!CQ13&gt;='Hoja De Calculo'!CP13,IF(CP$18=100,($AX$21*CP$18*$B$2)-SUM($I70:CO70),IF(CP$18&gt;CO$19,((CP$18-CO$19+1)*$B$2*$AX$21),IF(CP$18&gt;=CO$19,$AX$21*$B$2))),0)</f>
        <v>0</v>
      </c>
      <c r="CQ70" s="231">
        <f>IF('Hoja De Calculo'!CR13&gt;='Hoja De Calculo'!CQ13,IF(CQ$18=100,($AX$21*CQ$18*$B$2)-SUM($I70:CP70),IF(CQ$18&gt;CP$19,((CQ$18-CP$19+1)*$B$2*$AX$21),IF(CQ$18&gt;=CP$19,$AX$21*$B$2))),0)</f>
        <v>0</v>
      </c>
      <c r="CR70" s="231">
        <f>IF('Hoja De Calculo'!CS13&gt;='Hoja De Calculo'!CR13,IF(CR$18=100,($AX$21*CR$18*$B$2)-SUM($I70:CQ70),IF(CR$18&gt;CQ$19,((CR$18-CQ$19+1)*$B$2*$AX$21),IF(CR$18&gt;=CQ$19,$AX$21*$B$2))),0)</f>
        <v>0</v>
      </c>
      <c r="CS70" s="231">
        <f>IF('Hoja De Calculo'!CT13&gt;='Hoja De Calculo'!CS13,IF(CS$18=100,($AX$21*CS$18*$B$2)-SUM($I70:CR70),IF(CS$18&gt;CR$19,((CS$18-CR$19+1)*$B$2*$AX$21),IF(CS$18&gt;=CR$19,$AX$21*$B$2))),0)</f>
        <v>0</v>
      </c>
      <c r="CT70" s="231">
        <f>IF('Hoja De Calculo'!CU13&gt;='Hoja De Calculo'!CT13,IF(CT$18=100,($AX$21*CT$18*$B$2)-SUM($I70:CS70),IF(CT$18&gt;CS$19,((CT$18-CS$19+1)*$B$2*$AX$21),IF(CT$18&gt;=CS$19,$AX$21*$B$2))),0)</f>
        <v>0</v>
      </c>
      <c r="CU70" s="231">
        <f>IF('Hoja De Calculo'!CV13&gt;='Hoja De Calculo'!CU13,IF(CU$18=100,($AX$21*CU$18*$B$2)-SUM($I70:CT70),IF(CU$18&gt;CT$19,((CU$18-CT$19+1)*$B$2*$AX$21),IF(CU$18&gt;=CT$19,$AX$21*$B$2))),0)</f>
        <v>0</v>
      </c>
      <c r="CV70" s="231">
        <f>IF('Hoja De Calculo'!CW13&gt;='Hoja De Calculo'!CV13,IF(CV$18=100,($AX$21*CV$18*$B$2)-SUM($I70:CU70),IF(CV$18&gt;CU$19,((CV$18-CU$19+1)*$B$2*$AX$21),IF(CV$18&gt;=CU$19,$AX$21*$B$2))),0)</f>
        <v>0</v>
      </c>
      <c r="CW70" s="231">
        <f>IF('Hoja De Calculo'!CX13&gt;='Hoja De Calculo'!CW13,IF(CW$18=100,($AX$21*CW$18*$B$2)-SUM($I70:CV70),IF(CW$18&gt;CV$19,((CW$18-CV$19+1)*$B$2*$AX$21),IF(CW$18&gt;=CV$19,$AX$21*$B$2))),0)</f>
        <v>0</v>
      </c>
    </row>
    <row r="71" spans="1:101" x14ac:dyDescent="0.35">
      <c r="A71" t="s">
        <v>176</v>
      </c>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218">
        <f>(AY$21*$B$2*(AY$19+(IF(AY$19=100,0,1))))</f>
        <v>0</v>
      </c>
      <c r="AZ71" s="231">
        <f>IF('Hoja De Calculo'!BA13&gt;='Hoja De Calculo'!AZ13,IF(AZ$18=100,($AY$21*AZ$18*$B$2)-SUM($I71:AY71),IF(AZ$18&gt;AY$19,((AZ$18-AY$19+1)*$B$2*$AY$21),IF(AZ$18&gt;=AY$19,$AY$21*$B$2))),0)</f>
        <v>0</v>
      </c>
      <c r="BA71" s="231">
        <f>IF('Hoja De Calculo'!BB13&gt;='Hoja De Calculo'!BA13,IF(BA$18=100,($AY$21*BA$18*$B$2)-SUM($I71:AZ71),IF(BA$18&gt;AZ$19,((BA$18-AZ$19+1)*$B$2*$AY$21),IF(BA$18&gt;=AZ$19,$AY$21*$B$2))),0)</f>
        <v>0</v>
      </c>
      <c r="BB71" s="231">
        <f>IF('Hoja De Calculo'!BC13&gt;='Hoja De Calculo'!BB13,IF(BB$18=100,($AY$21*BB$18*$B$2)-SUM($I71:BA71),IF(BB$18&gt;BA$19,((BB$18-BA$19+1)*$B$2*$AY$21),IF(BB$18&gt;=BA$19,$AY$21*$B$2))),0)</f>
        <v>0</v>
      </c>
      <c r="BC71" s="231">
        <f>IF('Hoja De Calculo'!BD13&gt;='Hoja De Calculo'!BC13,IF(BC$18=100,($AY$21*BC$18*$B$2)-SUM($I71:BB71),IF(BC$18&gt;BB$19,((BC$18-BB$19+1)*$B$2*$AY$21),IF(BC$18&gt;=BB$19,$AY$21*$B$2))),0)</f>
        <v>0</v>
      </c>
      <c r="BD71" s="231">
        <f>IF('Hoja De Calculo'!BE13&gt;='Hoja De Calculo'!BD13,IF(BD$18=100,($AY$21*BD$18*$B$2)-SUM($I71:BC71),IF(BD$18&gt;BC$19,((BD$18-BC$19+1)*$B$2*$AY$21),IF(BD$18&gt;=BC$19,$AY$21*$B$2))),0)</f>
        <v>0</v>
      </c>
      <c r="BE71" s="231">
        <f>IF('Hoja De Calculo'!BF13&gt;='Hoja De Calculo'!BE13,IF(BE$18=100,($AY$21*BE$18*$B$2)-SUM($I71:BD71),IF(BE$18&gt;BD$19,((BE$18-BD$19+1)*$B$2*$AY$21),IF(BE$18&gt;=BD$19,$AY$21*$B$2))),0)</f>
        <v>0</v>
      </c>
      <c r="BF71" s="231">
        <f>IF('Hoja De Calculo'!BG13&gt;='Hoja De Calculo'!BF13,IF(BF$18=100,($AY$21*BF$18*$B$2)-SUM($I71:BE71),IF(BF$18&gt;BE$19,((BF$18-BE$19+1)*$B$2*$AY$21),IF(BF$18&gt;=BE$19,$AY$21*$B$2))),0)</f>
        <v>0</v>
      </c>
      <c r="BG71" s="231">
        <f>IF('Hoja De Calculo'!BH13&gt;='Hoja De Calculo'!BG13,IF(BG$18=100,($AY$21*BG$18*$B$2)-SUM($I71:BF71),IF(BG$18&gt;BF$19,((BG$18-BF$19+1)*$B$2*$AY$21),IF(BG$18&gt;=BF$19,$AY$21*$B$2))),0)</f>
        <v>0</v>
      </c>
      <c r="BH71" s="231">
        <f>IF('Hoja De Calculo'!BI13&gt;='Hoja De Calculo'!BH13,IF(BH$18=100,($AY$21*BH$18*$B$2)-SUM($I71:BG71),IF(BH$18&gt;BG$19,((BH$18-BG$19+1)*$B$2*$AY$21),IF(BH$18&gt;=BG$19,$AY$21*$B$2))),0)</f>
        <v>0</v>
      </c>
      <c r="BI71" s="231">
        <f>IF('Hoja De Calculo'!BJ13&gt;='Hoja De Calculo'!BI13,IF(BI$18=100,($AY$21*BI$18*$B$2)-SUM($I71:BH71),IF(BI$18&gt;BH$19,((BI$18-BH$19+1)*$B$2*$AY$21),IF(BI$18&gt;=BH$19,$AY$21*$B$2))),0)</f>
        <v>0</v>
      </c>
      <c r="BJ71" s="231">
        <f>IF('Hoja De Calculo'!BK13&gt;='Hoja De Calculo'!BJ13,IF(BJ$18=100,($AY$21*BJ$18*$B$2)-SUM($I71:BI71),IF(BJ$18&gt;BI$19,((BJ$18-BI$19+1)*$B$2*$AY$21),IF(BJ$18&gt;=BI$19,$AY$21*$B$2))),0)</f>
        <v>0</v>
      </c>
      <c r="BK71" s="231">
        <f>IF('Hoja De Calculo'!BL13&gt;='Hoja De Calculo'!BK13,IF(BK$18=100,($AY$21*BK$18*$B$2)-SUM($I71:BJ71),IF(BK$18&gt;BJ$19,((BK$18-BJ$19+1)*$B$2*$AY$21),IF(BK$18&gt;=BJ$19,$AY$21*$B$2))),0)</f>
        <v>0</v>
      </c>
      <c r="BL71" s="231">
        <f>IF('Hoja De Calculo'!BM13&gt;='Hoja De Calculo'!BL13,IF(BL$18=100,($AY$21*BL$18*$B$2)-SUM($I71:BK71),IF(BL$18&gt;BK$19,((BL$18-BK$19+1)*$B$2*$AY$21),IF(BL$18&gt;=BK$19,$AY$21*$B$2))),0)</f>
        <v>0</v>
      </c>
      <c r="BM71" s="231">
        <f>IF('Hoja De Calculo'!BN13&gt;='Hoja De Calculo'!BM13,IF(BM$18=100,($AY$21*BM$18*$B$2)-SUM($I71:BL71),IF(BM$18&gt;BL$19,((BM$18-BL$19+1)*$B$2*$AY$21),IF(BM$18&gt;=BL$19,$AY$21*$B$2))),0)</f>
        <v>0</v>
      </c>
      <c r="BN71" s="231">
        <f>IF('Hoja De Calculo'!BO13&gt;='Hoja De Calculo'!BN13,IF(BN$18=100,($AY$21*BN$18*$B$2)-SUM($I71:BM71),IF(BN$18&gt;BM$19,((BN$18-BM$19+1)*$B$2*$AY$21),IF(BN$18&gt;=BM$19,$AY$21*$B$2))),0)</f>
        <v>0</v>
      </c>
      <c r="BO71" s="231">
        <f>IF('Hoja De Calculo'!BP13&gt;='Hoja De Calculo'!BO13,IF(BO$18=100,($AY$21*BO$18*$B$2)-SUM($I71:BN71),IF(BO$18&gt;BN$19,((BO$18-BN$19+1)*$B$2*$AY$21),IF(BO$18&gt;=BN$19,$AY$21*$B$2))),0)</f>
        <v>0</v>
      </c>
      <c r="BP71" s="231">
        <f>IF('Hoja De Calculo'!BQ13&gt;='Hoja De Calculo'!BP13,IF(BP$18=100,($AY$21*BP$18*$B$2)-SUM($I71:BO71),IF(BP$18&gt;BO$19,((BP$18-BO$19+1)*$B$2*$AY$21),IF(BP$18&gt;=BO$19,$AY$21*$B$2))),0)</f>
        <v>0</v>
      </c>
      <c r="BQ71" s="231">
        <f>IF('Hoja De Calculo'!BR13&gt;='Hoja De Calculo'!BQ13,IF(BQ$18=100,($AY$21*BQ$18*$B$2)-SUM($I71:BP71),IF(BQ$18&gt;BP$19,((BQ$18-BP$19+1)*$B$2*$AY$21),IF(BQ$18&gt;=BP$19,$AY$21*$B$2))),0)</f>
        <v>0</v>
      </c>
      <c r="BR71" s="231">
        <f>IF('Hoja De Calculo'!BS13&gt;='Hoja De Calculo'!BR13,IF(BR$18=100,($AY$21*BR$18*$B$2)-SUM($I71:BQ71),IF(BR$18&gt;BQ$19,((BR$18-BQ$19+1)*$B$2*$AY$21),IF(BR$18&gt;=BQ$19,$AY$21*$B$2))),0)</f>
        <v>0</v>
      </c>
      <c r="BS71" s="231">
        <f>IF('Hoja De Calculo'!BT13&gt;='Hoja De Calculo'!BS13,IF(BS$18=100,($AY$21*BS$18*$B$2)-SUM($I71:BR71),IF(BS$18&gt;BR$19,((BS$18-BR$19+1)*$B$2*$AY$21),IF(BS$18&gt;=BR$19,$AY$21*$B$2))),0)</f>
        <v>0</v>
      </c>
      <c r="BT71" s="231">
        <f>IF('Hoja De Calculo'!BU13&gt;='Hoja De Calculo'!BT13,IF(BT$18=100,($AY$21*BT$18*$B$2)-SUM($I71:BS71),IF(BT$18&gt;BS$19,((BT$18-BS$19+1)*$B$2*$AY$21),IF(BT$18&gt;=BS$19,$AY$21*$B$2))),0)</f>
        <v>0</v>
      </c>
      <c r="BU71" s="231">
        <f>IF('Hoja De Calculo'!BV13&gt;='Hoja De Calculo'!BU13,IF(BU$18=100,($AY$21*BU$18*$B$2)-SUM($I71:BT71),IF(BU$18&gt;BT$19,((BU$18-BT$19+1)*$B$2*$AY$21),IF(BU$18&gt;=BT$19,$AY$21*$B$2))),0)</f>
        <v>0</v>
      </c>
      <c r="BV71" s="231">
        <f>IF('Hoja De Calculo'!BW13&gt;='Hoja De Calculo'!BV13,IF(BV$18=100,($AY$21*BV$18*$B$2)-SUM($I71:BU71),IF(BV$18&gt;BU$19,((BV$18-BU$19+1)*$B$2*$AY$21),IF(BV$18&gt;=BU$19,$AY$21*$B$2))),0)</f>
        <v>0</v>
      </c>
      <c r="BW71" s="231">
        <f>IF('Hoja De Calculo'!BX13&gt;='Hoja De Calculo'!BW13,IF(BW$18=100,($AY$21*BW$18*$B$2)-SUM($I71:BV71),IF(BW$18&gt;BV$19,((BW$18-BV$19+1)*$B$2*$AY$21),IF(BW$18&gt;=BV$19,$AY$21*$B$2))),0)</f>
        <v>0</v>
      </c>
      <c r="BX71" s="231">
        <f>IF('Hoja De Calculo'!BY13&gt;='Hoja De Calculo'!BX13,IF(BX$18=100,($AY$21*BX$18*$B$2)-SUM($I71:BW71),IF(BX$18&gt;BW$19,((BX$18-BW$19+1)*$B$2*$AY$21),IF(BX$18&gt;=BW$19,$AY$21*$B$2))),0)</f>
        <v>0</v>
      </c>
      <c r="BY71" s="231">
        <f>IF('Hoja De Calculo'!BZ13&gt;='Hoja De Calculo'!BY13,IF(BY$18=100,($AY$21*BY$18*$B$2)-SUM($I71:BX71),IF(BY$18&gt;BX$19,((BY$18-BX$19+1)*$B$2*$AY$21),IF(BY$18&gt;=BX$19,$AY$21*$B$2))),0)</f>
        <v>0</v>
      </c>
      <c r="BZ71" s="231">
        <f>IF('Hoja De Calculo'!CA13&gt;='Hoja De Calculo'!BZ13,IF(BZ$18=100,($AY$21*BZ$18*$B$2)-SUM($I71:BY71),IF(BZ$18&gt;BY$19,((BZ$18-BY$19+1)*$B$2*$AY$21),IF(BZ$18&gt;=BY$19,$AY$21*$B$2))),0)</f>
        <v>0</v>
      </c>
      <c r="CA71" s="231">
        <f>IF('Hoja De Calculo'!CB13&gt;='Hoja De Calculo'!CA13,IF(CA$18=100,($AY$21*CA$18*$B$2)-SUM($I71:BZ71),IF(CA$18&gt;BZ$19,((CA$18-BZ$19+1)*$B$2*$AY$21),IF(CA$18&gt;=BZ$19,$AY$21*$B$2))),0)</f>
        <v>0</v>
      </c>
      <c r="CB71" s="231">
        <f>IF('Hoja De Calculo'!CC13&gt;='Hoja De Calculo'!CB13,IF(CB$18=100,($AY$21*CB$18*$B$2)-SUM($I71:CA71),IF(CB$18&gt;CA$19,((CB$18-CA$19+1)*$B$2*$AY$21),IF(CB$18&gt;=CA$19,$AY$21*$B$2))),0)</f>
        <v>0</v>
      </c>
      <c r="CC71" s="231">
        <f>IF('Hoja De Calculo'!CD13&gt;='Hoja De Calculo'!CC13,IF(CC$18=100,($AY$21*CC$18*$B$2)-SUM($I71:CB71),IF(CC$18&gt;CB$19,((CC$18-CB$19+1)*$B$2*$AY$21),IF(CC$18&gt;=CB$19,$AY$21*$B$2))),0)</f>
        <v>0</v>
      </c>
      <c r="CD71" s="231">
        <f>IF('Hoja De Calculo'!CE13&gt;='Hoja De Calculo'!CD13,IF(CD$18=100,($AY$21*CD$18*$B$2)-SUM($I71:CC71),IF(CD$18&gt;CC$19,((CD$18-CC$19+1)*$B$2*$AY$21),IF(CD$18&gt;=CC$19,$AY$21*$B$2))),0)</f>
        <v>0</v>
      </c>
      <c r="CE71" s="231">
        <f>IF('Hoja De Calculo'!CF13&gt;='Hoja De Calculo'!CE13,IF(CE$18=100,($AY$21*CE$18*$B$2)-SUM($I71:CD71),IF(CE$18&gt;CD$19,((CE$18-CD$19+1)*$B$2*$AY$21),IF(CE$18&gt;=CD$19,$AY$21*$B$2))),0)</f>
        <v>0</v>
      </c>
      <c r="CF71" s="231">
        <f>IF('Hoja De Calculo'!CG13&gt;='Hoja De Calculo'!CF13,IF(CF$18=100,($AY$21*CF$18*$B$2)-SUM($I71:CE71),IF(CF$18&gt;CE$19,((CF$18-CE$19+1)*$B$2*$AY$21),IF(CF$18&gt;=CE$19,$AY$21*$B$2))),0)</f>
        <v>0</v>
      </c>
      <c r="CG71" s="231">
        <f>IF('Hoja De Calculo'!CH13&gt;='Hoja De Calculo'!CG13,IF(CG$18=100,($AY$21*CG$18*$B$2)-SUM($I71:CF71),IF(CG$18&gt;CF$19,((CG$18-CF$19+1)*$B$2*$AY$21),IF(CG$18&gt;=CF$19,$AY$21*$B$2))),0)</f>
        <v>0</v>
      </c>
      <c r="CH71" s="231">
        <f>IF('Hoja De Calculo'!CI13&gt;='Hoja De Calculo'!CH13,IF(CH$18=100,($AY$21*CH$18*$B$2)-SUM($I71:CG71),IF(CH$18&gt;CG$19,((CH$18-CG$19+1)*$B$2*$AY$21),IF(CH$18&gt;=CG$19,$AY$21*$B$2))),0)</f>
        <v>0</v>
      </c>
      <c r="CI71" s="231">
        <f>IF('Hoja De Calculo'!CJ13&gt;='Hoja De Calculo'!CI13,IF(CI$18=100,($AY$21*CI$18*$B$2)-SUM($I71:CH71),IF(CI$18&gt;CH$19,((CI$18-CH$19+1)*$B$2*$AY$21),IF(CI$18&gt;=CH$19,$AY$21*$B$2))),0)</f>
        <v>0</v>
      </c>
      <c r="CJ71" s="231">
        <f>IF('Hoja De Calculo'!CK13&gt;='Hoja De Calculo'!CJ13,IF(CJ$18=100,($AY$21*CJ$18*$B$2)-SUM($I71:CI71),IF(CJ$18&gt;CI$19,((CJ$18-CI$19+1)*$B$2*$AY$21),IF(CJ$18&gt;=CI$19,$AY$21*$B$2))),0)</f>
        <v>0</v>
      </c>
      <c r="CK71" s="231">
        <f>IF('Hoja De Calculo'!CL13&gt;='Hoja De Calculo'!CK13,IF(CK$18=100,($AY$21*CK$18*$B$2)-SUM($I71:CJ71),IF(CK$18&gt;CJ$19,((CK$18-CJ$19+1)*$B$2*$AY$21),IF(CK$18&gt;=CJ$19,$AY$21*$B$2))),0)</f>
        <v>0</v>
      </c>
      <c r="CL71" s="231">
        <f>IF('Hoja De Calculo'!CM13&gt;='Hoja De Calculo'!CL13,IF(CL$18=100,($AY$21*CL$18*$B$2)-SUM($I71:CK71),IF(CL$18&gt;CK$19,((CL$18-CK$19+1)*$B$2*$AY$21),IF(CL$18&gt;=CK$19,$AY$21*$B$2))),0)</f>
        <v>0</v>
      </c>
      <c r="CM71" s="231">
        <f>IF('Hoja De Calculo'!CN13&gt;='Hoja De Calculo'!CM13,IF(CM$18=100,($AY$21*CM$18*$B$2)-SUM($I71:CL71),IF(CM$18&gt;CL$19,((CM$18-CL$19+1)*$B$2*$AY$21),IF(CM$18&gt;=CL$19,$AY$21*$B$2))),0)</f>
        <v>0</v>
      </c>
      <c r="CN71" s="231">
        <f>IF('Hoja De Calculo'!CO13&gt;='Hoja De Calculo'!CN13,IF(CN$18=100,($AY$21*CN$18*$B$2)-SUM($I71:CM71),IF(CN$18&gt;CM$19,((CN$18-CM$19+1)*$B$2*$AY$21),IF(CN$18&gt;=CM$19,$AY$21*$B$2))),0)</f>
        <v>0</v>
      </c>
      <c r="CO71" s="231">
        <f>IF('Hoja De Calculo'!CP13&gt;='Hoja De Calculo'!CO13,IF(CO$18=100,($AY$21*CO$18*$B$2)-SUM($I71:CN71),IF(CO$18&gt;CN$19,((CO$18-CN$19+1)*$B$2*$AY$21),IF(CO$18&gt;=CN$19,$AY$21*$B$2))),0)</f>
        <v>0</v>
      </c>
      <c r="CP71" s="231">
        <f>IF('Hoja De Calculo'!CQ13&gt;='Hoja De Calculo'!CP13,IF(CP$18=100,($AY$21*CP$18*$B$2)-SUM($I71:CO71),IF(CP$18&gt;CO$19,((CP$18-CO$19+1)*$B$2*$AY$21),IF(CP$18&gt;=CO$19,$AY$21*$B$2))),0)</f>
        <v>0</v>
      </c>
      <c r="CQ71" s="231">
        <f>IF('Hoja De Calculo'!CR13&gt;='Hoja De Calculo'!CQ13,IF(CQ$18=100,($AY$21*CQ$18*$B$2)-SUM($I71:CP71),IF(CQ$18&gt;CP$19,((CQ$18-CP$19+1)*$B$2*$AY$21),IF(CQ$18&gt;=CP$19,$AY$21*$B$2))),0)</f>
        <v>0</v>
      </c>
      <c r="CR71" s="231">
        <f>IF('Hoja De Calculo'!CS13&gt;='Hoja De Calculo'!CR13,IF(CR$18=100,($AY$21*CR$18*$B$2)-SUM($I71:CQ71),IF(CR$18&gt;CQ$19,((CR$18-CQ$19+1)*$B$2*$AY$21),IF(CR$18&gt;=CQ$19,$AY$21*$B$2))),0)</f>
        <v>0</v>
      </c>
      <c r="CS71" s="231">
        <f>IF('Hoja De Calculo'!CT13&gt;='Hoja De Calculo'!CS13,IF(CS$18=100,($AY$21*CS$18*$B$2)-SUM($I71:CR71),IF(CS$18&gt;CR$19,((CS$18-CR$19+1)*$B$2*$AY$21),IF(CS$18&gt;=CR$19,$AY$21*$B$2))),0)</f>
        <v>0</v>
      </c>
      <c r="CT71" s="231">
        <f>IF('Hoja De Calculo'!CU13&gt;='Hoja De Calculo'!CT13,IF(CT$18=100,($AY$21*CT$18*$B$2)-SUM($I71:CS71),IF(CT$18&gt;CS$19,((CT$18-CS$19+1)*$B$2*$AY$21),IF(CT$18&gt;=CS$19,$AY$21*$B$2))),0)</f>
        <v>0</v>
      </c>
      <c r="CU71" s="231">
        <f>IF('Hoja De Calculo'!CV13&gt;='Hoja De Calculo'!CU13,IF(CU$18=100,($AY$21*CU$18*$B$2)-SUM($I71:CT71),IF(CU$18&gt;CT$19,((CU$18-CT$19+1)*$B$2*$AY$21),IF(CU$18&gt;=CT$19,$AY$21*$B$2))),0)</f>
        <v>0</v>
      </c>
      <c r="CV71" s="231">
        <f>IF('Hoja De Calculo'!CW13&gt;='Hoja De Calculo'!CV13,IF(CV$18=100,($AY$21*CV$18*$B$2)-SUM($I71:CU71),IF(CV$18&gt;CU$19,((CV$18-CU$19+1)*$B$2*$AY$21),IF(CV$18&gt;=CU$19,$AY$21*$B$2))),0)</f>
        <v>0</v>
      </c>
      <c r="CW71" s="231">
        <f>IF('Hoja De Calculo'!CX13&gt;='Hoja De Calculo'!CW13,IF(CW$18=100,($AY$21*CW$18*$B$2)-SUM($I71:CV71),IF(CW$18&gt;CV$19,((CW$18-CV$19+1)*$B$2*$AY$21),IF(CW$18&gt;=CV$19,$AY$21*$B$2))),0)</f>
        <v>0</v>
      </c>
    </row>
    <row r="72" spans="1:101" x14ac:dyDescent="0.35">
      <c r="A72" t="s">
        <v>177</v>
      </c>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c r="AZ72" s="218">
        <f>(AZ$21*$B$2*(AZ$19+(IF(AZ$19=100,0,1))))</f>
        <v>0</v>
      </c>
      <c r="BA72" s="231">
        <f>IF('Hoja De Calculo'!BB13&gt;='Hoja De Calculo'!BA13,IF(BA$18=100,($AZ$21*BA$18*$B$2)-SUM($I72:AZ72),IF(BA$18&gt;AZ$19,((BA$18-AZ$19+1)*$B$2*$AZ$21),IF(BA$18&gt;=AZ$19,$AZ$21*$B$2))),0)</f>
        <v>0</v>
      </c>
      <c r="BB72" s="231">
        <f>IF('Hoja De Calculo'!BC13&gt;='Hoja De Calculo'!BB13,IF(BB$18=100,($AZ$21*BB$18*$B$2)-SUM($I72:BA72),IF(BB$18&gt;BA$19,((BB$18-BA$19+1)*$B$2*$AZ$21),IF(BB$18&gt;=BA$19,$AZ$21*$B$2))),0)</f>
        <v>0</v>
      </c>
      <c r="BC72" s="231">
        <f>IF('Hoja De Calculo'!BD13&gt;='Hoja De Calculo'!BC13,IF(BC$18=100,($AZ$21*BC$18*$B$2)-SUM($I72:BB72),IF(BC$18&gt;BB$19,((BC$18-BB$19+1)*$B$2*$AZ$21),IF(BC$18&gt;=BB$19,$AZ$21*$B$2))),0)</f>
        <v>0</v>
      </c>
      <c r="BD72" s="231">
        <f>IF('Hoja De Calculo'!BE13&gt;='Hoja De Calculo'!BD13,IF(BD$18=100,($AZ$21*BD$18*$B$2)-SUM($I72:BC72),IF(BD$18&gt;BC$19,((BD$18-BC$19+1)*$B$2*$AZ$21),IF(BD$18&gt;=BC$19,$AZ$21*$B$2))),0)</f>
        <v>0</v>
      </c>
      <c r="BE72" s="231">
        <f>IF('Hoja De Calculo'!BF13&gt;='Hoja De Calculo'!BE13,IF(BE$18=100,($AZ$21*BE$18*$B$2)-SUM($I72:BD72),IF(BE$18&gt;BD$19,((BE$18-BD$19+1)*$B$2*$AZ$21),IF(BE$18&gt;=BD$19,$AZ$21*$B$2))),0)</f>
        <v>0</v>
      </c>
      <c r="BF72" s="231">
        <f>IF('Hoja De Calculo'!BG13&gt;='Hoja De Calculo'!BF13,IF(BF$18=100,($AZ$21*BF$18*$B$2)-SUM($I72:BE72),IF(BF$18&gt;BE$19,((BF$18-BE$19+1)*$B$2*$AZ$21),IF(BF$18&gt;=BE$19,$AZ$21*$B$2))),0)</f>
        <v>0</v>
      </c>
      <c r="BG72" s="231">
        <f>IF('Hoja De Calculo'!BH13&gt;='Hoja De Calculo'!BG13,IF(BG$18=100,($AZ$21*BG$18*$B$2)-SUM($I72:BF72),IF(BG$18&gt;BF$19,((BG$18-BF$19+1)*$B$2*$AZ$21),IF(BG$18&gt;=BF$19,$AZ$21*$B$2))),0)</f>
        <v>0</v>
      </c>
      <c r="BH72" s="231">
        <f>IF('Hoja De Calculo'!BI13&gt;='Hoja De Calculo'!BH13,IF(BH$18=100,($AZ$21*BH$18*$B$2)-SUM($I72:BG72),IF(BH$18&gt;BG$19,((BH$18-BG$19+1)*$B$2*$AZ$21),IF(BH$18&gt;=BG$19,$AZ$21*$B$2))),0)</f>
        <v>0</v>
      </c>
      <c r="BI72" s="231">
        <f>IF('Hoja De Calculo'!BJ13&gt;='Hoja De Calculo'!BI13,IF(BI$18=100,($AZ$21*BI$18*$B$2)-SUM($I72:BH72),IF(BI$18&gt;BH$19,((BI$18-BH$19+1)*$B$2*$AZ$21),IF(BI$18&gt;=BH$19,$AZ$21*$B$2))),0)</f>
        <v>0</v>
      </c>
      <c r="BJ72" s="231">
        <f>IF('Hoja De Calculo'!BK13&gt;='Hoja De Calculo'!BJ13,IF(BJ$18=100,($AZ$21*BJ$18*$B$2)-SUM($I72:BI72),IF(BJ$18&gt;BI$19,((BJ$18-BI$19+1)*$B$2*$AZ$21),IF(BJ$18&gt;=BI$19,$AZ$21*$B$2))),0)</f>
        <v>0</v>
      </c>
      <c r="BK72" s="231">
        <f>IF('Hoja De Calculo'!BL13&gt;='Hoja De Calculo'!BK13,IF(BK$18=100,($AZ$21*BK$18*$B$2)-SUM($I72:BJ72),IF(BK$18&gt;BJ$19,((BK$18-BJ$19+1)*$B$2*$AZ$21),IF(BK$18&gt;=BJ$19,$AZ$21*$B$2))),0)</f>
        <v>0</v>
      </c>
      <c r="BL72" s="231">
        <f>IF('Hoja De Calculo'!BM13&gt;='Hoja De Calculo'!BL13,IF(BL$18=100,($AZ$21*BL$18*$B$2)-SUM($I72:BK72),IF(BL$18&gt;BK$19,((BL$18-BK$19+1)*$B$2*$AZ$21),IF(BL$18&gt;=BK$19,$AZ$21*$B$2))),0)</f>
        <v>0</v>
      </c>
      <c r="BM72" s="231">
        <f>IF('Hoja De Calculo'!BN13&gt;='Hoja De Calculo'!BM13,IF(BM$18=100,($AZ$21*BM$18*$B$2)-SUM($I72:BL72),IF(BM$18&gt;BL$19,((BM$18-BL$19+1)*$B$2*$AZ$21),IF(BM$18&gt;=BL$19,$AZ$21*$B$2))),0)</f>
        <v>0</v>
      </c>
      <c r="BN72" s="231">
        <f>IF('Hoja De Calculo'!BO13&gt;='Hoja De Calculo'!BN13,IF(BN$18=100,($AZ$21*BN$18*$B$2)-SUM($I72:BM72),IF(BN$18&gt;BM$19,((BN$18-BM$19+1)*$B$2*$AZ$21),IF(BN$18&gt;=BM$19,$AZ$21*$B$2))),0)</f>
        <v>0</v>
      </c>
      <c r="BO72" s="231">
        <f>IF('Hoja De Calculo'!BP13&gt;='Hoja De Calculo'!BO13,IF(BO$18=100,($AZ$21*BO$18*$B$2)-SUM($I72:BN72),IF(BO$18&gt;BN$19,((BO$18-BN$19+1)*$B$2*$AZ$21),IF(BO$18&gt;=BN$19,$AZ$21*$B$2))),0)</f>
        <v>0</v>
      </c>
      <c r="BP72" s="231">
        <f>IF('Hoja De Calculo'!BQ13&gt;='Hoja De Calculo'!BP13,IF(BP$18=100,($AZ$21*BP$18*$B$2)-SUM($I72:BO72),IF(BP$18&gt;BO$19,((BP$18-BO$19+1)*$B$2*$AZ$21),IF(BP$18&gt;=BO$19,$AZ$21*$B$2))),0)</f>
        <v>0</v>
      </c>
      <c r="BQ72" s="231">
        <f>IF('Hoja De Calculo'!BR13&gt;='Hoja De Calculo'!BQ13,IF(BQ$18=100,($AZ$21*BQ$18*$B$2)-SUM($I72:BP72),IF(BQ$18&gt;BP$19,((BQ$18-BP$19+1)*$B$2*$AZ$21),IF(BQ$18&gt;=BP$19,$AZ$21*$B$2))),0)</f>
        <v>0</v>
      </c>
      <c r="BR72" s="231">
        <f>IF('Hoja De Calculo'!BS13&gt;='Hoja De Calculo'!BR13,IF(BR$18=100,($AZ$21*BR$18*$B$2)-SUM($I72:BQ72),IF(BR$18&gt;BQ$19,((BR$18-BQ$19+1)*$B$2*$AZ$21),IF(BR$18&gt;=BQ$19,$AZ$21*$B$2))),0)</f>
        <v>0</v>
      </c>
      <c r="BS72" s="231">
        <f>IF('Hoja De Calculo'!BT13&gt;='Hoja De Calculo'!BS13,IF(BS$18=100,($AZ$21*BS$18*$B$2)-SUM($I72:BR72),IF(BS$18&gt;BR$19,((BS$18-BR$19+1)*$B$2*$AZ$21),IF(BS$18&gt;=BR$19,$AZ$21*$B$2))),0)</f>
        <v>0</v>
      </c>
      <c r="BT72" s="231">
        <f>IF('Hoja De Calculo'!BU13&gt;='Hoja De Calculo'!BT13,IF(BT$18=100,($AZ$21*BT$18*$B$2)-SUM($I72:BS72),IF(BT$18&gt;BS$19,((BT$18-BS$19+1)*$B$2*$AZ$21),IF(BT$18&gt;=BS$19,$AZ$21*$B$2))),0)</f>
        <v>0</v>
      </c>
      <c r="BU72" s="231">
        <f>IF('Hoja De Calculo'!BV13&gt;='Hoja De Calculo'!BU13,IF(BU$18=100,($AZ$21*BU$18*$B$2)-SUM($I72:BT72),IF(BU$18&gt;BT$19,((BU$18-BT$19+1)*$B$2*$AZ$21),IF(BU$18&gt;=BT$19,$AZ$21*$B$2))),0)</f>
        <v>0</v>
      </c>
      <c r="BV72" s="231">
        <f>IF('Hoja De Calculo'!BW13&gt;='Hoja De Calculo'!BV13,IF(BV$18=100,($AZ$21*BV$18*$B$2)-SUM($I72:BU72),IF(BV$18&gt;BU$19,((BV$18-BU$19+1)*$B$2*$AZ$21),IF(BV$18&gt;=BU$19,$AZ$21*$B$2))),0)</f>
        <v>0</v>
      </c>
      <c r="BW72" s="231">
        <f>IF('Hoja De Calculo'!BX13&gt;='Hoja De Calculo'!BW13,IF(BW$18=100,($AZ$21*BW$18*$B$2)-SUM($I72:BV72),IF(BW$18&gt;BV$19,((BW$18-BV$19+1)*$B$2*$AZ$21),IF(BW$18&gt;=BV$19,$AZ$21*$B$2))),0)</f>
        <v>0</v>
      </c>
      <c r="BX72" s="231">
        <f>IF('Hoja De Calculo'!BY13&gt;='Hoja De Calculo'!BX13,IF(BX$18=100,($AZ$21*BX$18*$B$2)-SUM($I72:BW72),IF(BX$18&gt;BW$19,((BX$18-BW$19+1)*$B$2*$AZ$21),IF(BX$18&gt;=BW$19,$AZ$21*$B$2))),0)</f>
        <v>0</v>
      </c>
      <c r="BY72" s="231">
        <f>IF('Hoja De Calculo'!BZ13&gt;='Hoja De Calculo'!BY13,IF(BY$18=100,($AZ$21*BY$18*$B$2)-SUM($I72:BX72),IF(BY$18&gt;BX$19,((BY$18-BX$19+1)*$B$2*$AZ$21),IF(BY$18&gt;=BX$19,$AZ$21*$B$2))),0)</f>
        <v>0</v>
      </c>
      <c r="BZ72" s="231">
        <f>IF('Hoja De Calculo'!CA13&gt;='Hoja De Calculo'!BZ13,IF(BZ$18=100,($AZ$21*BZ$18*$B$2)-SUM($I72:BY72),IF(BZ$18&gt;BY$19,((BZ$18-BY$19+1)*$B$2*$AZ$21),IF(BZ$18&gt;=BY$19,$AZ$21*$B$2))),0)</f>
        <v>0</v>
      </c>
      <c r="CA72" s="231">
        <f>IF('Hoja De Calculo'!CB13&gt;='Hoja De Calculo'!CA13,IF(CA$18=100,($AZ$21*CA$18*$B$2)-SUM($I72:BZ72),IF(CA$18&gt;BZ$19,((CA$18-BZ$19+1)*$B$2*$AZ$21),IF(CA$18&gt;=BZ$19,$AZ$21*$B$2))),0)</f>
        <v>0</v>
      </c>
      <c r="CB72" s="231">
        <f>IF('Hoja De Calculo'!CC13&gt;='Hoja De Calculo'!CB13,IF(CB$18=100,($AZ$21*CB$18*$B$2)-SUM($I72:CA72),IF(CB$18&gt;CA$19,((CB$18-CA$19+1)*$B$2*$AZ$21),IF(CB$18&gt;=CA$19,$AZ$21*$B$2))),0)</f>
        <v>0</v>
      </c>
      <c r="CC72" s="231">
        <f>IF('Hoja De Calculo'!CD13&gt;='Hoja De Calculo'!CC13,IF(CC$18=100,($AZ$21*CC$18*$B$2)-SUM($I72:CB72),IF(CC$18&gt;CB$19,((CC$18-CB$19+1)*$B$2*$AZ$21),IF(CC$18&gt;=CB$19,$AZ$21*$B$2))),0)</f>
        <v>0</v>
      </c>
      <c r="CD72" s="231">
        <f>IF('Hoja De Calculo'!CE13&gt;='Hoja De Calculo'!CD13,IF(CD$18=100,($AZ$21*CD$18*$B$2)-SUM($I72:CC72),IF(CD$18&gt;CC$19,((CD$18-CC$19+1)*$B$2*$AZ$21),IF(CD$18&gt;=CC$19,$AZ$21*$B$2))),0)</f>
        <v>0</v>
      </c>
      <c r="CE72" s="231">
        <f>IF('Hoja De Calculo'!CF13&gt;='Hoja De Calculo'!CE13,IF(CE$18=100,($AZ$21*CE$18*$B$2)-SUM($I72:CD72),IF(CE$18&gt;CD$19,((CE$18-CD$19+1)*$B$2*$AZ$21),IF(CE$18&gt;=CD$19,$AZ$21*$B$2))),0)</f>
        <v>0</v>
      </c>
      <c r="CF72" s="231">
        <f>IF('Hoja De Calculo'!CG13&gt;='Hoja De Calculo'!CF13,IF(CF$18=100,($AZ$21*CF$18*$B$2)-SUM($I72:CE72),IF(CF$18&gt;CE$19,((CF$18-CE$19+1)*$B$2*$AZ$21),IF(CF$18&gt;=CE$19,$AZ$21*$B$2))),0)</f>
        <v>0</v>
      </c>
      <c r="CG72" s="231">
        <f>IF('Hoja De Calculo'!CH13&gt;='Hoja De Calculo'!CG13,IF(CG$18=100,($AZ$21*CG$18*$B$2)-SUM($I72:CF72),IF(CG$18&gt;CF$19,((CG$18-CF$19+1)*$B$2*$AZ$21),IF(CG$18&gt;=CF$19,$AZ$21*$B$2))),0)</f>
        <v>0</v>
      </c>
      <c r="CH72" s="231">
        <f>IF('Hoja De Calculo'!CI13&gt;='Hoja De Calculo'!CH13,IF(CH$18=100,($AZ$21*CH$18*$B$2)-SUM($I72:CG72),IF(CH$18&gt;CG$19,((CH$18-CG$19+1)*$B$2*$AZ$21),IF(CH$18&gt;=CG$19,$AZ$21*$B$2))),0)</f>
        <v>0</v>
      </c>
      <c r="CI72" s="231">
        <f>IF('Hoja De Calculo'!CJ13&gt;='Hoja De Calculo'!CI13,IF(CI$18=100,($AZ$21*CI$18*$B$2)-SUM($I72:CH72),IF(CI$18&gt;CH$19,((CI$18-CH$19+1)*$B$2*$AZ$21),IF(CI$18&gt;=CH$19,$AZ$21*$B$2))),0)</f>
        <v>0</v>
      </c>
      <c r="CJ72" s="231">
        <f>IF('Hoja De Calculo'!CK13&gt;='Hoja De Calculo'!CJ13,IF(CJ$18=100,($AZ$21*CJ$18*$B$2)-SUM($I72:CI72),IF(CJ$18&gt;CI$19,((CJ$18-CI$19+1)*$B$2*$AZ$21),IF(CJ$18&gt;=CI$19,$AZ$21*$B$2))),0)</f>
        <v>0</v>
      </c>
      <c r="CK72" s="231">
        <f>IF('Hoja De Calculo'!CL13&gt;='Hoja De Calculo'!CK13,IF(CK$18=100,($AZ$21*CK$18*$B$2)-SUM($I72:CJ72),IF(CK$18&gt;CJ$19,((CK$18-CJ$19+1)*$B$2*$AZ$21),IF(CK$18&gt;=CJ$19,$AZ$21*$B$2))),0)</f>
        <v>0</v>
      </c>
      <c r="CL72" s="231">
        <f>IF('Hoja De Calculo'!CM13&gt;='Hoja De Calculo'!CL13,IF(CL$18=100,($AZ$21*CL$18*$B$2)-SUM($I72:CK72),IF(CL$18&gt;CK$19,((CL$18-CK$19+1)*$B$2*$AZ$21),IF(CL$18&gt;=CK$19,$AZ$21*$B$2))),0)</f>
        <v>0</v>
      </c>
      <c r="CM72" s="231">
        <f>IF('Hoja De Calculo'!CN13&gt;='Hoja De Calculo'!CM13,IF(CM$18=100,($AZ$21*CM$18*$B$2)-SUM($I72:CL72),IF(CM$18&gt;CL$19,((CM$18-CL$19+1)*$B$2*$AZ$21),IF(CM$18&gt;=CL$19,$AZ$21*$B$2))),0)</f>
        <v>0</v>
      </c>
      <c r="CN72" s="231">
        <f>IF('Hoja De Calculo'!CO13&gt;='Hoja De Calculo'!CN13,IF(CN$18=100,($AZ$21*CN$18*$B$2)-SUM($I72:CM72),IF(CN$18&gt;CM$19,((CN$18-CM$19+1)*$B$2*$AZ$21),IF(CN$18&gt;=CM$19,$AZ$21*$B$2))),0)</f>
        <v>0</v>
      </c>
      <c r="CO72" s="231">
        <f>IF('Hoja De Calculo'!CP13&gt;='Hoja De Calculo'!CO13,IF(CO$18=100,($AZ$21*CO$18*$B$2)-SUM($I72:CN72),IF(CO$18&gt;CN$19,((CO$18-CN$19+1)*$B$2*$AZ$21),IF(CO$18&gt;=CN$19,$AZ$21*$B$2))),0)</f>
        <v>0</v>
      </c>
      <c r="CP72" s="231">
        <f>IF('Hoja De Calculo'!CQ13&gt;='Hoja De Calculo'!CP13,IF(CP$18=100,($AZ$21*CP$18*$B$2)-SUM($I72:CO72),IF(CP$18&gt;CO$19,((CP$18-CO$19+1)*$B$2*$AZ$21),IF(CP$18&gt;=CO$19,$AZ$21*$B$2))),0)</f>
        <v>0</v>
      </c>
      <c r="CQ72" s="231">
        <f>IF('Hoja De Calculo'!CR13&gt;='Hoja De Calculo'!CQ13,IF(CQ$18=100,($AZ$21*CQ$18*$B$2)-SUM($I72:CP72),IF(CQ$18&gt;CP$19,((CQ$18-CP$19+1)*$B$2*$AZ$21),IF(CQ$18&gt;=CP$19,$AZ$21*$B$2))),0)</f>
        <v>0</v>
      </c>
      <c r="CR72" s="231">
        <f>IF('Hoja De Calculo'!CS13&gt;='Hoja De Calculo'!CR13,IF(CR$18=100,($AZ$21*CR$18*$B$2)-SUM($I72:CQ72),IF(CR$18&gt;CQ$19,((CR$18-CQ$19+1)*$B$2*$AZ$21),IF(CR$18&gt;=CQ$19,$AZ$21*$B$2))),0)</f>
        <v>0</v>
      </c>
      <c r="CS72" s="231">
        <f>IF('Hoja De Calculo'!CT13&gt;='Hoja De Calculo'!CS13,IF(CS$18=100,($AZ$21*CS$18*$B$2)-SUM($I72:CR72),IF(CS$18&gt;CR$19,((CS$18-CR$19+1)*$B$2*$AZ$21),IF(CS$18&gt;=CR$19,$AZ$21*$B$2))),0)</f>
        <v>0</v>
      </c>
      <c r="CT72" s="231">
        <f>IF('Hoja De Calculo'!CU13&gt;='Hoja De Calculo'!CT13,IF(CT$18=100,($AZ$21*CT$18*$B$2)-SUM($I72:CS72),IF(CT$18&gt;CS$19,((CT$18-CS$19+1)*$B$2*$AZ$21),IF(CT$18&gt;=CS$19,$AZ$21*$B$2))),0)</f>
        <v>0</v>
      </c>
      <c r="CU72" s="231">
        <f>IF('Hoja De Calculo'!CV13&gt;='Hoja De Calculo'!CU13,IF(CU$18=100,($AZ$21*CU$18*$B$2)-SUM($I72:CT72),IF(CU$18&gt;CT$19,((CU$18-CT$19+1)*$B$2*$AZ$21),IF(CU$18&gt;=CT$19,$AZ$21*$B$2))),0)</f>
        <v>0</v>
      </c>
      <c r="CV72" s="231">
        <f>IF('Hoja De Calculo'!CW13&gt;='Hoja De Calculo'!CV13,IF(CV$18=100,($AZ$21*CV$18*$B$2)-SUM($I72:CU72),IF(CV$18&gt;CU$19,((CV$18-CU$19+1)*$B$2*$AZ$21),IF(CV$18&gt;=CU$19,$AZ$21*$B$2))),0)</f>
        <v>0</v>
      </c>
      <c r="CW72" s="231">
        <f>IF('Hoja De Calculo'!CX13&gt;='Hoja De Calculo'!CW13,IF(CW$18=100,($AZ$21*CW$18*$B$2)-SUM($I72:CV72),IF(CW$18&gt;CV$19,((CW$18-CV$19+1)*$B$2*$AZ$21),IF(CW$18&gt;=CV$19,$AZ$21*$B$2))),0)</f>
        <v>0</v>
      </c>
    </row>
    <row r="73" spans="1:101" x14ac:dyDescent="0.35">
      <c r="A73" t="s">
        <v>178</v>
      </c>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6"/>
      <c r="AX73" s="196"/>
      <c r="AY73" s="196"/>
      <c r="AZ73" s="196"/>
      <c r="BA73" s="218">
        <f>(BA$21*$B$2*(BA$19+(IF(BA$19=100,0,1))))</f>
        <v>0</v>
      </c>
      <c r="BB73" s="231">
        <f>IF('Hoja De Calculo'!BC13&gt;='Hoja De Calculo'!BB13,IF(BB$18=100,($BA$21*BB$18*$B$2)-SUM($I73:BA73),IF(BB$18&gt;BA$19,((BB$18-BA$19+1)*$B$2*$BA$21),IF(BB$18&gt;=BA$19,$BA$21*$B$2))),0)</f>
        <v>0</v>
      </c>
      <c r="BC73" s="231">
        <f>IF('Hoja De Calculo'!BD13&gt;='Hoja De Calculo'!BC13,IF(BC$18=100,($BA$21*BC$18*$B$2)-SUM($I73:BB73),IF(BC$18&gt;BB$19,((BC$18-BB$19+1)*$B$2*$BA$21),IF(BC$18&gt;=BB$19,$BA$21*$B$2))),0)</f>
        <v>0</v>
      </c>
      <c r="BD73" s="231">
        <f>IF('Hoja De Calculo'!BE13&gt;='Hoja De Calculo'!BD13,IF(BD$18=100,($BA$21*BD$18*$B$2)-SUM($I73:BC73),IF(BD$18&gt;BC$19,((BD$18-BC$19+1)*$B$2*$BA$21),IF(BD$18&gt;=BC$19,$BA$21*$B$2))),0)</f>
        <v>0</v>
      </c>
      <c r="BE73" s="231">
        <f>IF('Hoja De Calculo'!BF13&gt;='Hoja De Calculo'!BE13,IF(BE$18=100,($BA$21*BE$18*$B$2)-SUM($I73:BD73),IF(BE$18&gt;BD$19,((BE$18-BD$19+1)*$B$2*$BA$21),IF(BE$18&gt;=BD$19,$BA$21*$B$2))),0)</f>
        <v>0</v>
      </c>
      <c r="BF73" s="231">
        <f>IF('Hoja De Calculo'!BG13&gt;='Hoja De Calculo'!BF13,IF(BF$18=100,($BA$21*BF$18*$B$2)-SUM($I73:BE73),IF(BF$18&gt;BE$19,((BF$18-BE$19+1)*$B$2*$BA$21),IF(BF$18&gt;=BE$19,$BA$21*$B$2))),0)</f>
        <v>0</v>
      </c>
      <c r="BG73" s="231">
        <f>IF('Hoja De Calculo'!BH13&gt;='Hoja De Calculo'!BG13,IF(BG$18=100,($BA$21*BG$18*$B$2)-SUM($I73:BF73),IF(BG$18&gt;BF$19,((BG$18-BF$19+1)*$B$2*$BA$21),IF(BG$18&gt;=BF$19,$BA$21*$B$2))),0)</f>
        <v>0</v>
      </c>
      <c r="BH73" s="231">
        <f>IF('Hoja De Calculo'!BI13&gt;='Hoja De Calculo'!BH13,IF(BH$18=100,($BA$21*BH$18*$B$2)-SUM($I73:BG73),IF(BH$18&gt;BG$19,((BH$18-BG$19+1)*$B$2*$BA$21),IF(BH$18&gt;=BG$19,$BA$21*$B$2))),0)</f>
        <v>0</v>
      </c>
      <c r="BI73" s="231">
        <f>IF('Hoja De Calculo'!BJ13&gt;='Hoja De Calculo'!BI13,IF(BI$18=100,($BA$21*BI$18*$B$2)-SUM($I73:BH73),IF(BI$18&gt;BH$19,((BI$18-BH$19+1)*$B$2*$BA$21),IF(BI$18&gt;=BH$19,$BA$21*$B$2))),0)</f>
        <v>0</v>
      </c>
      <c r="BJ73" s="231">
        <f>IF('Hoja De Calculo'!BK13&gt;='Hoja De Calculo'!BJ13,IF(BJ$18=100,($BA$21*BJ$18*$B$2)-SUM($I73:BI73),IF(BJ$18&gt;BI$19,((BJ$18-BI$19+1)*$B$2*$BA$21),IF(BJ$18&gt;=BI$19,$BA$21*$B$2))),0)</f>
        <v>0</v>
      </c>
      <c r="BK73" s="231">
        <f>IF('Hoja De Calculo'!BL13&gt;='Hoja De Calculo'!BK13,IF(BK$18=100,($BA$21*BK$18*$B$2)-SUM($I73:BJ73),IF(BK$18&gt;BJ$19,((BK$18-BJ$19+1)*$B$2*$BA$21),IF(BK$18&gt;=BJ$19,$BA$21*$B$2))),0)</f>
        <v>0</v>
      </c>
      <c r="BL73" s="231">
        <f>IF('Hoja De Calculo'!BM13&gt;='Hoja De Calculo'!BL13,IF(BL$18=100,($BA$21*BL$18*$B$2)-SUM($I73:BK73),IF(BL$18&gt;BK$19,((BL$18-BK$19+1)*$B$2*$BA$21),IF(BL$18&gt;=BK$19,$BA$21*$B$2))),0)</f>
        <v>0</v>
      </c>
      <c r="BM73" s="231">
        <f>IF('Hoja De Calculo'!BN13&gt;='Hoja De Calculo'!BM13,IF(BM$18=100,($BA$21*BM$18*$B$2)-SUM($I73:BL73),IF(BM$18&gt;BL$19,((BM$18-BL$19+1)*$B$2*$BA$21),IF(BM$18&gt;=BL$19,$BA$21*$B$2))),0)</f>
        <v>0</v>
      </c>
      <c r="BN73" s="231">
        <f>IF('Hoja De Calculo'!BO13&gt;='Hoja De Calculo'!BN13,IF(BN$18=100,($BA$21*BN$18*$B$2)-SUM($I73:BM73),IF(BN$18&gt;BM$19,((BN$18-BM$19+1)*$B$2*$BA$21),IF(BN$18&gt;=BM$19,$BA$21*$B$2))),0)</f>
        <v>0</v>
      </c>
      <c r="BO73" s="231">
        <f>IF('Hoja De Calculo'!BP13&gt;='Hoja De Calculo'!BO13,IF(BO$18=100,($BA$21*BO$18*$B$2)-SUM($I73:BN73),IF(BO$18&gt;BN$19,((BO$18-BN$19+1)*$B$2*$BA$21),IF(BO$18&gt;=BN$19,$BA$21*$B$2))),0)</f>
        <v>0</v>
      </c>
      <c r="BP73" s="231">
        <f>IF('Hoja De Calculo'!BQ13&gt;='Hoja De Calculo'!BP13,IF(BP$18=100,($BA$21*BP$18*$B$2)-SUM($I73:BO73),IF(BP$18&gt;BO$19,((BP$18-BO$19+1)*$B$2*$BA$21),IF(BP$18&gt;=BO$19,$BA$21*$B$2))),0)</f>
        <v>0</v>
      </c>
      <c r="BQ73" s="231">
        <f>IF('Hoja De Calculo'!BR13&gt;='Hoja De Calculo'!BQ13,IF(BQ$18=100,($BA$21*BQ$18*$B$2)-SUM($I73:BP73),IF(BQ$18&gt;BP$19,((BQ$18-BP$19+1)*$B$2*$BA$21),IF(BQ$18&gt;=BP$19,$BA$21*$B$2))),0)</f>
        <v>0</v>
      </c>
      <c r="BR73" s="231">
        <f>IF('Hoja De Calculo'!BS13&gt;='Hoja De Calculo'!BR13,IF(BR$18=100,($BA$21*BR$18*$B$2)-SUM($I73:BQ73),IF(BR$18&gt;BQ$19,((BR$18-BQ$19+1)*$B$2*$BA$21),IF(BR$18&gt;=BQ$19,$BA$21*$B$2))),0)</f>
        <v>0</v>
      </c>
      <c r="BS73" s="231">
        <f>IF('Hoja De Calculo'!BT13&gt;='Hoja De Calculo'!BS13,IF(BS$18=100,($BA$21*BS$18*$B$2)-SUM($I73:BR73),IF(BS$18&gt;BR$19,((BS$18-BR$19+1)*$B$2*$BA$21),IF(BS$18&gt;=BR$19,$BA$21*$B$2))),0)</f>
        <v>0</v>
      </c>
      <c r="BT73" s="231">
        <f>IF('Hoja De Calculo'!BU13&gt;='Hoja De Calculo'!BT13,IF(BT$18=100,($BA$21*BT$18*$B$2)-SUM($I73:BS73),IF(BT$18&gt;BS$19,((BT$18-BS$19+1)*$B$2*$BA$21),IF(BT$18&gt;=BS$19,$BA$21*$B$2))),0)</f>
        <v>0</v>
      </c>
      <c r="BU73" s="231">
        <f>IF('Hoja De Calculo'!BV13&gt;='Hoja De Calculo'!BU13,IF(BU$18=100,($BA$21*BU$18*$B$2)-SUM($I73:BT73),IF(BU$18&gt;BT$19,((BU$18-BT$19+1)*$B$2*$BA$21),IF(BU$18&gt;=BT$19,$BA$21*$B$2))),0)</f>
        <v>0</v>
      </c>
      <c r="BV73" s="231">
        <f>IF('Hoja De Calculo'!BW13&gt;='Hoja De Calculo'!BV13,IF(BV$18=100,($BA$21*BV$18*$B$2)-SUM($I73:BU73),IF(BV$18&gt;BU$19,((BV$18-BU$19+1)*$B$2*$BA$21),IF(BV$18&gt;=BU$19,$BA$21*$B$2))),0)</f>
        <v>0</v>
      </c>
      <c r="BW73" s="231">
        <f>IF('Hoja De Calculo'!BX13&gt;='Hoja De Calculo'!BW13,IF(BW$18=100,($BA$21*BW$18*$B$2)-SUM($I73:BV73),IF(BW$18&gt;BV$19,((BW$18-BV$19+1)*$B$2*$BA$21),IF(BW$18&gt;=BV$19,$BA$21*$B$2))),0)</f>
        <v>0</v>
      </c>
      <c r="BX73" s="231">
        <f>IF('Hoja De Calculo'!BY13&gt;='Hoja De Calculo'!BX13,IF(BX$18=100,($BA$21*BX$18*$B$2)-SUM($I73:BW73),IF(BX$18&gt;BW$19,((BX$18-BW$19+1)*$B$2*$BA$21),IF(BX$18&gt;=BW$19,$BA$21*$B$2))),0)</f>
        <v>0</v>
      </c>
      <c r="BY73" s="231">
        <f>IF('Hoja De Calculo'!BZ13&gt;='Hoja De Calculo'!BY13,IF(BY$18=100,($BA$21*BY$18*$B$2)-SUM($I73:BX73),IF(BY$18&gt;BX$19,((BY$18-BX$19+1)*$B$2*$BA$21),IF(BY$18&gt;=BX$19,$BA$21*$B$2))),0)</f>
        <v>0</v>
      </c>
      <c r="BZ73" s="231">
        <f>IF('Hoja De Calculo'!CA13&gt;='Hoja De Calculo'!BZ13,IF(BZ$18=100,($BA$21*BZ$18*$B$2)-SUM($I73:BY73),IF(BZ$18&gt;BY$19,((BZ$18-BY$19+1)*$B$2*$BA$21),IF(BZ$18&gt;=BY$19,$BA$21*$B$2))),0)</f>
        <v>0</v>
      </c>
      <c r="CA73" s="231">
        <f>IF('Hoja De Calculo'!CB13&gt;='Hoja De Calculo'!CA13,IF(CA$18=100,($BA$21*CA$18*$B$2)-SUM($I73:BZ73),IF(CA$18&gt;BZ$19,((CA$18-BZ$19+1)*$B$2*$BA$21),IF(CA$18&gt;=BZ$19,$BA$21*$B$2))),0)</f>
        <v>0</v>
      </c>
      <c r="CB73" s="231">
        <f>IF('Hoja De Calculo'!CC13&gt;='Hoja De Calculo'!CB13,IF(CB$18=100,($BA$21*CB$18*$B$2)-SUM($I73:CA73),IF(CB$18&gt;CA$19,((CB$18-CA$19+1)*$B$2*$BA$21),IF(CB$18&gt;=CA$19,$BA$21*$B$2))),0)</f>
        <v>0</v>
      </c>
      <c r="CC73" s="231">
        <f>IF('Hoja De Calculo'!CD13&gt;='Hoja De Calculo'!CC13,IF(CC$18=100,($BA$21*CC$18*$B$2)-SUM($I73:CB73),IF(CC$18&gt;CB$19,((CC$18-CB$19+1)*$B$2*$BA$21),IF(CC$18&gt;=CB$19,$BA$21*$B$2))),0)</f>
        <v>0</v>
      </c>
      <c r="CD73" s="231">
        <f>IF('Hoja De Calculo'!CE13&gt;='Hoja De Calculo'!CD13,IF(CD$18=100,($BA$21*CD$18*$B$2)-SUM($I73:CC73),IF(CD$18&gt;CC$19,((CD$18-CC$19+1)*$B$2*$BA$21),IF(CD$18&gt;=CC$19,$BA$21*$B$2))),0)</f>
        <v>0</v>
      </c>
      <c r="CE73" s="231">
        <f>IF('Hoja De Calculo'!CF13&gt;='Hoja De Calculo'!CE13,IF(CE$18=100,($BA$21*CE$18*$B$2)-SUM($I73:CD73),IF(CE$18&gt;CD$19,((CE$18-CD$19+1)*$B$2*$BA$21),IF(CE$18&gt;=CD$19,$BA$21*$B$2))),0)</f>
        <v>0</v>
      </c>
      <c r="CF73" s="231">
        <f>IF('Hoja De Calculo'!CG13&gt;='Hoja De Calculo'!CF13,IF(CF$18=100,($BA$21*CF$18*$B$2)-SUM($I73:CE73),IF(CF$18&gt;CE$19,((CF$18-CE$19+1)*$B$2*$BA$21),IF(CF$18&gt;=CE$19,$BA$21*$B$2))),0)</f>
        <v>0</v>
      </c>
      <c r="CG73" s="231">
        <f>IF('Hoja De Calculo'!CH13&gt;='Hoja De Calculo'!CG13,IF(CG$18=100,($BA$21*CG$18*$B$2)-SUM($I73:CF73),IF(CG$18&gt;CF$19,((CG$18-CF$19+1)*$B$2*$BA$21),IF(CG$18&gt;=CF$19,$BA$21*$B$2))),0)</f>
        <v>0</v>
      </c>
      <c r="CH73" s="231">
        <f>IF('Hoja De Calculo'!CI13&gt;='Hoja De Calculo'!CH13,IF(CH$18=100,($BA$21*CH$18*$B$2)-SUM($I73:CG73),IF(CH$18&gt;CG$19,((CH$18-CG$19+1)*$B$2*$BA$21),IF(CH$18&gt;=CG$19,$BA$21*$B$2))),0)</f>
        <v>0</v>
      </c>
      <c r="CI73" s="231">
        <f>IF('Hoja De Calculo'!CJ13&gt;='Hoja De Calculo'!CI13,IF(CI$18=100,($BA$21*CI$18*$B$2)-SUM($I73:CH73),IF(CI$18&gt;CH$19,((CI$18-CH$19+1)*$B$2*$BA$21),IF(CI$18&gt;=CH$19,$BA$21*$B$2))),0)</f>
        <v>0</v>
      </c>
      <c r="CJ73" s="231">
        <f>IF('Hoja De Calculo'!CK13&gt;='Hoja De Calculo'!CJ13,IF(CJ$18=100,($BA$21*CJ$18*$B$2)-SUM($I73:CI73),IF(CJ$18&gt;CI$19,((CJ$18-CI$19+1)*$B$2*$BA$21),IF(CJ$18&gt;=CI$19,$BA$21*$B$2))),0)</f>
        <v>0</v>
      </c>
      <c r="CK73" s="231">
        <f>IF('Hoja De Calculo'!CL13&gt;='Hoja De Calculo'!CK13,IF(CK$18=100,($BA$21*CK$18*$B$2)-SUM($I73:CJ73),IF(CK$18&gt;CJ$19,((CK$18-CJ$19+1)*$B$2*$BA$21),IF(CK$18&gt;=CJ$19,$BA$21*$B$2))),0)</f>
        <v>0</v>
      </c>
      <c r="CL73" s="231">
        <f>IF('Hoja De Calculo'!CM13&gt;='Hoja De Calculo'!CL13,IF(CL$18=100,($BA$21*CL$18*$B$2)-SUM($I73:CK73),IF(CL$18&gt;CK$19,((CL$18-CK$19+1)*$B$2*$BA$21),IF(CL$18&gt;=CK$19,$BA$21*$B$2))),0)</f>
        <v>0</v>
      </c>
      <c r="CM73" s="231">
        <f>IF('Hoja De Calculo'!CN13&gt;='Hoja De Calculo'!CM13,IF(CM$18=100,($BA$21*CM$18*$B$2)-SUM($I73:CL73),IF(CM$18&gt;CL$19,((CM$18-CL$19+1)*$B$2*$BA$21),IF(CM$18&gt;=CL$19,$BA$21*$B$2))),0)</f>
        <v>0</v>
      </c>
      <c r="CN73" s="231">
        <f>IF('Hoja De Calculo'!CO13&gt;='Hoja De Calculo'!CN13,IF(CN$18=100,($BA$21*CN$18*$B$2)-SUM($I73:CM73),IF(CN$18&gt;CM$19,((CN$18-CM$19+1)*$B$2*$BA$21),IF(CN$18&gt;=CM$19,$BA$21*$B$2))),0)</f>
        <v>0</v>
      </c>
      <c r="CO73" s="231">
        <f>IF('Hoja De Calculo'!CP13&gt;='Hoja De Calculo'!CO13,IF(CO$18=100,($BA$21*CO$18*$B$2)-SUM($I73:CN73),IF(CO$18&gt;CN$19,((CO$18-CN$19+1)*$B$2*$BA$21),IF(CO$18&gt;=CN$19,$BA$21*$B$2))),0)</f>
        <v>0</v>
      </c>
      <c r="CP73" s="231">
        <f>IF('Hoja De Calculo'!CQ13&gt;='Hoja De Calculo'!CP13,IF(CP$18=100,($BA$21*CP$18*$B$2)-SUM($I73:CO73),IF(CP$18&gt;CO$19,((CP$18-CO$19+1)*$B$2*$BA$21),IF(CP$18&gt;=CO$19,$BA$21*$B$2))),0)</f>
        <v>0</v>
      </c>
      <c r="CQ73" s="231">
        <f>IF('Hoja De Calculo'!CR13&gt;='Hoja De Calculo'!CQ13,IF(CQ$18=100,($BA$21*CQ$18*$B$2)-SUM($I73:CP73),IF(CQ$18&gt;CP$19,((CQ$18-CP$19+1)*$B$2*$BA$21),IF(CQ$18&gt;=CP$19,$BA$21*$B$2))),0)</f>
        <v>0</v>
      </c>
      <c r="CR73" s="231">
        <f>IF('Hoja De Calculo'!CS13&gt;='Hoja De Calculo'!CR13,IF(CR$18=100,($BA$21*CR$18*$B$2)-SUM($I73:CQ73),IF(CR$18&gt;CQ$19,((CR$18-CQ$19+1)*$B$2*$BA$21),IF(CR$18&gt;=CQ$19,$BA$21*$B$2))),0)</f>
        <v>0</v>
      </c>
      <c r="CS73" s="231">
        <f>IF('Hoja De Calculo'!CT13&gt;='Hoja De Calculo'!CS13,IF(CS$18=100,($BA$21*CS$18*$B$2)-SUM($I73:CR73),IF(CS$18&gt;CR$19,((CS$18-CR$19+1)*$B$2*$BA$21),IF(CS$18&gt;=CR$19,$BA$21*$B$2))),0)</f>
        <v>0</v>
      </c>
      <c r="CT73" s="231">
        <f>IF('Hoja De Calculo'!CU13&gt;='Hoja De Calculo'!CT13,IF(CT$18=100,($BA$21*CT$18*$B$2)-SUM($I73:CS73),IF(CT$18&gt;CS$19,((CT$18-CS$19+1)*$B$2*$BA$21),IF(CT$18&gt;=CS$19,$BA$21*$B$2))),0)</f>
        <v>0</v>
      </c>
      <c r="CU73" s="231">
        <f>IF('Hoja De Calculo'!CV13&gt;='Hoja De Calculo'!CU13,IF(CU$18=100,($BA$21*CU$18*$B$2)-SUM($I73:CT73),IF(CU$18&gt;CT$19,((CU$18-CT$19+1)*$B$2*$BA$21),IF(CU$18&gt;=CT$19,$BA$21*$B$2))),0)</f>
        <v>0</v>
      </c>
      <c r="CV73" s="231">
        <f>IF('Hoja De Calculo'!CW13&gt;='Hoja De Calculo'!CV13,IF(CV$18=100,($BA$21*CV$18*$B$2)-SUM($I73:CU73),IF(CV$18&gt;CU$19,((CV$18-CU$19+1)*$B$2*$BA$21),IF(CV$18&gt;=CU$19,$BA$21*$B$2))),0)</f>
        <v>0</v>
      </c>
      <c r="CW73" s="231">
        <f>IF('Hoja De Calculo'!CX13&gt;='Hoja De Calculo'!CW13,IF(CW$18=100,($BA$21*CW$18*$B$2)-SUM($I73:CV73),IF(CW$18&gt;CV$19,((CW$18-CV$19+1)*$B$2*$BA$21),IF(CW$18&gt;=CV$19,$BA$21*$B$2))),0)</f>
        <v>0</v>
      </c>
    </row>
    <row r="74" spans="1:101" x14ac:dyDescent="0.35">
      <c r="A74" t="s">
        <v>179</v>
      </c>
      <c r="B74" s="196"/>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6"/>
      <c r="AZ74" s="196"/>
      <c r="BA74" s="196"/>
      <c r="BB74" s="218">
        <f>(BB$21*$B$2*(BB$19+(IF(BB$19=100,0,1))))</f>
        <v>0</v>
      </c>
      <c r="BC74" s="231">
        <f>IF('Hoja De Calculo'!BD13&gt;='Hoja De Calculo'!BC13,IF(BC$18=100,($BB$21*BC$18*$B$2)-SUM($I74:BB74),IF(BC$18&gt;BB$19,((BC$18-BB$19+1)*$B$2*$BB$21),IF(BC$18&gt;=BB$19,$BB$21*$B$2))),0)</f>
        <v>0</v>
      </c>
      <c r="BD74" s="231">
        <f>IF('Hoja De Calculo'!BE13&gt;='Hoja De Calculo'!BD13,IF(BD$18=100,($BB$21*BD$18*$B$2)-SUM($I74:BC74),IF(BD$18&gt;BC$19,((BD$18-BC$19+1)*$B$2*$BB$21),IF(BD$18&gt;=BC$19,$BB$21*$B$2))),0)</f>
        <v>0</v>
      </c>
      <c r="BE74" s="231">
        <f>IF('Hoja De Calculo'!BF13&gt;='Hoja De Calculo'!BE13,IF(BE$18=100,($BB$21*BE$18*$B$2)-SUM($I74:BD74),IF(BE$18&gt;BD$19,((BE$18-BD$19+1)*$B$2*$BB$21),IF(BE$18&gt;=BD$19,$BB$21*$B$2))),0)</f>
        <v>0</v>
      </c>
      <c r="BF74" s="231">
        <f>IF('Hoja De Calculo'!BG13&gt;='Hoja De Calculo'!BF13,IF(BF$18=100,($BB$21*BF$18*$B$2)-SUM($I74:BE74),IF(BF$18&gt;BE$19,((BF$18-BE$19+1)*$B$2*$BB$21),IF(BF$18&gt;=BE$19,$BB$21*$B$2))),0)</f>
        <v>0</v>
      </c>
      <c r="BG74" s="231">
        <f>IF('Hoja De Calculo'!BH13&gt;='Hoja De Calculo'!BG13,IF(BG$18=100,($BB$21*BG$18*$B$2)-SUM($I74:BF74),IF(BG$18&gt;BF$19,((BG$18-BF$19+1)*$B$2*$BB$21),IF(BG$18&gt;=BF$19,$BB$21*$B$2))),0)</f>
        <v>0</v>
      </c>
      <c r="BH74" s="231">
        <f>IF('Hoja De Calculo'!BI13&gt;='Hoja De Calculo'!BH13,IF(BH$18=100,($BB$21*BH$18*$B$2)-SUM($I74:BG74),IF(BH$18&gt;BG$19,((BH$18-BG$19+1)*$B$2*$BB$21),IF(BH$18&gt;=BG$19,$BB$21*$B$2))),0)</f>
        <v>0</v>
      </c>
      <c r="BI74" s="231">
        <f>IF('Hoja De Calculo'!BJ13&gt;='Hoja De Calculo'!BI13,IF(BI$18=100,($BB$21*BI$18*$B$2)-SUM($I74:BH74),IF(BI$18&gt;BH$19,((BI$18-BH$19+1)*$B$2*$BB$21),IF(BI$18&gt;=BH$19,$BB$21*$B$2))),0)</f>
        <v>0</v>
      </c>
      <c r="BJ74" s="231">
        <f>IF('Hoja De Calculo'!BK13&gt;='Hoja De Calculo'!BJ13,IF(BJ$18=100,($BB$21*BJ$18*$B$2)-SUM($I74:BI74),IF(BJ$18&gt;BI$19,((BJ$18-BI$19+1)*$B$2*$BB$21),IF(BJ$18&gt;=BI$19,$BB$21*$B$2))),0)</f>
        <v>0</v>
      </c>
      <c r="BK74" s="231">
        <f>IF('Hoja De Calculo'!BL13&gt;='Hoja De Calculo'!BK13,IF(BK$18=100,($BB$21*BK$18*$B$2)-SUM($I74:BJ74),IF(BK$18&gt;BJ$19,((BK$18-BJ$19+1)*$B$2*$BB$21),IF(BK$18&gt;=BJ$19,$BB$21*$B$2))),0)</f>
        <v>0</v>
      </c>
      <c r="BL74" s="231">
        <f>IF('Hoja De Calculo'!BM13&gt;='Hoja De Calculo'!BL13,IF(BL$18=100,($BB$21*BL$18*$B$2)-SUM($I74:BK74),IF(BL$18&gt;BK$19,((BL$18-BK$19+1)*$B$2*$BB$21),IF(BL$18&gt;=BK$19,$BB$21*$B$2))),0)</f>
        <v>0</v>
      </c>
      <c r="BM74" s="231">
        <f>IF('Hoja De Calculo'!BN13&gt;='Hoja De Calculo'!BM13,IF(BM$18=100,($BB$21*BM$18*$B$2)-SUM($I74:BL74),IF(BM$18&gt;BL$19,((BM$18-BL$19+1)*$B$2*$BB$21),IF(BM$18&gt;=BL$19,$BB$21*$B$2))),0)</f>
        <v>0</v>
      </c>
      <c r="BN74" s="231">
        <f>IF('Hoja De Calculo'!BO13&gt;='Hoja De Calculo'!BN13,IF(BN$18=100,($BB$21*BN$18*$B$2)-SUM($I74:BM74),IF(BN$18&gt;BM$19,((BN$18-BM$19+1)*$B$2*$BB$21),IF(BN$18&gt;=BM$19,$BB$21*$B$2))),0)</f>
        <v>0</v>
      </c>
      <c r="BO74" s="231">
        <f>IF('Hoja De Calculo'!BP13&gt;='Hoja De Calculo'!BO13,IF(BO$18=100,($BB$21*BO$18*$B$2)-SUM($I74:BN74),IF(BO$18&gt;BN$19,((BO$18-BN$19+1)*$B$2*$BB$21),IF(BO$18&gt;=BN$19,$BB$21*$B$2))),0)</f>
        <v>0</v>
      </c>
      <c r="BP74" s="231">
        <f>IF('Hoja De Calculo'!BQ13&gt;='Hoja De Calculo'!BP13,IF(BP$18=100,($BB$21*BP$18*$B$2)-SUM($I74:BO74),IF(BP$18&gt;BO$19,((BP$18-BO$19+1)*$B$2*$BB$21),IF(BP$18&gt;=BO$19,$BB$21*$B$2))),0)</f>
        <v>0</v>
      </c>
      <c r="BQ74" s="231">
        <f>IF('Hoja De Calculo'!BR13&gt;='Hoja De Calculo'!BQ13,IF(BQ$18=100,($BB$21*BQ$18*$B$2)-SUM($I74:BP74),IF(BQ$18&gt;BP$19,((BQ$18-BP$19+1)*$B$2*$BB$21),IF(BQ$18&gt;=BP$19,$BB$21*$B$2))),0)</f>
        <v>0</v>
      </c>
      <c r="BR74" s="231">
        <f>IF('Hoja De Calculo'!BS13&gt;='Hoja De Calculo'!BR13,IF(BR$18=100,($BB$21*BR$18*$B$2)-SUM($I74:BQ74),IF(BR$18&gt;BQ$19,((BR$18-BQ$19+1)*$B$2*$BB$21),IF(BR$18&gt;=BQ$19,$BB$21*$B$2))),0)</f>
        <v>0</v>
      </c>
      <c r="BS74" s="231">
        <f>IF('Hoja De Calculo'!BT13&gt;='Hoja De Calculo'!BS13,IF(BS$18=100,($BB$21*BS$18*$B$2)-SUM($I74:BR74),IF(BS$18&gt;BR$19,((BS$18-BR$19+1)*$B$2*$BB$21),IF(BS$18&gt;=BR$19,$BB$21*$B$2))),0)</f>
        <v>0</v>
      </c>
      <c r="BT74" s="231">
        <f>IF('Hoja De Calculo'!BU13&gt;='Hoja De Calculo'!BT13,IF(BT$18=100,($BB$21*BT$18*$B$2)-SUM($I74:BS74),IF(BT$18&gt;BS$19,((BT$18-BS$19+1)*$B$2*$BB$21),IF(BT$18&gt;=BS$19,$BB$21*$B$2))),0)</f>
        <v>0</v>
      </c>
      <c r="BU74" s="231">
        <f>IF('Hoja De Calculo'!BV13&gt;='Hoja De Calculo'!BU13,IF(BU$18=100,($BB$21*BU$18*$B$2)-SUM($I74:BT74),IF(BU$18&gt;BT$19,((BU$18-BT$19+1)*$B$2*$BB$21),IF(BU$18&gt;=BT$19,$BB$21*$B$2))),0)</f>
        <v>0</v>
      </c>
      <c r="BV74" s="231">
        <f>IF('Hoja De Calculo'!BW13&gt;='Hoja De Calculo'!BV13,IF(BV$18=100,($BB$21*BV$18*$B$2)-SUM($I74:BU74),IF(BV$18&gt;BU$19,((BV$18-BU$19+1)*$B$2*$BB$21),IF(BV$18&gt;=BU$19,$BB$21*$B$2))),0)</f>
        <v>0</v>
      </c>
      <c r="BW74" s="231">
        <f>IF('Hoja De Calculo'!BX13&gt;='Hoja De Calculo'!BW13,IF(BW$18=100,($BB$21*BW$18*$B$2)-SUM($I74:BV74),IF(BW$18&gt;BV$19,((BW$18-BV$19+1)*$B$2*$BB$21),IF(BW$18&gt;=BV$19,$BB$21*$B$2))),0)</f>
        <v>0</v>
      </c>
      <c r="BX74" s="231">
        <f>IF('Hoja De Calculo'!BY13&gt;='Hoja De Calculo'!BX13,IF(BX$18=100,($BB$21*BX$18*$B$2)-SUM($I74:BW74),IF(BX$18&gt;BW$19,((BX$18-BW$19+1)*$B$2*$BB$21),IF(BX$18&gt;=BW$19,$BB$21*$B$2))),0)</f>
        <v>0</v>
      </c>
      <c r="BY74" s="231">
        <f>IF('Hoja De Calculo'!BZ13&gt;='Hoja De Calculo'!BY13,IF(BY$18=100,($BB$21*BY$18*$B$2)-SUM($I74:BX74),IF(BY$18&gt;BX$19,((BY$18-BX$19+1)*$B$2*$BB$21),IF(BY$18&gt;=BX$19,$BB$21*$B$2))),0)</f>
        <v>0</v>
      </c>
      <c r="BZ74" s="231">
        <f>IF('Hoja De Calculo'!CA13&gt;='Hoja De Calculo'!BZ13,IF(BZ$18=100,($BB$21*BZ$18*$B$2)-SUM($I74:BY74),IF(BZ$18&gt;BY$19,((BZ$18-BY$19+1)*$B$2*$BB$21),IF(BZ$18&gt;=BY$19,$BB$21*$B$2))),0)</f>
        <v>0</v>
      </c>
      <c r="CA74" s="231">
        <f>IF('Hoja De Calculo'!CB13&gt;='Hoja De Calculo'!CA13,IF(CA$18=100,($BB$21*CA$18*$B$2)-SUM($I74:BZ74),IF(CA$18&gt;BZ$19,((CA$18-BZ$19+1)*$B$2*$BB$21),IF(CA$18&gt;=BZ$19,$BB$21*$B$2))),0)</f>
        <v>0</v>
      </c>
      <c r="CB74" s="231">
        <f>IF('Hoja De Calculo'!CC13&gt;='Hoja De Calculo'!CB13,IF(CB$18=100,($BB$21*CB$18*$B$2)-SUM($I74:CA74),IF(CB$18&gt;CA$19,((CB$18-CA$19+1)*$B$2*$BB$21),IF(CB$18&gt;=CA$19,$BB$21*$B$2))),0)</f>
        <v>0</v>
      </c>
      <c r="CC74" s="231">
        <f>IF('Hoja De Calculo'!CD13&gt;='Hoja De Calculo'!CC13,IF(CC$18=100,($BB$21*CC$18*$B$2)-SUM($I74:CB74),IF(CC$18&gt;CB$19,((CC$18-CB$19+1)*$B$2*$BB$21),IF(CC$18&gt;=CB$19,$BB$21*$B$2))),0)</f>
        <v>0</v>
      </c>
      <c r="CD74" s="231">
        <f>IF('Hoja De Calculo'!CE13&gt;='Hoja De Calculo'!CD13,IF(CD$18=100,($BB$21*CD$18*$B$2)-SUM($I74:CC74),IF(CD$18&gt;CC$19,((CD$18-CC$19+1)*$B$2*$BB$21),IF(CD$18&gt;=CC$19,$BB$21*$B$2))),0)</f>
        <v>0</v>
      </c>
      <c r="CE74" s="231">
        <f>IF('Hoja De Calculo'!CF13&gt;='Hoja De Calculo'!CE13,IF(CE$18=100,($BB$21*CE$18*$B$2)-SUM($I74:CD74),IF(CE$18&gt;CD$19,((CE$18-CD$19+1)*$B$2*$BB$21),IF(CE$18&gt;=CD$19,$BB$21*$B$2))),0)</f>
        <v>0</v>
      </c>
      <c r="CF74" s="231">
        <f>IF('Hoja De Calculo'!CG13&gt;='Hoja De Calculo'!CF13,IF(CF$18=100,($BB$21*CF$18*$B$2)-SUM($I74:CE74),IF(CF$18&gt;CE$19,((CF$18-CE$19+1)*$B$2*$BB$21),IF(CF$18&gt;=CE$19,$BB$21*$B$2))),0)</f>
        <v>0</v>
      </c>
      <c r="CG74" s="231">
        <f>IF('Hoja De Calculo'!CH13&gt;='Hoja De Calculo'!CG13,IF(CG$18=100,($BB$21*CG$18*$B$2)-SUM($I74:CF74),IF(CG$18&gt;CF$19,((CG$18-CF$19+1)*$B$2*$BB$21),IF(CG$18&gt;=CF$19,$BB$21*$B$2))),0)</f>
        <v>0</v>
      </c>
      <c r="CH74" s="231">
        <f>IF('Hoja De Calculo'!CI13&gt;='Hoja De Calculo'!CH13,IF(CH$18=100,($BB$21*CH$18*$B$2)-SUM($I74:CG74),IF(CH$18&gt;CG$19,((CH$18-CG$19+1)*$B$2*$BB$21),IF(CH$18&gt;=CG$19,$BB$21*$B$2))),0)</f>
        <v>0</v>
      </c>
      <c r="CI74" s="231">
        <f>IF('Hoja De Calculo'!CJ13&gt;='Hoja De Calculo'!CI13,IF(CI$18=100,($BB$21*CI$18*$B$2)-SUM($I74:CH74),IF(CI$18&gt;CH$19,((CI$18-CH$19+1)*$B$2*$BB$21),IF(CI$18&gt;=CH$19,$BB$21*$B$2))),0)</f>
        <v>0</v>
      </c>
      <c r="CJ74" s="231">
        <f>IF('Hoja De Calculo'!CK13&gt;='Hoja De Calculo'!CJ13,IF(CJ$18=100,($BB$21*CJ$18*$B$2)-SUM($I74:CI74),IF(CJ$18&gt;CI$19,((CJ$18-CI$19+1)*$B$2*$BB$21),IF(CJ$18&gt;=CI$19,$BB$21*$B$2))),0)</f>
        <v>0</v>
      </c>
      <c r="CK74" s="231">
        <f>IF('Hoja De Calculo'!CL13&gt;='Hoja De Calculo'!CK13,IF(CK$18=100,($BB$21*CK$18*$B$2)-SUM($I74:CJ74),IF(CK$18&gt;CJ$19,((CK$18-CJ$19+1)*$B$2*$BB$21),IF(CK$18&gt;=CJ$19,$BB$21*$B$2))),0)</f>
        <v>0</v>
      </c>
      <c r="CL74" s="231">
        <f>IF('Hoja De Calculo'!CM13&gt;='Hoja De Calculo'!CL13,IF(CL$18=100,($BB$21*CL$18*$B$2)-SUM($I74:CK74),IF(CL$18&gt;CK$19,((CL$18-CK$19+1)*$B$2*$BB$21),IF(CL$18&gt;=CK$19,$BB$21*$B$2))),0)</f>
        <v>0</v>
      </c>
      <c r="CM74" s="231">
        <f>IF('Hoja De Calculo'!CN13&gt;='Hoja De Calculo'!CM13,IF(CM$18=100,($BB$21*CM$18*$B$2)-SUM($I74:CL74),IF(CM$18&gt;CL$19,((CM$18-CL$19+1)*$B$2*$BB$21),IF(CM$18&gt;=CL$19,$BB$21*$B$2))),0)</f>
        <v>0</v>
      </c>
      <c r="CN74" s="231">
        <f>IF('Hoja De Calculo'!CO13&gt;='Hoja De Calculo'!CN13,IF(CN$18=100,($BB$21*CN$18*$B$2)-SUM($I74:CM74),IF(CN$18&gt;CM$19,((CN$18-CM$19+1)*$B$2*$BB$21),IF(CN$18&gt;=CM$19,$BB$21*$B$2))),0)</f>
        <v>0</v>
      </c>
      <c r="CO74" s="231">
        <f>IF('Hoja De Calculo'!CP13&gt;='Hoja De Calculo'!CO13,IF(CO$18=100,($BB$21*CO$18*$B$2)-SUM($I74:CN74),IF(CO$18&gt;CN$19,((CO$18-CN$19+1)*$B$2*$BB$21),IF(CO$18&gt;=CN$19,$BB$21*$B$2))),0)</f>
        <v>0</v>
      </c>
      <c r="CP74" s="231">
        <f>IF('Hoja De Calculo'!CQ13&gt;='Hoja De Calculo'!CP13,IF(CP$18=100,($BB$21*CP$18*$B$2)-SUM($I74:CO74),IF(CP$18&gt;CO$19,((CP$18-CO$19+1)*$B$2*$BB$21),IF(CP$18&gt;=CO$19,$BB$21*$B$2))),0)</f>
        <v>0</v>
      </c>
      <c r="CQ74" s="231">
        <f>IF('Hoja De Calculo'!CR13&gt;='Hoja De Calculo'!CQ13,IF(CQ$18=100,($BB$21*CQ$18*$B$2)-SUM($I74:CP74),IF(CQ$18&gt;CP$19,((CQ$18-CP$19+1)*$B$2*$BB$21),IF(CQ$18&gt;=CP$19,$BB$21*$B$2))),0)</f>
        <v>0</v>
      </c>
      <c r="CR74" s="231">
        <f>IF('Hoja De Calculo'!CS13&gt;='Hoja De Calculo'!CR13,IF(CR$18=100,($BB$21*CR$18*$B$2)-SUM($I74:CQ74),IF(CR$18&gt;CQ$19,((CR$18-CQ$19+1)*$B$2*$BB$21),IF(CR$18&gt;=CQ$19,$BB$21*$B$2))),0)</f>
        <v>0</v>
      </c>
      <c r="CS74" s="231">
        <f>IF('Hoja De Calculo'!CT13&gt;='Hoja De Calculo'!CS13,IF(CS$18=100,($BB$21*CS$18*$B$2)-SUM($I74:CR74),IF(CS$18&gt;CR$19,((CS$18-CR$19+1)*$B$2*$BB$21),IF(CS$18&gt;=CR$19,$BB$21*$B$2))),0)</f>
        <v>0</v>
      </c>
      <c r="CT74" s="231">
        <f>IF('Hoja De Calculo'!CU13&gt;='Hoja De Calculo'!CT13,IF(CT$18=100,($BB$21*CT$18*$B$2)-SUM($I74:CS74),IF(CT$18&gt;CS$19,((CT$18-CS$19+1)*$B$2*$BB$21),IF(CT$18&gt;=CS$19,$BB$21*$B$2))),0)</f>
        <v>0</v>
      </c>
      <c r="CU74" s="231">
        <f>IF('Hoja De Calculo'!CV13&gt;='Hoja De Calculo'!CU13,IF(CU$18=100,($BB$21*CU$18*$B$2)-SUM($I74:CT74),IF(CU$18&gt;CT$19,((CU$18-CT$19+1)*$B$2*$BB$21),IF(CU$18&gt;=CT$19,$BB$21*$B$2))),0)</f>
        <v>0</v>
      </c>
      <c r="CV74" s="231">
        <f>IF('Hoja De Calculo'!CW13&gt;='Hoja De Calculo'!CV13,IF(CV$18=100,($BB$21*CV$18*$B$2)-SUM($I74:CU74),IF(CV$18&gt;CU$19,((CV$18-CU$19+1)*$B$2*$BB$21),IF(CV$18&gt;=CU$19,$BB$21*$B$2))),0)</f>
        <v>0</v>
      </c>
      <c r="CW74" s="231">
        <f>IF('Hoja De Calculo'!CX13&gt;='Hoja De Calculo'!CW13,IF(CW$18=100,($BB$21*CW$18*$B$2)-SUM($I74:CV74),IF(CW$18&gt;CV$19,((CW$18-CV$19+1)*$B$2*$BB$21),IF(CW$18&gt;=CV$19,$BB$21*$B$2))),0)</f>
        <v>0</v>
      </c>
    </row>
    <row r="75" spans="1:101" x14ac:dyDescent="0.35">
      <c r="A75" t="s">
        <v>180</v>
      </c>
      <c r="B75" s="196"/>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c r="AN75" s="196"/>
      <c r="AO75" s="196"/>
      <c r="AP75" s="196"/>
      <c r="AQ75" s="196"/>
      <c r="AR75" s="196"/>
      <c r="AS75" s="196"/>
      <c r="AT75" s="196"/>
      <c r="AU75" s="196"/>
      <c r="AV75" s="196"/>
      <c r="AW75" s="196"/>
      <c r="AX75" s="196"/>
      <c r="AY75" s="196"/>
      <c r="AZ75" s="196"/>
      <c r="BA75" s="196"/>
      <c r="BB75" s="196"/>
      <c r="BC75" s="218">
        <f>(BC$21*$B$2*(BC$19+(IF(BC$19=100,0,1))))</f>
        <v>0</v>
      </c>
      <c r="BD75" s="231">
        <f>IF('Hoja De Calculo'!BE13&gt;='Hoja De Calculo'!BD13,IF(BD$18=100,($BC$21*BD$18*$B$2)-SUM($I75:BC75),IF(BD$18&gt;BC$19,((BD$18-BC$19+1)*$B$2*$BC$21),IF(BD$18&gt;=BC$19,$BC$21*$B$2))),0)</f>
        <v>0</v>
      </c>
      <c r="BE75" s="231">
        <f>IF('Hoja De Calculo'!BF13&gt;='Hoja De Calculo'!BE13,IF(BE$18=100,($BC$21*BE$18*$B$2)-SUM($I75:BD75),IF(BE$18&gt;BD$19,((BE$18-BD$19+1)*$B$2*$BC$21),IF(BE$18&gt;=BD$19,$BC$21*$B$2))),0)</f>
        <v>0</v>
      </c>
      <c r="BF75" s="231">
        <f>IF('Hoja De Calculo'!BG13&gt;='Hoja De Calculo'!BF13,IF(BF$18=100,($BC$21*BF$18*$B$2)-SUM($I75:BE75),IF(BF$18&gt;BE$19,((BF$18-BE$19+1)*$B$2*$BC$21),IF(BF$18&gt;=BE$19,$BC$21*$B$2))),0)</f>
        <v>0</v>
      </c>
      <c r="BG75" s="231">
        <f>IF('Hoja De Calculo'!BH13&gt;='Hoja De Calculo'!BG13,IF(BG$18=100,($BC$21*BG$18*$B$2)-SUM($I75:BF75),IF(BG$18&gt;BF$19,((BG$18-BF$19+1)*$B$2*$BC$21),IF(BG$18&gt;=BF$19,$BC$21*$B$2))),0)</f>
        <v>0</v>
      </c>
      <c r="BH75" s="231">
        <f>IF('Hoja De Calculo'!BI13&gt;='Hoja De Calculo'!BH13,IF(BH$18=100,($BC$21*BH$18*$B$2)-SUM($I75:BG75),IF(BH$18&gt;BG$19,((BH$18-BG$19+1)*$B$2*$BC$21),IF(BH$18&gt;=BG$19,$BC$21*$B$2))),0)</f>
        <v>0</v>
      </c>
      <c r="BI75" s="231">
        <f>IF('Hoja De Calculo'!BJ13&gt;='Hoja De Calculo'!BI13,IF(BI$18=100,($BC$21*BI$18*$B$2)-SUM($I75:BH75),IF(BI$18&gt;BH$19,((BI$18-BH$19+1)*$B$2*$BC$21),IF(BI$18&gt;=BH$19,$BC$21*$B$2))),0)</f>
        <v>0</v>
      </c>
      <c r="BJ75" s="231">
        <f>IF('Hoja De Calculo'!BK13&gt;='Hoja De Calculo'!BJ13,IF(BJ$18=100,($BC$21*BJ$18*$B$2)-SUM($I75:BI75),IF(BJ$18&gt;BI$19,((BJ$18-BI$19+1)*$B$2*$BC$21),IF(BJ$18&gt;=BI$19,$BC$21*$B$2))),0)</f>
        <v>0</v>
      </c>
      <c r="BK75" s="231">
        <f>IF('Hoja De Calculo'!BL13&gt;='Hoja De Calculo'!BK13,IF(BK$18=100,($BC$21*BK$18*$B$2)-SUM($I75:BJ75),IF(BK$18&gt;BJ$19,((BK$18-BJ$19+1)*$B$2*$BC$21),IF(BK$18&gt;=BJ$19,$BC$21*$B$2))),0)</f>
        <v>0</v>
      </c>
      <c r="BL75" s="231">
        <f>IF('Hoja De Calculo'!BM13&gt;='Hoja De Calculo'!BL13,IF(BL$18=100,($BC$21*BL$18*$B$2)-SUM($I75:BK75),IF(BL$18&gt;BK$19,((BL$18-BK$19+1)*$B$2*$BC$21),IF(BL$18&gt;=BK$19,$BC$21*$B$2))),0)</f>
        <v>0</v>
      </c>
      <c r="BM75" s="231">
        <f>IF('Hoja De Calculo'!BN13&gt;='Hoja De Calculo'!BM13,IF(BM$18=100,($BC$21*BM$18*$B$2)-SUM($I75:BL75),IF(BM$18&gt;BL$19,((BM$18-BL$19+1)*$B$2*$BC$21),IF(BM$18&gt;=BL$19,$BC$21*$B$2))),0)</f>
        <v>0</v>
      </c>
      <c r="BN75" s="231">
        <f>IF('Hoja De Calculo'!BO13&gt;='Hoja De Calculo'!BN13,IF(BN$18=100,($BC$21*BN$18*$B$2)-SUM($I75:BM75),IF(BN$18&gt;BM$19,((BN$18-BM$19+1)*$B$2*$BC$21),IF(BN$18&gt;=BM$19,$BC$21*$B$2))),0)</f>
        <v>0</v>
      </c>
      <c r="BO75" s="231">
        <f>IF('Hoja De Calculo'!BP13&gt;='Hoja De Calculo'!BO13,IF(BO$18=100,($BC$21*BO$18*$B$2)-SUM($I75:BN75),IF(BO$18&gt;BN$19,((BO$18-BN$19+1)*$B$2*$BC$21),IF(BO$18&gt;=BN$19,$BC$21*$B$2))),0)</f>
        <v>0</v>
      </c>
      <c r="BP75" s="231">
        <f>IF('Hoja De Calculo'!BQ13&gt;='Hoja De Calculo'!BP13,IF(BP$18=100,($BC$21*BP$18*$B$2)-SUM($I75:BO75),IF(BP$18&gt;BO$19,((BP$18-BO$19+1)*$B$2*$BC$21),IF(BP$18&gt;=BO$19,$BC$21*$B$2))),0)</f>
        <v>0</v>
      </c>
      <c r="BQ75" s="231">
        <f>IF('Hoja De Calculo'!BR13&gt;='Hoja De Calculo'!BQ13,IF(BQ$18=100,($BC$21*BQ$18*$B$2)-SUM($I75:BP75),IF(BQ$18&gt;BP$19,((BQ$18-BP$19+1)*$B$2*$BC$21),IF(BQ$18&gt;=BP$19,$BC$21*$B$2))),0)</f>
        <v>0</v>
      </c>
      <c r="BR75" s="231">
        <f>IF('Hoja De Calculo'!BS13&gt;='Hoja De Calculo'!BR13,IF(BR$18=100,($BC$21*BR$18*$B$2)-SUM($I75:BQ75),IF(BR$18&gt;BQ$19,((BR$18-BQ$19+1)*$B$2*$BC$21),IF(BR$18&gt;=BQ$19,$BC$21*$B$2))),0)</f>
        <v>0</v>
      </c>
      <c r="BS75" s="231">
        <f>IF('Hoja De Calculo'!BT13&gt;='Hoja De Calculo'!BS13,IF(BS$18=100,($BC$21*BS$18*$B$2)-SUM($I75:BR75),IF(BS$18&gt;BR$19,((BS$18-BR$19+1)*$B$2*$BC$21),IF(BS$18&gt;=BR$19,$BC$21*$B$2))),0)</f>
        <v>0</v>
      </c>
      <c r="BT75" s="231">
        <f>IF('Hoja De Calculo'!BU13&gt;='Hoja De Calculo'!BT13,IF(BT$18=100,($BC$21*BT$18*$B$2)-SUM($I75:BS75),IF(BT$18&gt;BS$19,((BT$18-BS$19+1)*$B$2*$BC$21),IF(BT$18&gt;=BS$19,$BC$21*$B$2))),0)</f>
        <v>0</v>
      </c>
      <c r="BU75" s="231">
        <f>IF('Hoja De Calculo'!BV13&gt;='Hoja De Calculo'!BU13,IF(BU$18=100,($BC$21*BU$18*$B$2)-SUM($I75:BT75),IF(BU$18&gt;BT$19,((BU$18-BT$19+1)*$B$2*$BC$21),IF(BU$18&gt;=BT$19,$BC$21*$B$2))),0)</f>
        <v>0</v>
      </c>
      <c r="BV75" s="231">
        <f>IF('Hoja De Calculo'!BW13&gt;='Hoja De Calculo'!BV13,IF(BV$18=100,($BC$21*BV$18*$B$2)-SUM($I75:BU75),IF(BV$18&gt;BU$19,((BV$18-BU$19+1)*$B$2*$BC$21),IF(BV$18&gt;=BU$19,$BC$21*$B$2))),0)</f>
        <v>0</v>
      </c>
      <c r="BW75" s="231">
        <f>IF('Hoja De Calculo'!BX13&gt;='Hoja De Calculo'!BW13,IF(BW$18=100,($BC$21*BW$18*$B$2)-SUM($I75:BV75),IF(BW$18&gt;BV$19,((BW$18-BV$19+1)*$B$2*$BC$21),IF(BW$18&gt;=BV$19,$BC$21*$B$2))),0)</f>
        <v>0</v>
      </c>
      <c r="BX75" s="231">
        <f>IF('Hoja De Calculo'!BY13&gt;='Hoja De Calculo'!BX13,IF(BX$18=100,($BC$21*BX$18*$B$2)-SUM($I75:BW75),IF(BX$18&gt;BW$19,((BX$18-BW$19+1)*$B$2*$BC$21),IF(BX$18&gt;=BW$19,$BC$21*$B$2))),0)</f>
        <v>0</v>
      </c>
      <c r="BY75" s="231">
        <f>IF('Hoja De Calculo'!BZ13&gt;='Hoja De Calculo'!BY13,IF(BY$18=100,($BC$21*BY$18*$B$2)-SUM($I75:BX75),IF(BY$18&gt;BX$19,((BY$18-BX$19+1)*$B$2*$BC$21),IF(BY$18&gt;=BX$19,$BC$21*$B$2))),0)</f>
        <v>0</v>
      </c>
      <c r="BZ75" s="231">
        <f>IF('Hoja De Calculo'!CA13&gt;='Hoja De Calculo'!BZ13,IF(BZ$18=100,($BC$21*BZ$18*$B$2)-SUM($I75:BY75),IF(BZ$18&gt;BY$19,((BZ$18-BY$19+1)*$B$2*$BC$21),IF(BZ$18&gt;=BY$19,$BC$21*$B$2))),0)</f>
        <v>0</v>
      </c>
      <c r="CA75" s="231">
        <f>IF('Hoja De Calculo'!CB13&gt;='Hoja De Calculo'!CA13,IF(CA$18=100,($BC$21*CA$18*$B$2)-SUM($I75:BZ75),IF(CA$18&gt;BZ$19,((CA$18-BZ$19+1)*$B$2*$BC$21),IF(CA$18&gt;=BZ$19,$BC$21*$B$2))),0)</f>
        <v>0</v>
      </c>
      <c r="CB75" s="231">
        <f>IF('Hoja De Calculo'!CC13&gt;='Hoja De Calculo'!CB13,IF(CB$18=100,($BC$21*CB$18*$B$2)-SUM($I75:CA75),IF(CB$18&gt;CA$19,((CB$18-CA$19+1)*$B$2*$BC$21),IF(CB$18&gt;=CA$19,$BC$21*$B$2))),0)</f>
        <v>0</v>
      </c>
      <c r="CC75" s="231">
        <f>IF('Hoja De Calculo'!CD13&gt;='Hoja De Calculo'!CC13,IF(CC$18=100,($BC$21*CC$18*$B$2)-SUM($I75:CB75),IF(CC$18&gt;CB$19,((CC$18-CB$19+1)*$B$2*$BC$21),IF(CC$18&gt;=CB$19,$BC$21*$B$2))),0)</f>
        <v>0</v>
      </c>
      <c r="CD75" s="231">
        <f>IF('Hoja De Calculo'!CE13&gt;='Hoja De Calculo'!CD13,IF(CD$18=100,($BC$21*CD$18*$B$2)-SUM($I75:CC75),IF(CD$18&gt;CC$19,((CD$18-CC$19+1)*$B$2*$BC$21),IF(CD$18&gt;=CC$19,$BC$21*$B$2))),0)</f>
        <v>0</v>
      </c>
      <c r="CE75" s="231">
        <f>IF('Hoja De Calculo'!CF13&gt;='Hoja De Calculo'!CE13,IF(CE$18=100,($BC$21*CE$18*$B$2)-SUM($I75:CD75),IF(CE$18&gt;CD$19,((CE$18-CD$19+1)*$B$2*$BC$21),IF(CE$18&gt;=CD$19,$BC$21*$B$2))),0)</f>
        <v>0</v>
      </c>
      <c r="CF75" s="231">
        <f>IF('Hoja De Calculo'!CG13&gt;='Hoja De Calculo'!CF13,IF(CF$18=100,($BC$21*CF$18*$B$2)-SUM($I75:CE75),IF(CF$18&gt;CE$19,((CF$18-CE$19+1)*$B$2*$BC$21),IF(CF$18&gt;=CE$19,$BC$21*$B$2))),0)</f>
        <v>0</v>
      </c>
      <c r="CG75" s="231">
        <f>IF('Hoja De Calculo'!CH13&gt;='Hoja De Calculo'!CG13,IF(CG$18=100,($BC$21*CG$18*$B$2)-SUM($I75:CF75),IF(CG$18&gt;CF$19,((CG$18-CF$19+1)*$B$2*$BC$21),IF(CG$18&gt;=CF$19,$BC$21*$B$2))),0)</f>
        <v>0</v>
      </c>
      <c r="CH75" s="231">
        <f>IF('Hoja De Calculo'!CI13&gt;='Hoja De Calculo'!CH13,IF(CH$18=100,($BC$21*CH$18*$B$2)-SUM($I75:CG75),IF(CH$18&gt;CG$19,((CH$18-CG$19+1)*$B$2*$BC$21),IF(CH$18&gt;=CG$19,$BC$21*$B$2))),0)</f>
        <v>0</v>
      </c>
      <c r="CI75" s="231">
        <f>IF('Hoja De Calculo'!CJ13&gt;='Hoja De Calculo'!CI13,IF(CI$18=100,($BC$21*CI$18*$B$2)-SUM($I75:CH75),IF(CI$18&gt;CH$19,((CI$18-CH$19+1)*$B$2*$BC$21),IF(CI$18&gt;=CH$19,$BC$21*$B$2))),0)</f>
        <v>0</v>
      </c>
      <c r="CJ75" s="231">
        <f>IF('Hoja De Calculo'!CK13&gt;='Hoja De Calculo'!CJ13,IF(CJ$18=100,($BC$21*CJ$18*$B$2)-SUM($I75:CI75),IF(CJ$18&gt;CI$19,((CJ$18-CI$19+1)*$B$2*$BC$21),IF(CJ$18&gt;=CI$19,$BC$21*$B$2))),0)</f>
        <v>0</v>
      </c>
      <c r="CK75" s="231">
        <f>IF('Hoja De Calculo'!CL13&gt;='Hoja De Calculo'!CK13,IF(CK$18=100,($BC$21*CK$18*$B$2)-SUM($I75:CJ75),IF(CK$18&gt;CJ$19,((CK$18-CJ$19+1)*$B$2*$BC$21),IF(CK$18&gt;=CJ$19,$BC$21*$B$2))),0)</f>
        <v>0</v>
      </c>
      <c r="CL75" s="231">
        <f>IF('Hoja De Calculo'!CM13&gt;='Hoja De Calculo'!CL13,IF(CL$18=100,($BC$21*CL$18*$B$2)-SUM($I75:CK75),IF(CL$18&gt;CK$19,((CL$18-CK$19+1)*$B$2*$BC$21),IF(CL$18&gt;=CK$19,$BC$21*$B$2))),0)</f>
        <v>0</v>
      </c>
      <c r="CM75" s="231">
        <f>IF('Hoja De Calculo'!CN13&gt;='Hoja De Calculo'!CM13,IF(CM$18=100,($BC$21*CM$18*$B$2)-SUM($I75:CL75),IF(CM$18&gt;CL$19,((CM$18-CL$19+1)*$B$2*$BC$21),IF(CM$18&gt;=CL$19,$BC$21*$B$2))),0)</f>
        <v>0</v>
      </c>
      <c r="CN75" s="231">
        <f>IF('Hoja De Calculo'!CO13&gt;='Hoja De Calculo'!CN13,IF(CN$18=100,($BC$21*CN$18*$B$2)-SUM($I75:CM75),IF(CN$18&gt;CM$19,((CN$18-CM$19+1)*$B$2*$BC$21),IF(CN$18&gt;=CM$19,$BC$21*$B$2))),0)</f>
        <v>0</v>
      </c>
      <c r="CO75" s="231">
        <f>IF('Hoja De Calculo'!CP13&gt;='Hoja De Calculo'!CO13,IF(CO$18=100,($BC$21*CO$18*$B$2)-SUM($I75:CN75),IF(CO$18&gt;CN$19,((CO$18-CN$19+1)*$B$2*$BC$21),IF(CO$18&gt;=CN$19,$BC$21*$B$2))),0)</f>
        <v>0</v>
      </c>
      <c r="CP75" s="231">
        <f>IF('Hoja De Calculo'!CQ13&gt;='Hoja De Calculo'!CP13,IF(CP$18=100,($BC$21*CP$18*$B$2)-SUM($I75:CO75),IF(CP$18&gt;CO$19,((CP$18-CO$19+1)*$B$2*$BC$21),IF(CP$18&gt;=CO$19,$BC$21*$B$2))),0)</f>
        <v>0</v>
      </c>
      <c r="CQ75" s="231">
        <f>IF('Hoja De Calculo'!CR13&gt;='Hoja De Calculo'!CQ13,IF(CQ$18=100,($BC$21*CQ$18*$B$2)-SUM($I75:CP75),IF(CQ$18&gt;CP$19,((CQ$18-CP$19+1)*$B$2*$BC$21),IF(CQ$18&gt;=CP$19,$BC$21*$B$2))),0)</f>
        <v>0</v>
      </c>
      <c r="CR75" s="231">
        <f>IF('Hoja De Calculo'!CS13&gt;='Hoja De Calculo'!CR13,IF(CR$18=100,($BC$21*CR$18*$B$2)-SUM($I75:CQ75),IF(CR$18&gt;CQ$19,((CR$18-CQ$19+1)*$B$2*$BC$21),IF(CR$18&gt;=CQ$19,$BC$21*$B$2))),0)</f>
        <v>0</v>
      </c>
      <c r="CS75" s="231">
        <f>IF('Hoja De Calculo'!CT13&gt;='Hoja De Calculo'!CS13,IF(CS$18=100,($BC$21*CS$18*$B$2)-SUM($I75:CR75),IF(CS$18&gt;CR$19,((CS$18-CR$19+1)*$B$2*$BC$21),IF(CS$18&gt;=CR$19,$BC$21*$B$2))),0)</f>
        <v>0</v>
      </c>
      <c r="CT75" s="231">
        <f>IF('Hoja De Calculo'!CU13&gt;='Hoja De Calculo'!CT13,IF(CT$18=100,($BC$21*CT$18*$B$2)-SUM($I75:CS75),IF(CT$18&gt;CS$19,((CT$18-CS$19+1)*$B$2*$BC$21),IF(CT$18&gt;=CS$19,$BC$21*$B$2))),0)</f>
        <v>0</v>
      </c>
      <c r="CU75" s="231">
        <f>IF('Hoja De Calculo'!CV13&gt;='Hoja De Calculo'!CU13,IF(CU$18=100,($BC$21*CU$18*$B$2)-SUM($I75:CT75),IF(CU$18&gt;CT$19,((CU$18-CT$19+1)*$B$2*$BC$21),IF(CU$18&gt;=CT$19,$BC$21*$B$2))),0)</f>
        <v>0</v>
      </c>
      <c r="CV75" s="231">
        <f>IF('Hoja De Calculo'!CW13&gt;='Hoja De Calculo'!CV13,IF(CV$18=100,($BC$21*CV$18*$B$2)-SUM($I75:CU75),IF(CV$18&gt;CU$19,((CV$18-CU$19+1)*$B$2*$BC$21),IF(CV$18&gt;=CU$19,$BC$21*$B$2))),0)</f>
        <v>0</v>
      </c>
      <c r="CW75" s="231">
        <f>IF('Hoja De Calculo'!CX13&gt;='Hoja De Calculo'!CW13,IF(CW$18=100,($BC$21*CW$18*$B$2)-SUM($I75:CV75),IF(CW$18&gt;CV$19,((CW$18-CV$19+1)*$B$2*$BC$21),IF(CW$18&gt;=CV$19,$BC$21*$B$2))),0)</f>
        <v>0</v>
      </c>
    </row>
    <row r="76" spans="1:101" x14ac:dyDescent="0.35">
      <c r="A76" t="s">
        <v>181</v>
      </c>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6"/>
      <c r="AY76" s="196"/>
      <c r="AZ76" s="196"/>
      <c r="BA76" s="196"/>
      <c r="BB76" s="196"/>
      <c r="BC76" s="196"/>
      <c r="BD76" s="218">
        <f>(BD$21*$B$2*(BD$19+(IF(BD$19=100,0,1))))</f>
        <v>0</v>
      </c>
      <c r="BE76" s="231">
        <f>IF('Hoja De Calculo'!BF13&gt;='Hoja De Calculo'!BE13,IF(BE$18=100,($BD$21*BE$18*$B$2)-SUM($I76:BD76),IF(BE$18&gt;BD$19,((BE$18-BD$19+1)*$B$2*$BD$21),IF(BE$18&gt;=BD$19,$BD$21*$B$2))),0)</f>
        <v>0</v>
      </c>
      <c r="BF76" s="231">
        <f>IF('Hoja De Calculo'!BG13&gt;='Hoja De Calculo'!BF13,IF(BF$18=100,($BD$21*BF$18*$B$2)-SUM($I76:BE76),IF(BF$18&gt;BE$19,((BF$18-BE$19+1)*$B$2*$BD$21),IF(BF$18&gt;=BE$19,$BD$21*$B$2))),0)</f>
        <v>0</v>
      </c>
      <c r="BG76" s="231">
        <f>IF('Hoja De Calculo'!BH13&gt;='Hoja De Calculo'!BG13,IF(BG$18=100,($BD$21*BG$18*$B$2)-SUM($I76:BF76),IF(BG$18&gt;BF$19,((BG$18-BF$19+1)*$B$2*$BD$21),IF(BG$18&gt;=BF$19,$BD$21*$B$2))),0)</f>
        <v>0</v>
      </c>
      <c r="BH76" s="231">
        <f>IF('Hoja De Calculo'!BI13&gt;='Hoja De Calculo'!BH13,IF(BH$18=100,($BD$21*BH$18*$B$2)-SUM($I76:BG76),IF(BH$18&gt;BG$19,((BH$18-BG$19+1)*$B$2*$BD$21),IF(BH$18&gt;=BG$19,$BD$21*$B$2))),0)</f>
        <v>0</v>
      </c>
      <c r="BI76" s="231">
        <f>IF('Hoja De Calculo'!BJ13&gt;='Hoja De Calculo'!BI13,IF(BI$18=100,($BD$21*BI$18*$B$2)-SUM($I76:BH76),IF(BI$18&gt;BH$19,((BI$18-BH$19+1)*$B$2*$BD$21),IF(BI$18&gt;=BH$19,$BD$21*$B$2))),0)</f>
        <v>0</v>
      </c>
      <c r="BJ76" s="231">
        <f>IF('Hoja De Calculo'!BK13&gt;='Hoja De Calculo'!BJ13,IF(BJ$18=100,($BD$21*BJ$18*$B$2)-SUM($I76:BI76),IF(BJ$18&gt;BI$19,((BJ$18-BI$19+1)*$B$2*$BD$21),IF(BJ$18&gt;=BI$19,$BD$21*$B$2))),0)</f>
        <v>0</v>
      </c>
      <c r="BK76" s="231">
        <f>IF('Hoja De Calculo'!BL13&gt;='Hoja De Calculo'!BK13,IF(BK$18=100,($BD$21*BK$18*$B$2)-SUM($I76:BJ76),IF(BK$18&gt;BJ$19,((BK$18-BJ$19+1)*$B$2*$BD$21),IF(BK$18&gt;=BJ$19,$BD$21*$B$2))),0)</f>
        <v>0</v>
      </c>
      <c r="BL76" s="231">
        <f>IF('Hoja De Calculo'!BM13&gt;='Hoja De Calculo'!BL13,IF(BL$18=100,($BD$21*BL$18*$B$2)-SUM($I76:BK76),IF(BL$18&gt;BK$19,((BL$18-BK$19+1)*$B$2*$BD$21),IF(BL$18&gt;=BK$19,$BD$21*$B$2))),0)</f>
        <v>0</v>
      </c>
      <c r="BM76" s="231">
        <f>IF('Hoja De Calculo'!BN13&gt;='Hoja De Calculo'!BM13,IF(BM$18=100,($BD$21*BM$18*$B$2)-SUM($I76:BL76),IF(BM$18&gt;BL$19,((BM$18-BL$19+1)*$B$2*$BD$21),IF(BM$18&gt;=BL$19,$BD$21*$B$2))),0)</f>
        <v>0</v>
      </c>
      <c r="BN76" s="231">
        <f>IF('Hoja De Calculo'!BO13&gt;='Hoja De Calculo'!BN13,IF(BN$18=100,($BD$21*BN$18*$B$2)-SUM($I76:BM76),IF(BN$18&gt;BM$19,((BN$18-BM$19+1)*$B$2*$BD$21),IF(BN$18&gt;=BM$19,$BD$21*$B$2))),0)</f>
        <v>0</v>
      </c>
      <c r="BO76" s="231">
        <f>IF('Hoja De Calculo'!BP13&gt;='Hoja De Calculo'!BO13,IF(BO$18=100,($BD$21*BO$18*$B$2)-SUM($I76:BN76),IF(BO$18&gt;BN$19,((BO$18-BN$19+1)*$B$2*$BD$21),IF(BO$18&gt;=BN$19,$BD$21*$B$2))),0)</f>
        <v>0</v>
      </c>
      <c r="BP76" s="231">
        <f>IF('Hoja De Calculo'!BQ13&gt;='Hoja De Calculo'!BP13,IF(BP$18=100,($BD$21*BP$18*$B$2)-SUM($I76:BO76),IF(BP$18&gt;BO$19,((BP$18-BO$19+1)*$B$2*$BD$21),IF(BP$18&gt;=BO$19,$BD$21*$B$2))),0)</f>
        <v>0</v>
      </c>
      <c r="BQ76" s="231">
        <f>IF('Hoja De Calculo'!BR13&gt;='Hoja De Calculo'!BQ13,IF(BQ$18=100,($BD$21*BQ$18*$B$2)-SUM($I76:BP76),IF(BQ$18&gt;BP$19,((BQ$18-BP$19+1)*$B$2*$BD$21),IF(BQ$18&gt;=BP$19,$BD$21*$B$2))),0)</f>
        <v>0</v>
      </c>
      <c r="BR76" s="231">
        <f>IF('Hoja De Calculo'!BS13&gt;='Hoja De Calculo'!BR13,IF(BR$18=100,($BD$21*BR$18*$B$2)-SUM($I76:BQ76),IF(BR$18&gt;BQ$19,((BR$18-BQ$19+1)*$B$2*$BD$21),IF(BR$18&gt;=BQ$19,$BD$21*$B$2))),0)</f>
        <v>0</v>
      </c>
      <c r="BS76" s="231">
        <f>IF('Hoja De Calculo'!BT13&gt;='Hoja De Calculo'!BS13,IF(BS$18=100,($BD$21*BS$18*$B$2)-SUM($I76:BR76),IF(BS$18&gt;BR$19,((BS$18-BR$19+1)*$B$2*$BD$21),IF(BS$18&gt;=BR$19,$BD$21*$B$2))),0)</f>
        <v>0</v>
      </c>
      <c r="BT76" s="231">
        <f>IF('Hoja De Calculo'!BU13&gt;='Hoja De Calculo'!BT13,IF(BT$18=100,($BD$21*BT$18*$B$2)-SUM($I76:BS76),IF(BT$18&gt;BS$19,((BT$18-BS$19+1)*$B$2*$BD$21),IF(BT$18&gt;=BS$19,$BD$21*$B$2))),0)</f>
        <v>0</v>
      </c>
      <c r="BU76" s="231">
        <f>IF('Hoja De Calculo'!BV13&gt;='Hoja De Calculo'!BU13,IF(BU$18=100,($BD$21*BU$18*$B$2)-SUM($I76:BT76),IF(BU$18&gt;BT$19,((BU$18-BT$19+1)*$B$2*$BD$21),IF(BU$18&gt;=BT$19,$BD$21*$B$2))),0)</f>
        <v>0</v>
      </c>
      <c r="BV76" s="231">
        <f>IF('Hoja De Calculo'!BW13&gt;='Hoja De Calculo'!BV13,IF(BV$18=100,($BD$21*BV$18*$B$2)-SUM($I76:BU76),IF(BV$18&gt;BU$19,((BV$18-BU$19+1)*$B$2*$BD$21),IF(BV$18&gt;=BU$19,$BD$21*$B$2))),0)</f>
        <v>0</v>
      </c>
      <c r="BW76" s="231">
        <f>IF('Hoja De Calculo'!BX13&gt;='Hoja De Calculo'!BW13,IF(BW$18=100,($BD$21*BW$18*$B$2)-SUM($I76:BV76),IF(BW$18&gt;BV$19,((BW$18-BV$19+1)*$B$2*$BD$21),IF(BW$18&gt;=BV$19,$BD$21*$B$2))),0)</f>
        <v>0</v>
      </c>
      <c r="BX76" s="231">
        <f>IF('Hoja De Calculo'!BY13&gt;='Hoja De Calculo'!BX13,IF(BX$18=100,($BD$21*BX$18*$B$2)-SUM($I76:BW76),IF(BX$18&gt;BW$19,((BX$18-BW$19+1)*$B$2*$BD$21),IF(BX$18&gt;=BW$19,$BD$21*$B$2))),0)</f>
        <v>0</v>
      </c>
      <c r="BY76" s="231">
        <f>IF('Hoja De Calculo'!BZ13&gt;='Hoja De Calculo'!BY13,IF(BY$18=100,($BD$21*BY$18*$B$2)-SUM($I76:BX76),IF(BY$18&gt;BX$19,((BY$18-BX$19+1)*$B$2*$BD$21),IF(BY$18&gt;=BX$19,$BD$21*$B$2))),0)</f>
        <v>0</v>
      </c>
      <c r="BZ76" s="231">
        <f>IF('Hoja De Calculo'!CA13&gt;='Hoja De Calculo'!BZ13,IF(BZ$18=100,($BD$21*BZ$18*$B$2)-SUM($I76:BY76),IF(BZ$18&gt;BY$19,((BZ$18-BY$19+1)*$B$2*$BD$21),IF(BZ$18&gt;=BY$19,$BD$21*$B$2))),0)</f>
        <v>0</v>
      </c>
      <c r="CA76" s="231">
        <f>IF('Hoja De Calculo'!CB13&gt;='Hoja De Calculo'!CA13,IF(CA$18=100,($BD$21*CA$18*$B$2)-SUM($I76:BZ76),IF(CA$18&gt;BZ$19,((CA$18-BZ$19+1)*$B$2*$BD$21),IF(CA$18&gt;=BZ$19,$BD$21*$B$2))),0)</f>
        <v>0</v>
      </c>
      <c r="CB76" s="231">
        <f>IF('Hoja De Calculo'!CC13&gt;='Hoja De Calculo'!CB13,IF(CB$18=100,($BD$21*CB$18*$B$2)-SUM($I76:CA76),IF(CB$18&gt;CA$19,((CB$18-CA$19+1)*$B$2*$BD$21),IF(CB$18&gt;=CA$19,$BD$21*$B$2))),0)</f>
        <v>0</v>
      </c>
      <c r="CC76" s="231">
        <f>IF('Hoja De Calculo'!CD13&gt;='Hoja De Calculo'!CC13,IF(CC$18=100,($BD$21*CC$18*$B$2)-SUM($I76:CB76),IF(CC$18&gt;CB$19,((CC$18-CB$19+1)*$B$2*$BD$21),IF(CC$18&gt;=CB$19,$BD$21*$B$2))),0)</f>
        <v>0</v>
      </c>
      <c r="CD76" s="231">
        <f>IF('Hoja De Calculo'!CE13&gt;='Hoja De Calculo'!CD13,IF(CD$18=100,($BD$21*CD$18*$B$2)-SUM($I76:CC76),IF(CD$18&gt;CC$19,((CD$18-CC$19+1)*$B$2*$BD$21),IF(CD$18&gt;=CC$19,$BD$21*$B$2))),0)</f>
        <v>0</v>
      </c>
      <c r="CE76" s="231">
        <f>IF('Hoja De Calculo'!CF13&gt;='Hoja De Calculo'!CE13,IF(CE$18=100,($BD$21*CE$18*$B$2)-SUM($I76:CD76),IF(CE$18&gt;CD$19,((CE$18-CD$19+1)*$B$2*$BD$21),IF(CE$18&gt;=CD$19,$BD$21*$B$2))),0)</f>
        <v>0</v>
      </c>
      <c r="CF76" s="231">
        <f>IF('Hoja De Calculo'!CG13&gt;='Hoja De Calculo'!CF13,IF(CF$18=100,($BD$21*CF$18*$B$2)-SUM($I76:CE76),IF(CF$18&gt;CE$19,((CF$18-CE$19+1)*$B$2*$BD$21),IF(CF$18&gt;=CE$19,$BD$21*$B$2))),0)</f>
        <v>0</v>
      </c>
      <c r="CG76" s="231">
        <f>IF('Hoja De Calculo'!CH13&gt;='Hoja De Calculo'!CG13,IF(CG$18=100,($BD$21*CG$18*$B$2)-SUM($I76:CF76),IF(CG$18&gt;CF$19,((CG$18-CF$19+1)*$B$2*$BD$21),IF(CG$18&gt;=CF$19,$BD$21*$B$2))),0)</f>
        <v>0</v>
      </c>
      <c r="CH76" s="231">
        <f>IF('Hoja De Calculo'!CI13&gt;='Hoja De Calculo'!CH13,IF(CH$18=100,($BD$21*CH$18*$B$2)-SUM($I76:CG76),IF(CH$18&gt;CG$19,((CH$18-CG$19+1)*$B$2*$BD$21),IF(CH$18&gt;=CG$19,$BD$21*$B$2))),0)</f>
        <v>0</v>
      </c>
      <c r="CI76" s="231">
        <f>IF('Hoja De Calculo'!CJ13&gt;='Hoja De Calculo'!CI13,IF(CI$18=100,($BD$21*CI$18*$B$2)-SUM($I76:CH76),IF(CI$18&gt;CH$19,((CI$18-CH$19+1)*$B$2*$BD$21),IF(CI$18&gt;=CH$19,$BD$21*$B$2))),0)</f>
        <v>0</v>
      </c>
      <c r="CJ76" s="231">
        <f>IF('Hoja De Calculo'!CK13&gt;='Hoja De Calculo'!CJ13,IF(CJ$18=100,($BD$21*CJ$18*$B$2)-SUM($I76:CI76),IF(CJ$18&gt;CI$19,((CJ$18-CI$19+1)*$B$2*$BD$21),IF(CJ$18&gt;=CI$19,$BD$21*$B$2))),0)</f>
        <v>0</v>
      </c>
      <c r="CK76" s="231">
        <f>IF('Hoja De Calculo'!CL13&gt;='Hoja De Calculo'!CK13,IF(CK$18=100,($BD$21*CK$18*$B$2)-SUM($I76:CJ76),IF(CK$18&gt;CJ$19,((CK$18-CJ$19+1)*$B$2*$BD$21),IF(CK$18&gt;=CJ$19,$BD$21*$B$2))),0)</f>
        <v>0</v>
      </c>
      <c r="CL76" s="231">
        <f>IF('Hoja De Calculo'!CM13&gt;='Hoja De Calculo'!CL13,IF(CL$18=100,($BD$21*CL$18*$B$2)-SUM($I76:CK76),IF(CL$18&gt;CK$19,((CL$18-CK$19+1)*$B$2*$BD$21),IF(CL$18&gt;=CK$19,$BD$21*$B$2))),0)</f>
        <v>0</v>
      </c>
      <c r="CM76" s="231">
        <f>IF('Hoja De Calculo'!CN13&gt;='Hoja De Calculo'!CM13,IF(CM$18=100,($BD$21*CM$18*$B$2)-SUM($I76:CL76),IF(CM$18&gt;CL$19,((CM$18-CL$19+1)*$B$2*$BD$21),IF(CM$18&gt;=CL$19,$BD$21*$B$2))),0)</f>
        <v>0</v>
      </c>
      <c r="CN76" s="231">
        <f>IF('Hoja De Calculo'!CO13&gt;='Hoja De Calculo'!CN13,IF(CN$18=100,($BD$21*CN$18*$B$2)-SUM($I76:CM76),IF(CN$18&gt;CM$19,((CN$18-CM$19+1)*$B$2*$BD$21),IF(CN$18&gt;=CM$19,$BD$21*$B$2))),0)</f>
        <v>0</v>
      </c>
      <c r="CO76" s="231">
        <f>IF('Hoja De Calculo'!CP13&gt;='Hoja De Calculo'!CO13,IF(CO$18=100,($BD$21*CO$18*$B$2)-SUM($I76:CN76),IF(CO$18&gt;CN$19,((CO$18-CN$19+1)*$B$2*$BD$21),IF(CO$18&gt;=CN$19,$BD$21*$B$2))),0)</f>
        <v>0</v>
      </c>
      <c r="CP76" s="231">
        <f>IF('Hoja De Calculo'!CQ13&gt;='Hoja De Calculo'!CP13,IF(CP$18=100,($BD$21*CP$18*$B$2)-SUM($I76:CO76),IF(CP$18&gt;CO$19,((CP$18-CO$19+1)*$B$2*$BD$21),IF(CP$18&gt;=CO$19,$BD$21*$B$2))),0)</f>
        <v>0</v>
      </c>
      <c r="CQ76" s="231">
        <f>IF('Hoja De Calculo'!CR13&gt;='Hoja De Calculo'!CQ13,IF(CQ$18=100,($BD$21*CQ$18*$B$2)-SUM($I76:CP76),IF(CQ$18&gt;CP$19,((CQ$18-CP$19+1)*$B$2*$BD$21),IF(CQ$18&gt;=CP$19,$BD$21*$B$2))),0)</f>
        <v>0</v>
      </c>
      <c r="CR76" s="231">
        <f>IF('Hoja De Calculo'!CS13&gt;='Hoja De Calculo'!CR13,IF(CR$18=100,($BD$21*CR$18*$B$2)-SUM($I76:CQ76),IF(CR$18&gt;CQ$19,((CR$18-CQ$19+1)*$B$2*$BD$21),IF(CR$18&gt;=CQ$19,$BD$21*$B$2))),0)</f>
        <v>0</v>
      </c>
      <c r="CS76" s="231">
        <f>IF('Hoja De Calculo'!CT13&gt;='Hoja De Calculo'!CS13,IF(CS$18=100,($BD$21*CS$18*$B$2)-SUM($I76:CR76),IF(CS$18&gt;CR$19,((CS$18-CR$19+1)*$B$2*$BD$21),IF(CS$18&gt;=CR$19,$BD$21*$B$2))),0)</f>
        <v>0</v>
      </c>
      <c r="CT76" s="231">
        <f>IF('Hoja De Calculo'!CU13&gt;='Hoja De Calculo'!CT13,IF(CT$18=100,($BD$21*CT$18*$B$2)-SUM($I76:CS76),IF(CT$18&gt;CS$19,((CT$18-CS$19+1)*$B$2*$BD$21),IF(CT$18&gt;=CS$19,$BD$21*$B$2))),0)</f>
        <v>0</v>
      </c>
      <c r="CU76" s="231">
        <f>IF('Hoja De Calculo'!CV13&gt;='Hoja De Calculo'!CU13,IF(CU$18=100,($BD$21*CU$18*$B$2)-SUM($I76:CT76),IF(CU$18&gt;CT$19,((CU$18-CT$19+1)*$B$2*$BD$21),IF(CU$18&gt;=CT$19,$BD$21*$B$2))),0)</f>
        <v>0</v>
      </c>
      <c r="CV76" s="231">
        <f>IF('Hoja De Calculo'!CW13&gt;='Hoja De Calculo'!CV13,IF(CV$18=100,($BD$21*CV$18*$B$2)-SUM($I76:CU76),IF(CV$18&gt;CU$19,((CV$18-CU$19+1)*$B$2*$BD$21),IF(CV$18&gt;=CU$19,$BD$21*$B$2))),0)</f>
        <v>0</v>
      </c>
      <c r="CW76" s="231">
        <f>IF('Hoja De Calculo'!CX$13&gt;='Hoja De Calculo'!CW$13,IF(CW$18=100,($BD$21*CW$18*$B$2)-SUM($I76:CV76),IF(CW$18&gt;CV$19,((CW$18-CV$19+1)*$B$2*$BD$21),IF(CW$18&gt;=CV$19,$BD$21*$B$2))),0)</f>
        <v>0</v>
      </c>
    </row>
    <row r="77" spans="1:101" x14ac:dyDescent="0.35">
      <c r="A77" t="s">
        <v>182</v>
      </c>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c r="BA77" s="196"/>
      <c r="BB77" s="196"/>
      <c r="BC77" s="196"/>
      <c r="BD77" s="196"/>
      <c r="BE77" s="218">
        <f>(BE$21*$B$2*(BE$19+(IF(BE$19=100,0,1))))</f>
        <v>0</v>
      </c>
      <c r="BF77" s="231">
        <f>IF('Hoja De Calculo'!BG$13&gt;='Hoja De Calculo'!BF$13,IF(BF$18=100,($BE$21*BF$18*$B$2)-SUM($I77:BE77),IF(BF$18&gt;BE$19,((BF$18-BE$19+1)*$B$2*$BE$21),IF(BF$18&gt;=BE$19,$BE$21*$B$2))),0)</f>
        <v>0</v>
      </c>
      <c r="BG77" s="231">
        <f>IF('Hoja De Calculo'!BH$13&gt;='Hoja De Calculo'!BG$13,IF(BG$18=100,($BE$21*BG$18*$B$2)-SUM($I77:BF77),IF(BG$18&gt;BF$19,((BG$18-BF$19+1)*$B$2*$BE$21),IF(BG$18&gt;=BF$19,$BE$21*$B$2))),0)</f>
        <v>0</v>
      </c>
      <c r="BH77" s="231">
        <f>IF('Hoja De Calculo'!BI$13&gt;='Hoja De Calculo'!BH$13,IF(BH$18=100,($BE$21*BH$18*$B$2)-SUM($I77:BG77),IF(BH$18&gt;BG$19,((BH$18-BG$19+1)*$B$2*$BE$21),IF(BH$18&gt;=BG$19,$BE$21*$B$2))),0)</f>
        <v>0</v>
      </c>
      <c r="BI77" s="231">
        <f>IF('Hoja De Calculo'!BJ$13&gt;='Hoja De Calculo'!BI$13,IF(BI$18=100,($BE$21*BI$18*$B$2)-SUM($I77:BH77),IF(BI$18&gt;BH$19,((BI$18-BH$19+1)*$B$2*$BE$21),IF(BI$18&gt;=BH$19,$BE$21*$B$2))),0)</f>
        <v>0</v>
      </c>
      <c r="BJ77" s="231">
        <f>IF('Hoja De Calculo'!BK$13&gt;='Hoja De Calculo'!BJ$13,IF(BJ$18=100,($BE$21*BJ$18*$B$2)-SUM($I77:BI77),IF(BJ$18&gt;BI$19,((BJ$18-BI$19+1)*$B$2*$BE$21),IF(BJ$18&gt;=BI$19,$BE$21*$B$2))),0)</f>
        <v>0</v>
      </c>
      <c r="BK77" s="231">
        <f>IF('Hoja De Calculo'!BL$13&gt;='Hoja De Calculo'!BK$13,IF(BK$18=100,($BE$21*BK$18*$B$2)-SUM($I77:BJ77),IF(BK$18&gt;BJ$19,((BK$18-BJ$19+1)*$B$2*$BE$21),IF(BK$18&gt;=BJ$19,$BE$21*$B$2))),0)</f>
        <v>0</v>
      </c>
      <c r="BL77" s="231">
        <f>IF('Hoja De Calculo'!BM$13&gt;='Hoja De Calculo'!BL$13,IF(BL$18=100,($BE$21*BL$18*$B$2)-SUM($I77:BK77),IF(BL$18&gt;BK$19,((BL$18-BK$19+1)*$B$2*$BE$21),IF(BL$18&gt;=BK$19,$BE$21*$B$2))),0)</f>
        <v>0</v>
      </c>
      <c r="BM77" s="231">
        <f>IF('Hoja De Calculo'!BN$13&gt;='Hoja De Calculo'!BM$13,IF(BM$18=100,($BE$21*BM$18*$B$2)-SUM($I77:BL77),IF(BM$18&gt;BL$19,((BM$18-BL$19+1)*$B$2*$BE$21),IF(BM$18&gt;=BL$19,$BE$21*$B$2))),0)</f>
        <v>0</v>
      </c>
      <c r="BN77" s="231">
        <f>IF('Hoja De Calculo'!BO$13&gt;='Hoja De Calculo'!BN$13,IF(BN$18=100,($BE$21*BN$18*$B$2)-SUM($I77:BM77),IF(BN$18&gt;BM$19,((BN$18-BM$19+1)*$B$2*$BE$21),IF(BN$18&gt;=BM$19,$BE$21*$B$2))),0)</f>
        <v>0</v>
      </c>
      <c r="BO77" s="231">
        <f>IF('Hoja De Calculo'!BP$13&gt;='Hoja De Calculo'!BO$13,IF(BO$18=100,($BE$21*BO$18*$B$2)-SUM($I77:BN77),IF(BO$18&gt;BN$19,((BO$18-BN$19+1)*$B$2*$BE$21),IF(BO$18&gt;=BN$19,$BE$21*$B$2))),0)</f>
        <v>0</v>
      </c>
      <c r="BP77" s="231">
        <f>IF('Hoja De Calculo'!BQ$13&gt;='Hoja De Calculo'!BP$13,IF(BP$18=100,($BE$21*BP$18*$B$2)-SUM($I77:BO77),IF(BP$18&gt;BO$19,((BP$18-BO$19+1)*$B$2*$BE$21),IF(BP$18&gt;=BO$19,$BE$21*$B$2))),0)</f>
        <v>0</v>
      </c>
      <c r="BQ77" s="231">
        <f>IF('Hoja De Calculo'!BR$13&gt;='Hoja De Calculo'!BQ$13,IF(BQ$18=100,($BE$21*BQ$18*$B$2)-SUM($I77:BP77),IF(BQ$18&gt;BP$19,((BQ$18-BP$19+1)*$B$2*$BE$21),IF(BQ$18&gt;=BP$19,$BE$21*$B$2))),0)</f>
        <v>0</v>
      </c>
      <c r="BR77" s="231">
        <f>IF('Hoja De Calculo'!BS$13&gt;='Hoja De Calculo'!BR$13,IF(BR$18=100,($BE$21*BR$18*$B$2)-SUM($I77:BQ77),IF(BR$18&gt;BQ$19,((BR$18-BQ$19+1)*$B$2*$BE$21),IF(BR$18&gt;=BQ$19,$BE$21*$B$2))),0)</f>
        <v>0</v>
      </c>
      <c r="BS77" s="231">
        <f>IF('Hoja De Calculo'!BT$13&gt;='Hoja De Calculo'!BS$13,IF(BS$18=100,($BE$21*BS$18*$B$2)-SUM($I77:BR77),IF(BS$18&gt;BR$19,((BS$18-BR$19+1)*$B$2*$BE$21),IF(BS$18&gt;=BR$19,$BE$21*$B$2))),0)</f>
        <v>0</v>
      </c>
      <c r="BT77" s="231">
        <f>IF('Hoja De Calculo'!BU$13&gt;='Hoja De Calculo'!BT$13,IF(BT$18=100,($BE$21*BT$18*$B$2)-SUM($I77:BS77),IF(BT$18&gt;BS$19,((BT$18-BS$19+1)*$B$2*$BE$21),IF(BT$18&gt;=BS$19,$BE$21*$B$2))),0)</f>
        <v>0</v>
      </c>
      <c r="BU77" s="231">
        <f>IF('Hoja De Calculo'!BV$13&gt;='Hoja De Calculo'!BU$13,IF(BU$18=100,($BE$21*BU$18*$B$2)-SUM($I77:BT77),IF(BU$18&gt;BT$19,((BU$18-BT$19+1)*$B$2*$BE$21),IF(BU$18&gt;=BT$19,$BE$21*$B$2))),0)</f>
        <v>0</v>
      </c>
      <c r="BV77" s="231">
        <f>IF('Hoja De Calculo'!BW$13&gt;='Hoja De Calculo'!BV$13,IF(BV$18=100,($BE$21*BV$18*$B$2)-SUM($I77:BU77),IF(BV$18&gt;BU$19,((BV$18-BU$19+1)*$B$2*$BE$21),IF(BV$18&gt;=BU$19,$BE$21*$B$2))),0)</f>
        <v>0</v>
      </c>
      <c r="BW77" s="231">
        <f>IF('Hoja De Calculo'!BX$13&gt;='Hoja De Calculo'!BW$13,IF(BW$18=100,($BE$21*BW$18*$B$2)-SUM($I77:BV77),IF(BW$18&gt;BV$19,((BW$18-BV$19+1)*$B$2*$BE$21),IF(BW$18&gt;=BV$19,$BE$21*$B$2))),0)</f>
        <v>0</v>
      </c>
      <c r="BX77" s="231">
        <f>IF('Hoja De Calculo'!BY$13&gt;='Hoja De Calculo'!BX$13,IF(BX$18=100,($BE$21*BX$18*$B$2)-SUM($I77:BW77),IF(BX$18&gt;BW$19,((BX$18-BW$19+1)*$B$2*$BE$21),IF(BX$18&gt;=BW$19,$BE$21*$B$2))),0)</f>
        <v>0</v>
      </c>
      <c r="BY77" s="231">
        <f>IF('Hoja De Calculo'!BZ$13&gt;='Hoja De Calculo'!BY$13,IF(BY$18=100,($BE$21*BY$18*$B$2)-SUM($I77:BX77),IF(BY$18&gt;BX$19,((BY$18-BX$19+1)*$B$2*$BE$21),IF(BY$18&gt;=BX$19,$BE$21*$B$2))),0)</f>
        <v>0</v>
      </c>
      <c r="BZ77" s="231">
        <f>IF('Hoja De Calculo'!CA$13&gt;='Hoja De Calculo'!BZ$13,IF(BZ$18=100,($BE$21*BZ$18*$B$2)-SUM($I77:BY77),IF(BZ$18&gt;BY$19,((BZ$18-BY$19+1)*$B$2*$BE$21),IF(BZ$18&gt;=BY$19,$BE$21*$B$2))),0)</f>
        <v>0</v>
      </c>
      <c r="CA77" s="231">
        <f>IF('Hoja De Calculo'!CB$13&gt;='Hoja De Calculo'!CA$13,IF(CA$18=100,($BE$21*CA$18*$B$2)-SUM($I77:BZ77),IF(CA$18&gt;BZ$19,((CA$18-BZ$19+1)*$B$2*$BE$21),IF(CA$18&gt;=BZ$19,$BE$21*$B$2))),0)</f>
        <v>0</v>
      </c>
      <c r="CB77" s="231">
        <f>IF('Hoja De Calculo'!CC$13&gt;='Hoja De Calculo'!CB$13,IF(CB$18=100,($BE$21*CB$18*$B$2)-SUM($I77:CA77),IF(CB$18&gt;CA$19,((CB$18-CA$19+1)*$B$2*$BE$21),IF(CB$18&gt;=CA$19,$BE$21*$B$2))),0)</f>
        <v>0</v>
      </c>
      <c r="CC77" s="231">
        <f>IF('Hoja De Calculo'!CD$13&gt;='Hoja De Calculo'!CC$13,IF(CC$18=100,($BE$21*CC$18*$B$2)-SUM($I77:CB77),IF(CC$18&gt;CB$19,((CC$18-CB$19+1)*$B$2*$BE$21),IF(CC$18&gt;=CB$19,$BE$21*$B$2))),0)</f>
        <v>0</v>
      </c>
      <c r="CD77" s="231">
        <f>IF('Hoja De Calculo'!CE$13&gt;='Hoja De Calculo'!CD$13,IF(CD$18=100,($BE$21*CD$18*$B$2)-SUM($I77:CC77),IF(CD$18&gt;CC$19,((CD$18-CC$19+1)*$B$2*$BE$21),IF(CD$18&gt;=CC$19,$BE$21*$B$2))),0)</f>
        <v>0</v>
      </c>
      <c r="CE77" s="231">
        <f>IF('Hoja De Calculo'!CF$13&gt;='Hoja De Calculo'!CE$13,IF(CE$18=100,($BE$21*CE$18*$B$2)-SUM($I77:CD77),IF(CE$18&gt;CD$19,((CE$18-CD$19+1)*$B$2*$BE$21),IF(CE$18&gt;=CD$19,$BE$21*$B$2))),0)</f>
        <v>0</v>
      </c>
      <c r="CF77" s="231">
        <f>IF('Hoja De Calculo'!CG$13&gt;='Hoja De Calculo'!CF$13,IF(CF$18=100,($BE$21*CF$18*$B$2)-SUM($I77:CE77),IF(CF$18&gt;CE$19,((CF$18-CE$19+1)*$B$2*$BE$21),IF(CF$18&gt;=CE$19,$BE$21*$B$2))),0)</f>
        <v>0</v>
      </c>
      <c r="CG77" s="231">
        <f>IF('Hoja De Calculo'!CH$13&gt;='Hoja De Calculo'!CG$13,IF(CG$18=100,($BE$21*CG$18*$B$2)-SUM($I77:CF77),IF(CG$18&gt;CF$19,((CG$18-CF$19+1)*$B$2*$BE$21),IF(CG$18&gt;=CF$19,$BE$21*$B$2))),0)</f>
        <v>0</v>
      </c>
      <c r="CH77" s="231">
        <f>IF('Hoja De Calculo'!CI$13&gt;='Hoja De Calculo'!CH$13,IF(CH$18=100,($BE$21*CH$18*$B$2)-SUM($I77:CG77),IF(CH$18&gt;CG$19,((CH$18-CG$19+1)*$B$2*$BE$21),IF(CH$18&gt;=CG$19,$BE$21*$B$2))),0)</f>
        <v>0</v>
      </c>
      <c r="CI77" s="231">
        <f>IF('Hoja De Calculo'!CJ$13&gt;='Hoja De Calculo'!CI$13,IF(CI$18=100,($BE$21*CI$18*$B$2)-SUM($I77:CH77),IF(CI$18&gt;CH$19,((CI$18-CH$19+1)*$B$2*$BE$21),IF(CI$18&gt;=CH$19,$BE$21*$B$2))),0)</f>
        <v>0</v>
      </c>
      <c r="CJ77" s="231">
        <f>IF('Hoja De Calculo'!CK$13&gt;='Hoja De Calculo'!CJ$13,IF(CJ$18=100,($BE$21*CJ$18*$B$2)-SUM($I77:CI77),IF(CJ$18&gt;CI$19,((CJ$18-CI$19+1)*$B$2*$BE$21),IF(CJ$18&gt;=CI$19,$BE$21*$B$2))),0)</f>
        <v>0</v>
      </c>
      <c r="CK77" s="231">
        <f>IF('Hoja De Calculo'!CL$13&gt;='Hoja De Calculo'!CK$13,IF(CK$18=100,($BE$21*CK$18*$B$2)-SUM($I77:CJ77),IF(CK$18&gt;CJ$19,((CK$18-CJ$19+1)*$B$2*$BE$21),IF(CK$18&gt;=CJ$19,$BE$21*$B$2))),0)</f>
        <v>0</v>
      </c>
      <c r="CL77" s="231">
        <f>IF('Hoja De Calculo'!CM$13&gt;='Hoja De Calculo'!CL$13,IF(CL$18=100,($BE$21*CL$18*$B$2)-SUM($I77:CK77),IF(CL$18&gt;CK$19,((CL$18-CK$19+1)*$B$2*$BE$21),IF(CL$18&gt;=CK$19,$BE$21*$B$2))),0)</f>
        <v>0</v>
      </c>
      <c r="CM77" s="231">
        <f>IF('Hoja De Calculo'!CN$13&gt;='Hoja De Calculo'!CM$13,IF(CM$18=100,($BE$21*CM$18*$B$2)-SUM($I77:CL77),IF(CM$18&gt;CL$19,((CM$18-CL$19+1)*$B$2*$BE$21),IF(CM$18&gt;=CL$19,$BE$21*$B$2))),0)</f>
        <v>0</v>
      </c>
      <c r="CN77" s="231">
        <f>IF('Hoja De Calculo'!CO$13&gt;='Hoja De Calculo'!CN$13,IF(CN$18=100,($BE$21*CN$18*$B$2)-SUM($I77:CM77),IF(CN$18&gt;CM$19,((CN$18-CM$19+1)*$B$2*$BE$21),IF(CN$18&gt;=CM$19,$BE$21*$B$2))),0)</f>
        <v>0</v>
      </c>
      <c r="CO77" s="231">
        <f>IF('Hoja De Calculo'!CP$13&gt;='Hoja De Calculo'!CO$13,IF(CO$18=100,($BE$21*CO$18*$B$2)-SUM($I77:CN77),IF(CO$18&gt;CN$19,((CO$18-CN$19+1)*$B$2*$BE$21),IF(CO$18&gt;=CN$19,$BE$21*$B$2))),0)</f>
        <v>0</v>
      </c>
      <c r="CP77" s="231">
        <f>IF('Hoja De Calculo'!CQ$13&gt;='Hoja De Calculo'!CP$13,IF(CP$18=100,($BE$21*CP$18*$B$2)-SUM($I77:CO77),IF(CP$18&gt;CO$19,((CP$18-CO$19+1)*$B$2*$BE$21),IF(CP$18&gt;=CO$19,$BE$21*$B$2))),0)</f>
        <v>0</v>
      </c>
      <c r="CQ77" s="231">
        <f>IF('Hoja De Calculo'!CR$13&gt;='Hoja De Calculo'!CQ$13,IF(CQ$18=100,($BE$21*CQ$18*$B$2)-SUM($I77:CP77),IF(CQ$18&gt;CP$19,((CQ$18-CP$19+1)*$B$2*$BE$21),IF(CQ$18&gt;=CP$19,$BE$21*$B$2))),0)</f>
        <v>0</v>
      </c>
      <c r="CR77" s="231">
        <f>IF('Hoja De Calculo'!CS$13&gt;='Hoja De Calculo'!CR$13,IF(CR$18=100,($BE$21*CR$18*$B$2)-SUM($I77:CQ77),IF(CR$18&gt;CQ$19,((CR$18-CQ$19+1)*$B$2*$BE$21),IF(CR$18&gt;=CQ$19,$BE$21*$B$2))),0)</f>
        <v>0</v>
      </c>
      <c r="CS77" s="231">
        <f>IF('Hoja De Calculo'!CT$13&gt;='Hoja De Calculo'!CS$13,IF(CS$18=100,($BE$21*CS$18*$B$2)-SUM($I77:CR77),IF(CS$18&gt;CR$19,((CS$18-CR$19+1)*$B$2*$BE$21),IF(CS$18&gt;=CR$19,$BE$21*$B$2))),0)</f>
        <v>0</v>
      </c>
      <c r="CT77" s="231">
        <f>IF('Hoja De Calculo'!CU$13&gt;='Hoja De Calculo'!CT$13,IF(CT$18=100,($BE$21*CT$18*$B$2)-SUM($I77:CS77),IF(CT$18&gt;CS$19,((CT$18-CS$19+1)*$B$2*$BE$21),IF(CT$18&gt;=CS$19,$BE$21*$B$2))),0)</f>
        <v>0</v>
      </c>
      <c r="CU77" s="231">
        <f>IF('Hoja De Calculo'!CV$13&gt;='Hoja De Calculo'!CU$13,IF(CU$18=100,($BE$21*CU$18*$B$2)-SUM($I77:CT77),IF(CU$18&gt;CT$19,((CU$18-CT$19+1)*$B$2*$BE$21),IF(CU$18&gt;=CT$19,$BE$21*$B$2))),0)</f>
        <v>0</v>
      </c>
      <c r="CV77" s="231">
        <f>IF('Hoja De Calculo'!CW$13&gt;='Hoja De Calculo'!CV$13,IF(CV$18=100,($BE$21*CV$18*$B$2)-SUM($I77:CU77),IF(CV$18&gt;CU$19,((CV$18-CU$19+1)*$B$2*$BE$21),IF(CV$18&gt;=CU$19,$BE$21*$B$2))),0)</f>
        <v>0</v>
      </c>
      <c r="CW77" s="231">
        <f>IF('Hoja De Calculo'!CX$13&gt;='Hoja De Calculo'!CW$13,IF(CW$18=100,($BE$21*CW$18*$B$2)-SUM($I77:CV77),IF(CW$18&gt;CV$19,((CW$18-CV$19+1)*$B$2*$BE$21),IF(CW$18&gt;=CV$19,$BE$21*$B$2))),0)</f>
        <v>0</v>
      </c>
    </row>
    <row r="78" spans="1:101" x14ac:dyDescent="0.35">
      <c r="A78" t="s">
        <v>183</v>
      </c>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6"/>
      <c r="BC78" s="196"/>
      <c r="BD78" s="196"/>
      <c r="BE78" s="196"/>
      <c r="BF78" s="218">
        <f>(BF$21*$B$2*(BF$19+(IF(BF$19=100,0,1))))</f>
        <v>0</v>
      </c>
      <c r="BG78" s="231">
        <f>IF('Hoja De Calculo'!BH$13&gt;='Hoja De Calculo'!BG$13,IF(BG$18=100,($BF$21*BG$18*$B$2)-SUM($I78:BF78),IF(BG$18&gt;BF$19,((BG$18-BF$19+1)*$B$2*$BF$21),IF(BG$18&gt;=BF$19,$BF$21*$B$2))),0)</f>
        <v>0</v>
      </c>
      <c r="BH78" s="231">
        <f>IF('Hoja De Calculo'!BI$13&gt;='Hoja De Calculo'!BH$13,IF(BH$18=100,($BF$21*BH$18*$B$2)-SUM($I78:BG78),IF(BH$18&gt;BG$19,((BH$18-BG$19+1)*$B$2*$BF$21),IF(BH$18&gt;=BG$19,$BF$21*$B$2))),0)</f>
        <v>0</v>
      </c>
      <c r="BI78" s="231">
        <f>IF('Hoja De Calculo'!BJ$13&gt;='Hoja De Calculo'!BI$13,IF(BI$18=100,($BF$21*BI$18*$B$2)-SUM($I78:BH78),IF(BI$18&gt;BH$19,((BI$18-BH$19+1)*$B$2*$BF$21),IF(BI$18&gt;=BH$19,$BF$21*$B$2))),0)</f>
        <v>0</v>
      </c>
      <c r="BJ78" s="231">
        <f>IF('Hoja De Calculo'!BK$13&gt;='Hoja De Calculo'!BJ$13,IF(BJ$18=100,($BF$21*BJ$18*$B$2)-SUM($I78:BI78),IF(BJ$18&gt;BI$19,((BJ$18-BI$19+1)*$B$2*$BF$21),IF(BJ$18&gt;=BI$19,$BF$21*$B$2))),0)</f>
        <v>0</v>
      </c>
      <c r="BK78" s="231">
        <f>IF('Hoja De Calculo'!BL$13&gt;='Hoja De Calculo'!BK$13,IF(BK$18=100,($BF$21*BK$18*$B$2)-SUM($I78:BJ78),IF(BK$18&gt;BJ$19,((BK$18-BJ$19+1)*$B$2*$BF$21),IF(BK$18&gt;=BJ$19,$BF$21*$B$2))),0)</f>
        <v>0</v>
      </c>
      <c r="BL78" s="231">
        <f>IF('Hoja De Calculo'!BM$13&gt;='Hoja De Calculo'!BL$13,IF(BL$18=100,($BF$21*BL$18*$B$2)-SUM($I78:BK78),IF(BL$18&gt;BK$19,((BL$18-BK$19+1)*$B$2*$BF$21),IF(BL$18&gt;=BK$19,$BF$21*$B$2))),0)</f>
        <v>0</v>
      </c>
      <c r="BM78" s="231">
        <f>IF('Hoja De Calculo'!BN$13&gt;='Hoja De Calculo'!BM$13,IF(BM$18=100,($BF$21*BM$18*$B$2)-SUM($I78:BL78),IF(BM$18&gt;BL$19,((BM$18-BL$19+1)*$B$2*$BF$21),IF(BM$18&gt;=BL$19,$BF$21*$B$2))),0)</f>
        <v>0</v>
      </c>
      <c r="BN78" s="231">
        <f>IF('Hoja De Calculo'!BO$13&gt;='Hoja De Calculo'!BN$13,IF(BN$18=100,($BF$21*BN$18*$B$2)-SUM($I78:BM78),IF(BN$18&gt;BM$19,((BN$18-BM$19+1)*$B$2*$BF$21),IF(BN$18&gt;=BM$19,$BF$21*$B$2))),0)</f>
        <v>0</v>
      </c>
      <c r="BO78" s="231">
        <f>IF('Hoja De Calculo'!BP$13&gt;='Hoja De Calculo'!BO$13,IF(BO$18=100,($BF$21*BO$18*$B$2)-SUM($I78:BN78),IF(BO$18&gt;BN$19,((BO$18-BN$19+1)*$B$2*$BF$21),IF(BO$18&gt;=BN$19,$BF$21*$B$2))),0)</f>
        <v>0</v>
      </c>
      <c r="BP78" s="231">
        <f>IF('Hoja De Calculo'!BQ$13&gt;='Hoja De Calculo'!BP$13,IF(BP$18=100,($BF$21*BP$18*$B$2)-SUM($I78:BO78),IF(BP$18&gt;BO$19,((BP$18-BO$19+1)*$B$2*$BF$21),IF(BP$18&gt;=BO$19,$BF$21*$B$2))),0)</f>
        <v>0</v>
      </c>
      <c r="BQ78" s="231">
        <f>IF('Hoja De Calculo'!BR$13&gt;='Hoja De Calculo'!BQ$13,IF(BQ$18=100,($BF$21*BQ$18*$B$2)-SUM($I78:BP78),IF(BQ$18&gt;BP$19,((BQ$18-BP$19+1)*$B$2*$BF$21),IF(BQ$18&gt;=BP$19,$BF$21*$B$2))),0)</f>
        <v>0</v>
      </c>
      <c r="BR78" s="231">
        <f>IF('Hoja De Calculo'!BS$13&gt;='Hoja De Calculo'!BR$13,IF(BR$18=100,($BF$21*BR$18*$B$2)-SUM($I78:BQ78),IF(BR$18&gt;BQ$19,((BR$18-BQ$19+1)*$B$2*$BF$21),IF(BR$18&gt;=BQ$19,$BF$21*$B$2))),0)</f>
        <v>0</v>
      </c>
      <c r="BS78" s="231">
        <f>IF('Hoja De Calculo'!BT$13&gt;='Hoja De Calculo'!BS$13,IF(BS$18=100,($BF$21*BS$18*$B$2)-SUM($I78:BR78),IF(BS$18&gt;BR$19,((BS$18-BR$19+1)*$B$2*$BF$21),IF(BS$18&gt;=BR$19,$BF$21*$B$2))),0)</f>
        <v>0</v>
      </c>
      <c r="BT78" s="231">
        <f>IF('Hoja De Calculo'!BU$13&gt;='Hoja De Calculo'!BT$13,IF(BT$18=100,($BF$21*BT$18*$B$2)-SUM($I78:BS78),IF(BT$18&gt;BS$19,((BT$18-BS$19+1)*$B$2*$BF$21),IF(BT$18&gt;=BS$19,$BF$21*$B$2))),0)</f>
        <v>0</v>
      </c>
      <c r="BU78" s="231">
        <f>IF('Hoja De Calculo'!BV$13&gt;='Hoja De Calculo'!BU$13,IF(BU$18=100,($BF$21*BU$18*$B$2)-SUM($I78:BT78),IF(BU$18&gt;BT$19,((BU$18-BT$19+1)*$B$2*$BF$21),IF(BU$18&gt;=BT$19,$BF$21*$B$2))),0)</f>
        <v>0</v>
      </c>
      <c r="BV78" s="231">
        <f>IF('Hoja De Calculo'!BW$13&gt;='Hoja De Calculo'!BV$13,IF(BV$18=100,($BF$21*BV$18*$B$2)-SUM($I78:BU78),IF(BV$18&gt;BU$19,((BV$18-BU$19+1)*$B$2*$BF$21),IF(BV$18&gt;=BU$19,$BF$21*$B$2))),0)</f>
        <v>0</v>
      </c>
      <c r="BW78" s="231">
        <f>IF('Hoja De Calculo'!BX$13&gt;='Hoja De Calculo'!BW$13,IF(BW$18=100,($BF$21*BW$18*$B$2)-SUM($I78:BV78),IF(BW$18&gt;BV$19,((BW$18-BV$19+1)*$B$2*$BF$21),IF(BW$18&gt;=BV$19,$BF$21*$B$2))),0)</f>
        <v>0</v>
      </c>
      <c r="BX78" s="231">
        <f>IF('Hoja De Calculo'!BY$13&gt;='Hoja De Calculo'!BX$13,IF(BX$18=100,($BF$21*BX$18*$B$2)-SUM($I78:BW78),IF(BX$18&gt;BW$19,((BX$18-BW$19+1)*$B$2*$BF$21),IF(BX$18&gt;=BW$19,$BF$21*$B$2))),0)</f>
        <v>0</v>
      </c>
      <c r="BY78" s="231">
        <f>IF('Hoja De Calculo'!BZ$13&gt;='Hoja De Calculo'!BY$13,IF(BY$18=100,($BF$21*BY$18*$B$2)-SUM($I78:BX78),IF(BY$18&gt;BX$19,((BY$18-BX$19+1)*$B$2*$BF$21),IF(BY$18&gt;=BX$19,$BF$21*$B$2))),0)</f>
        <v>0</v>
      </c>
      <c r="BZ78" s="231">
        <f>IF('Hoja De Calculo'!CA$13&gt;='Hoja De Calculo'!BZ$13,IF(BZ$18=100,($BF$21*BZ$18*$B$2)-SUM($I78:BY78),IF(BZ$18&gt;BY$19,((BZ$18-BY$19+1)*$B$2*$BF$21),IF(BZ$18&gt;=BY$19,$BF$21*$B$2))),0)</f>
        <v>0</v>
      </c>
      <c r="CA78" s="231">
        <f>IF('Hoja De Calculo'!CB$13&gt;='Hoja De Calculo'!CA$13,IF(CA$18=100,($BF$21*CA$18*$B$2)-SUM($I78:BZ78),IF(CA$18&gt;BZ$19,((CA$18-BZ$19+1)*$B$2*$BF$21),IF(CA$18&gt;=BZ$19,$BF$21*$B$2))),0)</f>
        <v>0</v>
      </c>
      <c r="CB78" s="231">
        <f>IF('Hoja De Calculo'!CC$13&gt;='Hoja De Calculo'!CB$13,IF(CB$18=100,($BF$21*CB$18*$B$2)-SUM($I78:CA78),IF(CB$18&gt;CA$19,((CB$18-CA$19+1)*$B$2*$BF$21),IF(CB$18&gt;=CA$19,$BF$21*$B$2))),0)</f>
        <v>0</v>
      </c>
      <c r="CC78" s="231">
        <f>IF('Hoja De Calculo'!CD$13&gt;='Hoja De Calculo'!CC$13,IF(CC$18=100,($BF$21*CC$18*$B$2)-SUM($I78:CB78),IF(CC$18&gt;CB$19,((CC$18-CB$19+1)*$B$2*$BF$21),IF(CC$18&gt;=CB$19,$BF$21*$B$2))),0)</f>
        <v>0</v>
      </c>
      <c r="CD78" s="231">
        <f>IF('Hoja De Calculo'!CE$13&gt;='Hoja De Calculo'!CD$13,IF(CD$18=100,($BF$21*CD$18*$B$2)-SUM($I78:CC78),IF(CD$18&gt;CC$19,((CD$18-CC$19+1)*$B$2*$BF$21),IF(CD$18&gt;=CC$19,$BF$21*$B$2))),0)</f>
        <v>0</v>
      </c>
      <c r="CE78" s="231">
        <f>IF('Hoja De Calculo'!CF$13&gt;='Hoja De Calculo'!CE$13,IF(CE$18=100,($BF$21*CE$18*$B$2)-SUM($I78:CD78),IF(CE$18&gt;CD$19,((CE$18-CD$19+1)*$B$2*$BF$21),IF(CE$18&gt;=CD$19,$BF$21*$B$2))),0)</f>
        <v>0</v>
      </c>
      <c r="CF78" s="231">
        <f>IF('Hoja De Calculo'!CG$13&gt;='Hoja De Calculo'!CF$13,IF(CF$18=100,($BF$21*CF$18*$B$2)-SUM($I78:CE78),IF(CF$18&gt;CE$19,((CF$18-CE$19+1)*$B$2*$BF$21),IF(CF$18&gt;=CE$19,$BF$21*$B$2))),0)</f>
        <v>0</v>
      </c>
      <c r="CG78" s="231">
        <f>IF('Hoja De Calculo'!CH$13&gt;='Hoja De Calculo'!CG$13,IF(CG$18=100,($BF$21*CG$18*$B$2)-SUM($I78:CF78),IF(CG$18&gt;CF$19,((CG$18-CF$19+1)*$B$2*$BF$21),IF(CG$18&gt;=CF$19,$BF$21*$B$2))),0)</f>
        <v>0</v>
      </c>
      <c r="CH78" s="231">
        <f>IF('Hoja De Calculo'!CI$13&gt;='Hoja De Calculo'!CH$13,IF(CH$18=100,($BF$21*CH$18*$B$2)-SUM($I78:CG78),IF(CH$18&gt;CG$19,((CH$18-CG$19+1)*$B$2*$BF$21),IF(CH$18&gt;=CG$19,$BF$21*$B$2))),0)</f>
        <v>0</v>
      </c>
      <c r="CI78" s="231">
        <f>IF('Hoja De Calculo'!CJ$13&gt;='Hoja De Calculo'!CI$13,IF(CI$18=100,($BF$21*CI$18*$B$2)-SUM($I78:CH78),IF(CI$18&gt;CH$19,((CI$18-CH$19+1)*$B$2*$BF$21),IF(CI$18&gt;=CH$19,$BF$21*$B$2))),0)</f>
        <v>0</v>
      </c>
      <c r="CJ78" s="231">
        <f>IF('Hoja De Calculo'!CK$13&gt;='Hoja De Calculo'!CJ$13,IF(CJ$18=100,($BF$21*CJ$18*$B$2)-SUM($I78:CI78),IF(CJ$18&gt;CI$19,((CJ$18-CI$19+1)*$B$2*$BF$21),IF(CJ$18&gt;=CI$19,$BF$21*$B$2))),0)</f>
        <v>0</v>
      </c>
      <c r="CK78" s="231">
        <f>IF('Hoja De Calculo'!CL$13&gt;='Hoja De Calculo'!CK$13,IF(CK$18=100,($BF$21*CK$18*$B$2)-SUM($I78:CJ78),IF(CK$18&gt;CJ$19,((CK$18-CJ$19+1)*$B$2*$BF$21),IF(CK$18&gt;=CJ$19,$BF$21*$B$2))),0)</f>
        <v>0</v>
      </c>
      <c r="CL78" s="231">
        <f>IF('Hoja De Calculo'!CM$13&gt;='Hoja De Calculo'!CL$13,IF(CL$18=100,($BF$21*CL$18*$B$2)-SUM($I78:CK78),IF(CL$18&gt;CK$19,((CL$18-CK$19+1)*$B$2*$BF$21),IF(CL$18&gt;=CK$19,$BF$21*$B$2))),0)</f>
        <v>0</v>
      </c>
      <c r="CM78" s="231">
        <f>IF('Hoja De Calculo'!CN$13&gt;='Hoja De Calculo'!CM$13,IF(CM$18=100,($BF$21*CM$18*$B$2)-SUM($I78:CL78),IF(CM$18&gt;CL$19,((CM$18-CL$19+1)*$B$2*$BF$21),IF(CM$18&gt;=CL$19,$BF$21*$B$2))),0)</f>
        <v>0</v>
      </c>
      <c r="CN78" s="231">
        <f>IF('Hoja De Calculo'!CO$13&gt;='Hoja De Calculo'!CN$13,IF(CN$18=100,($BF$21*CN$18*$B$2)-SUM($I78:CM78),IF(CN$18&gt;CM$19,((CN$18-CM$19+1)*$B$2*$BF$21),IF(CN$18&gt;=CM$19,$BF$21*$B$2))),0)</f>
        <v>0</v>
      </c>
      <c r="CO78" s="231">
        <f>IF('Hoja De Calculo'!CP$13&gt;='Hoja De Calculo'!CO$13,IF(CO$18=100,($BF$21*CO$18*$B$2)-SUM($I78:CN78),IF(CO$18&gt;CN$19,((CO$18-CN$19+1)*$B$2*$BF$21),IF(CO$18&gt;=CN$19,$BF$21*$B$2))),0)</f>
        <v>0</v>
      </c>
      <c r="CP78" s="231">
        <f>IF('Hoja De Calculo'!CQ$13&gt;='Hoja De Calculo'!CP$13,IF(CP$18=100,($BF$21*CP$18*$B$2)-SUM($I78:CO78),IF(CP$18&gt;CO$19,((CP$18-CO$19+1)*$B$2*$BF$21),IF(CP$18&gt;=CO$19,$BF$21*$B$2))),0)</f>
        <v>0</v>
      </c>
      <c r="CQ78" s="231">
        <f>IF('Hoja De Calculo'!CR$13&gt;='Hoja De Calculo'!CQ$13,IF(CQ$18=100,($BF$21*CQ$18*$B$2)-SUM($I78:CP78),IF(CQ$18&gt;CP$19,((CQ$18-CP$19+1)*$B$2*$BF$21),IF(CQ$18&gt;=CP$19,$BF$21*$B$2))),0)</f>
        <v>0</v>
      </c>
      <c r="CR78" s="231">
        <f>IF('Hoja De Calculo'!CS$13&gt;='Hoja De Calculo'!CR$13,IF(CR$18=100,($BF$21*CR$18*$B$2)-SUM($I78:CQ78),IF(CR$18&gt;CQ$19,((CR$18-CQ$19+1)*$B$2*$BF$21),IF(CR$18&gt;=CQ$19,$BF$21*$B$2))),0)</f>
        <v>0</v>
      </c>
      <c r="CS78" s="231">
        <f>IF('Hoja De Calculo'!CT$13&gt;='Hoja De Calculo'!CS$13,IF(CS$18=100,($BF$21*CS$18*$B$2)-SUM($I78:CR78),IF(CS$18&gt;CR$19,((CS$18-CR$19+1)*$B$2*$BF$21),IF(CS$18&gt;=CR$19,$BF$21*$B$2))),0)</f>
        <v>0</v>
      </c>
      <c r="CT78" s="231">
        <f>IF('Hoja De Calculo'!CU$13&gt;='Hoja De Calculo'!CT$13,IF(CT$18=100,($BF$21*CT$18*$B$2)-SUM($I78:CS78),IF(CT$18&gt;CS$19,((CT$18-CS$19+1)*$B$2*$BF$21),IF(CT$18&gt;=CS$19,$BF$21*$B$2))),0)</f>
        <v>0</v>
      </c>
      <c r="CU78" s="231">
        <f>IF('Hoja De Calculo'!CV$13&gt;='Hoja De Calculo'!CU$13,IF(CU$18=100,($BF$21*CU$18*$B$2)-SUM($I78:CT78),IF(CU$18&gt;CT$19,((CU$18-CT$19+1)*$B$2*$BF$21),IF(CU$18&gt;=CT$19,$BF$21*$B$2))),0)</f>
        <v>0</v>
      </c>
      <c r="CV78" s="231">
        <f>IF('Hoja De Calculo'!CW$13&gt;='Hoja De Calculo'!CV$13,IF(CV$18=100,($BF$21*CV$18*$B$2)-SUM($I78:CU78),IF(CV$18&gt;CU$19,((CV$18-CU$19+1)*$B$2*$BF$21),IF(CV$18&gt;=CU$19,$BF$21*$B$2))),0)</f>
        <v>0</v>
      </c>
      <c r="CW78" s="231">
        <f>IF('Hoja De Calculo'!CX$13&gt;='Hoja De Calculo'!CW$13,IF(CW$18=100,($BF$21*CW$18*$B$2)-SUM($I78:CV78),IF(CW$18&gt;CV$19,((CW$18-CV$19+1)*$B$2*$BF$21),IF(CW$18&gt;=CV$19,$BF$21*$B$2))),0)</f>
        <v>0</v>
      </c>
    </row>
    <row r="79" spans="1:101" x14ac:dyDescent="0.35">
      <c r="A79" t="s">
        <v>184</v>
      </c>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c r="BB79" s="196"/>
      <c r="BC79" s="196"/>
      <c r="BD79" s="196"/>
      <c r="BE79" s="196"/>
      <c r="BF79" s="196"/>
      <c r="BG79" s="218">
        <f>(BG$21*$B$2*(BG$19+(IF(BG$19=100,0,1))))</f>
        <v>0</v>
      </c>
      <c r="BH79" s="231">
        <f>IF('Hoja De Calculo'!BI$13&gt;='Hoja De Calculo'!BH$13,IF(BH$18=100,($BG$21*BH$18*$B$2)-SUM($I79:BG79),IF(BH$18&gt;BG$19,((BH$18-BG$19+1)*$B$2*$BG$21),IF(BH$18&gt;=BG$19,$BG$21*$B$2))),0)</f>
        <v>0</v>
      </c>
      <c r="BI79" s="231">
        <f>IF('Hoja De Calculo'!BJ$13&gt;='Hoja De Calculo'!BI$13,IF(BI$18=100,($BG$21*BI$18*$B$2)-SUM($I79:BH79),IF(BI$18&gt;BH$19,((BI$18-BH$19+1)*$B$2*$BG$21),IF(BI$18&gt;=BH$19,$BG$21*$B$2))),0)</f>
        <v>0</v>
      </c>
      <c r="BJ79" s="231">
        <f>IF('Hoja De Calculo'!BK$13&gt;='Hoja De Calculo'!BJ$13,IF(BJ$18=100,($BG$21*BJ$18*$B$2)-SUM($I79:BI79),IF(BJ$18&gt;BI$19,((BJ$18-BI$19+1)*$B$2*$BG$21),IF(BJ$18&gt;=BI$19,$BG$21*$B$2))),0)</f>
        <v>0</v>
      </c>
      <c r="BK79" s="231">
        <f>IF('Hoja De Calculo'!BL$13&gt;='Hoja De Calculo'!BK$13,IF(BK$18=100,($BG$21*BK$18*$B$2)-SUM($I79:BJ79),IF(BK$18&gt;BJ$19,((BK$18-BJ$19+1)*$B$2*$BG$21),IF(BK$18&gt;=BJ$19,$BG$21*$B$2))),0)</f>
        <v>0</v>
      </c>
      <c r="BL79" s="231">
        <f>IF('Hoja De Calculo'!BM$13&gt;='Hoja De Calculo'!BL$13,IF(BL$18=100,($BG$21*BL$18*$B$2)-SUM($I79:BK79),IF(BL$18&gt;BK$19,((BL$18-BK$19+1)*$B$2*$BG$21),IF(BL$18&gt;=BK$19,$BG$21*$B$2))),0)</f>
        <v>0</v>
      </c>
      <c r="BM79" s="231">
        <f>IF('Hoja De Calculo'!BN$13&gt;='Hoja De Calculo'!BM$13,IF(BM$18=100,($BG$21*BM$18*$B$2)-SUM($I79:BL79),IF(BM$18&gt;BL$19,((BM$18-BL$19+1)*$B$2*$BG$21),IF(BM$18&gt;=BL$19,$BG$21*$B$2))),0)</f>
        <v>0</v>
      </c>
      <c r="BN79" s="231">
        <f>IF('Hoja De Calculo'!BO$13&gt;='Hoja De Calculo'!BN$13,IF(BN$18=100,($BG$21*BN$18*$B$2)-SUM($I79:BM79),IF(BN$18&gt;BM$19,((BN$18-BM$19+1)*$B$2*$BG$21),IF(BN$18&gt;=BM$19,$BG$21*$B$2))),0)</f>
        <v>0</v>
      </c>
      <c r="BO79" s="231">
        <f>IF('Hoja De Calculo'!BP$13&gt;='Hoja De Calculo'!BO$13,IF(BO$18=100,($BG$21*BO$18*$B$2)-SUM($I79:BN79),IF(BO$18&gt;BN$19,((BO$18-BN$19+1)*$B$2*$BG$21),IF(BO$18&gt;=BN$19,$BG$21*$B$2))),0)</f>
        <v>0</v>
      </c>
      <c r="BP79" s="231">
        <f>IF('Hoja De Calculo'!BQ$13&gt;='Hoja De Calculo'!BP$13,IF(BP$18=100,($BG$21*BP$18*$B$2)-SUM($I79:BO79),IF(BP$18&gt;BO$19,((BP$18-BO$19+1)*$B$2*$BG$21),IF(BP$18&gt;=BO$19,$BG$21*$B$2))),0)</f>
        <v>0</v>
      </c>
      <c r="BQ79" s="231">
        <f>IF('Hoja De Calculo'!BR$13&gt;='Hoja De Calculo'!BQ$13,IF(BQ$18=100,($BG$21*BQ$18*$B$2)-SUM($I79:BP79),IF(BQ$18&gt;BP$19,((BQ$18-BP$19+1)*$B$2*$BG$21),IF(BQ$18&gt;=BP$19,$BG$21*$B$2))),0)</f>
        <v>0</v>
      </c>
      <c r="BR79" s="231">
        <f>IF('Hoja De Calculo'!BS$13&gt;='Hoja De Calculo'!BR$13,IF(BR$18=100,($BG$21*BR$18*$B$2)-SUM($I79:BQ79),IF(BR$18&gt;BQ$19,((BR$18-BQ$19+1)*$B$2*$BG$21),IF(BR$18&gt;=BQ$19,$BG$21*$B$2))),0)</f>
        <v>0</v>
      </c>
      <c r="BS79" s="231">
        <f>IF('Hoja De Calculo'!BT$13&gt;='Hoja De Calculo'!BS$13,IF(BS$18=100,($BG$21*BS$18*$B$2)-SUM($I79:BR79),IF(BS$18&gt;BR$19,((BS$18-BR$19+1)*$B$2*$BG$21),IF(BS$18&gt;=BR$19,$BG$21*$B$2))),0)</f>
        <v>0</v>
      </c>
      <c r="BT79" s="231">
        <f>IF('Hoja De Calculo'!BU$13&gt;='Hoja De Calculo'!BT$13,IF(BT$18=100,($BG$21*BT$18*$B$2)-SUM($I79:BS79),IF(BT$18&gt;BS$19,((BT$18-BS$19+1)*$B$2*$BG$21),IF(BT$18&gt;=BS$19,$BG$21*$B$2))),0)</f>
        <v>0</v>
      </c>
      <c r="BU79" s="231">
        <f>IF('Hoja De Calculo'!BV$13&gt;='Hoja De Calculo'!BU$13,IF(BU$18=100,($BG$21*BU$18*$B$2)-SUM($I79:BT79),IF(BU$18&gt;BT$19,((BU$18-BT$19+1)*$B$2*$BG$21),IF(BU$18&gt;=BT$19,$BG$21*$B$2))),0)</f>
        <v>0</v>
      </c>
      <c r="BV79" s="231">
        <f>IF('Hoja De Calculo'!BW$13&gt;='Hoja De Calculo'!BV$13,IF(BV$18=100,($BG$21*BV$18*$B$2)-SUM($I79:BU79),IF(BV$18&gt;BU$19,((BV$18-BU$19+1)*$B$2*$BG$21),IF(BV$18&gt;=BU$19,$BG$21*$B$2))),0)</f>
        <v>0</v>
      </c>
      <c r="BW79" s="231">
        <f>IF('Hoja De Calculo'!BX$13&gt;='Hoja De Calculo'!BW$13,IF(BW$18=100,($BG$21*BW$18*$B$2)-SUM($I79:BV79),IF(BW$18&gt;BV$19,((BW$18-BV$19+1)*$B$2*$BG$21),IF(BW$18&gt;=BV$19,$BG$21*$B$2))),0)</f>
        <v>0</v>
      </c>
      <c r="BX79" s="231">
        <f>IF('Hoja De Calculo'!BY$13&gt;='Hoja De Calculo'!BX$13,IF(BX$18=100,($BG$21*BX$18*$B$2)-SUM($I79:BW79),IF(BX$18&gt;BW$19,((BX$18-BW$19+1)*$B$2*$BG$21),IF(BX$18&gt;=BW$19,$BG$21*$B$2))),0)</f>
        <v>0</v>
      </c>
      <c r="BY79" s="231">
        <f>IF('Hoja De Calculo'!BZ$13&gt;='Hoja De Calculo'!BY$13,IF(BY$18=100,($BG$21*BY$18*$B$2)-SUM($I79:BX79),IF(BY$18&gt;BX$19,((BY$18-BX$19+1)*$B$2*$BG$21),IF(BY$18&gt;=BX$19,$BG$21*$B$2))),0)</f>
        <v>0</v>
      </c>
      <c r="BZ79" s="231">
        <f>IF('Hoja De Calculo'!CA$13&gt;='Hoja De Calculo'!BZ$13,IF(BZ$18=100,($BG$21*BZ$18*$B$2)-SUM($I79:BY79),IF(BZ$18&gt;BY$19,((BZ$18-BY$19+1)*$B$2*$BG$21),IF(BZ$18&gt;=BY$19,$BG$21*$B$2))),0)</f>
        <v>0</v>
      </c>
      <c r="CA79" s="231">
        <f>IF('Hoja De Calculo'!CB$13&gt;='Hoja De Calculo'!CA$13,IF(CA$18=100,($BG$21*CA$18*$B$2)-SUM($I79:BZ79),IF(CA$18&gt;BZ$19,((CA$18-BZ$19+1)*$B$2*$BG$21),IF(CA$18&gt;=BZ$19,$BG$21*$B$2))),0)</f>
        <v>0</v>
      </c>
      <c r="CB79" s="231">
        <f>IF('Hoja De Calculo'!CC$13&gt;='Hoja De Calculo'!CB$13,IF(CB$18=100,($BG$21*CB$18*$B$2)-SUM($I79:CA79),IF(CB$18&gt;CA$19,((CB$18-CA$19+1)*$B$2*$BG$21),IF(CB$18&gt;=CA$19,$BG$21*$B$2))),0)</f>
        <v>0</v>
      </c>
      <c r="CC79" s="231">
        <f>IF('Hoja De Calculo'!CD$13&gt;='Hoja De Calculo'!CC$13,IF(CC$18=100,($BG$21*CC$18*$B$2)-SUM($I79:CB79),IF(CC$18&gt;CB$19,((CC$18-CB$19+1)*$B$2*$BG$21),IF(CC$18&gt;=CB$19,$BG$21*$B$2))),0)</f>
        <v>0</v>
      </c>
      <c r="CD79" s="231">
        <f>IF('Hoja De Calculo'!CE$13&gt;='Hoja De Calculo'!CD$13,IF(CD$18=100,($BG$21*CD$18*$B$2)-SUM($I79:CC79),IF(CD$18&gt;CC$19,((CD$18-CC$19+1)*$B$2*$BG$21),IF(CD$18&gt;=CC$19,$BG$21*$B$2))),0)</f>
        <v>0</v>
      </c>
      <c r="CE79" s="231">
        <f>IF('Hoja De Calculo'!CF$13&gt;='Hoja De Calculo'!CE$13,IF(CE$18=100,($BG$21*CE$18*$B$2)-SUM($I79:CD79),IF(CE$18&gt;CD$19,((CE$18-CD$19+1)*$B$2*$BG$21),IF(CE$18&gt;=CD$19,$BG$21*$B$2))),0)</f>
        <v>0</v>
      </c>
      <c r="CF79" s="231">
        <f>IF('Hoja De Calculo'!CG$13&gt;='Hoja De Calculo'!CF$13,IF(CF$18=100,($BG$21*CF$18*$B$2)-SUM($I79:CE79),IF(CF$18&gt;CE$19,((CF$18-CE$19+1)*$B$2*$BG$21),IF(CF$18&gt;=CE$19,$BG$21*$B$2))),0)</f>
        <v>0</v>
      </c>
      <c r="CG79" s="231">
        <f>IF('Hoja De Calculo'!CH$13&gt;='Hoja De Calculo'!CG$13,IF(CG$18=100,($BG$21*CG$18*$B$2)-SUM($I79:CF79),IF(CG$18&gt;CF$19,((CG$18-CF$19+1)*$B$2*$BG$21),IF(CG$18&gt;=CF$19,$BG$21*$B$2))),0)</f>
        <v>0</v>
      </c>
      <c r="CH79" s="231">
        <f>IF('Hoja De Calculo'!CI$13&gt;='Hoja De Calculo'!CH$13,IF(CH$18=100,($BG$21*CH$18*$B$2)-SUM($I79:CG79),IF(CH$18&gt;CG$19,((CH$18-CG$19+1)*$B$2*$BG$21),IF(CH$18&gt;=CG$19,$BG$21*$B$2))),0)</f>
        <v>0</v>
      </c>
      <c r="CI79" s="231">
        <f>IF('Hoja De Calculo'!CJ$13&gt;='Hoja De Calculo'!CI$13,IF(CI$18=100,($BG$21*CI$18*$B$2)-SUM($I79:CH79),IF(CI$18&gt;CH$19,((CI$18-CH$19+1)*$B$2*$BG$21),IF(CI$18&gt;=CH$19,$BG$21*$B$2))),0)</f>
        <v>0</v>
      </c>
      <c r="CJ79" s="231">
        <f>IF('Hoja De Calculo'!CK$13&gt;='Hoja De Calculo'!CJ$13,IF(CJ$18=100,($BG$21*CJ$18*$B$2)-SUM($I79:CI79),IF(CJ$18&gt;CI$19,((CJ$18-CI$19+1)*$B$2*$BG$21),IF(CJ$18&gt;=CI$19,$BG$21*$B$2))),0)</f>
        <v>0</v>
      </c>
      <c r="CK79" s="231">
        <f>IF('Hoja De Calculo'!CL$13&gt;='Hoja De Calculo'!CK$13,IF(CK$18=100,($BG$21*CK$18*$B$2)-SUM($I79:CJ79),IF(CK$18&gt;CJ$19,((CK$18-CJ$19+1)*$B$2*$BG$21),IF(CK$18&gt;=CJ$19,$BG$21*$B$2))),0)</f>
        <v>0</v>
      </c>
      <c r="CL79" s="231">
        <f>IF('Hoja De Calculo'!CM$13&gt;='Hoja De Calculo'!CL$13,IF(CL$18=100,($BG$21*CL$18*$B$2)-SUM($I79:CK79),IF(CL$18&gt;CK$19,((CL$18-CK$19+1)*$B$2*$BG$21),IF(CL$18&gt;=CK$19,$BG$21*$B$2))),0)</f>
        <v>0</v>
      </c>
      <c r="CM79" s="231">
        <f>IF('Hoja De Calculo'!CN$13&gt;='Hoja De Calculo'!CM$13,IF(CM$18=100,($BG$21*CM$18*$B$2)-SUM($I79:CL79),IF(CM$18&gt;CL$19,((CM$18-CL$19+1)*$B$2*$BG$21),IF(CM$18&gt;=CL$19,$BG$21*$B$2))),0)</f>
        <v>0</v>
      </c>
      <c r="CN79" s="231">
        <f>IF('Hoja De Calculo'!CO$13&gt;='Hoja De Calculo'!CN$13,IF(CN$18=100,($BG$21*CN$18*$B$2)-SUM($I79:CM79),IF(CN$18&gt;CM$19,((CN$18-CM$19+1)*$B$2*$BG$21),IF(CN$18&gt;=CM$19,$BG$21*$B$2))),0)</f>
        <v>0</v>
      </c>
      <c r="CO79" s="231">
        <f>IF('Hoja De Calculo'!CP$13&gt;='Hoja De Calculo'!CO$13,IF(CO$18=100,($BG$21*CO$18*$B$2)-SUM($I79:CN79),IF(CO$18&gt;CN$19,((CO$18-CN$19+1)*$B$2*$BG$21),IF(CO$18&gt;=CN$19,$BG$21*$B$2))),0)</f>
        <v>0</v>
      </c>
      <c r="CP79" s="231">
        <f>IF('Hoja De Calculo'!CQ$13&gt;='Hoja De Calculo'!CP$13,IF(CP$18=100,($BG$21*CP$18*$B$2)-SUM($I79:CO79),IF(CP$18&gt;CO$19,((CP$18-CO$19+1)*$B$2*$BG$21),IF(CP$18&gt;=CO$19,$BG$21*$B$2))),0)</f>
        <v>0</v>
      </c>
      <c r="CQ79" s="231">
        <f>IF('Hoja De Calculo'!CR$13&gt;='Hoja De Calculo'!CQ$13,IF(CQ$18=100,($BG$21*CQ$18*$B$2)-SUM($I79:CP79),IF(CQ$18&gt;CP$19,((CQ$18-CP$19+1)*$B$2*$BG$21),IF(CQ$18&gt;=CP$19,$BG$21*$B$2))),0)</f>
        <v>0</v>
      </c>
      <c r="CR79" s="231">
        <f>IF('Hoja De Calculo'!CS$13&gt;='Hoja De Calculo'!CR$13,IF(CR$18=100,($BG$21*CR$18*$B$2)-SUM($I79:CQ79),IF(CR$18&gt;CQ$19,((CR$18-CQ$19+1)*$B$2*$BG$21),IF(CR$18&gt;=CQ$19,$BG$21*$B$2))),0)</f>
        <v>0</v>
      </c>
      <c r="CS79" s="231">
        <f>IF('Hoja De Calculo'!CT$13&gt;='Hoja De Calculo'!CS$13,IF(CS$18=100,($BG$21*CS$18*$B$2)-SUM($I79:CR79),IF(CS$18&gt;CR$19,((CS$18-CR$19+1)*$B$2*$BG$21),IF(CS$18&gt;=CR$19,$BG$21*$B$2))),0)</f>
        <v>0</v>
      </c>
      <c r="CT79" s="231">
        <f>IF('Hoja De Calculo'!CU$13&gt;='Hoja De Calculo'!CT$13,IF(CT$18=100,($BG$21*CT$18*$B$2)-SUM($I79:CS79),IF(CT$18&gt;CS$19,((CT$18-CS$19+1)*$B$2*$BG$21),IF(CT$18&gt;=CS$19,$BG$21*$B$2))),0)</f>
        <v>0</v>
      </c>
      <c r="CU79" s="231">
        <f>IF('Hoja De Calculo'!CV$13&gt;='Hoja De Calculo'!CU$13,IF(CU$18=100,($BG$21*CU$18*$B$2)-SUM($I79:CT79),IF(CU$18&gt;CT$19,((CU$18-CT$19+1)*$B$2*$BG$21),IF(CU$18&gt;=CT$19,$BG$21*$B$2))),0)</f>
        <v>0</v>
      </c>
      <c r="CV79" s="231">
        <f>IF('Hoja De Calculo'!CW$13&gt;='Hoja De Calculo'!CV$13,IF(CV$18=100,($BG$21*CV$18*$B$2)-SUM($I79:CU79),IF(CV$18&gt;CU$19,((CV$18-CU$19+1)*$B$2*$BG$21),IF(CV$18&gt;=CU$19,$BG$21*$B$2))),0)</f>
        <v>0</v>
      </c>
      <c r="CW79" s="231">
        <f>IF('Hoja De Calculo'!CX$13&gt;='Hoja De Calculo'!CW$13,IF(CW$18=100,($BG$21*CW$18*$B$2)-SUM($I79:CV79),IF(CW$18&gt;CV$19,((CW$18-CV$19+1)*$B$2*$BG$21),IF(CW$18&gt;=CV$19,$BG$21*$B$2))),0)</f>
        <v>0</v>
      </c>
    </row>
    <row r="80" spans="1:101" x14ac:dyDescent="0.35">
      <c r="A80" t="s">
        <v>185</v>
      </c>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218">
        <f>(BH$21*$B$2*(BH$19+(IF(BH$19=100,0,1))))</f>
        <v>0</v>
      </c>
      <c r="BI80" s="231">
        <f>IF('Hoja De Calculo'!BJ$13&gt;='Hoja De Calculo'!BI$13,IF(BI$18=100,($BH$21*BI$18*$B$2)-SUM($I80:BH80),IF(BI$18&gt;BH$19,((BI$18-BH$19+1)*$B$2*$BH$21),IF(BI$18&gt;=BH$19,$BH$21*$B$2))),0)</f>
        <v>0</v>
      </c>
      <c r="BJ80" s="231">
        <f>IF('Hoja De Calculo'!BK$13&gt;='Hoja De Calculo'!BJ$13,IF(BJ$18=100,($BH$21*BJ$18*$B$2)-SUM($I80:BI80),IF(BJ$18&gt;BI$19,((BJ$18-BI$19+1)*$B$2*$BH$21),IF(BJ$18&gt;=BI$19,$BH$21*$B$2))),0)</f>
        <v>0</v>
      </c>
      <c r="BK80" s="231">
        <f>IF('Hoja De Calculo'!BL$13&gt;='Hoja De Calculo'!BK$13,IF(BK$18=100,($BH$21*BK$18*$B$2)-SUM($I80:BJ80),IF(BK$18&gt;BJ$19,((BK$18-BJ$19+1)*$B$2*$BH$21),IF(BK$18&gt;=BJ$19,$BH$21*$B$2))),0)</f>
        <v>0</v>
      </c>
      <c r="BL80" s="231">
        <f>IF('Hoja De Calculo'!BM$13&gt;='Hoja De Calculo'!BL$13,IF(BL$18=100,($BH$21*BL$18*$B$2)-SUM($I80:BK80),IF(BL$18&gt;BK$19,((BL$18-BK$19+1)*$B$2*$BH$21),IF(BL$18&gt;=BK$19,$BH$21*$B$2))),0)</f>
        <v>0</v>
      </c>
      <c r="BM80" s="231">
        <f>IF('Hoja De Calculo'!BN$13&gt;='Hoja De Calculo'!BM$13,IF(BM$18=100,($BH$21*BM$18*$B$2)-SUM($I80:BL80),IF(BM$18&gt;BL$19,((BM$18-BL$19+1)*$B$2*$BH$21),IF(BM$18&gt;=BL$19,$BH$21*$B$2))),0)</f>
        <v>0</v>
      </c>
      <c r="BN80" s="231">
        <f>IF('Hoja De Calculo'!BO$13&gt;='Hoja De Calculo'!BN$13,IF(BN$18=100,($BH$21*BN$18*$B$2)-SUM($I80:BM80),IF(BN$18&gt;BM$19,((BN$18-BM$19+1)*$B$2*$BH$21),IF(BN$18&gt;=BM$19,$BH$21*$B$2))),0)</f>
        <v>0</v>
      </c>
      <c r="BO80" s="231">
        <f>IF('Hoja De Calculo'!BP$13&gt;='Hoja De Calculo'!BO$13,IF(BO$18=100,($BH$21*BO$18*$B$2)-SUM($I80:BN80),IF(BO$18&gt;BN$19,((BO$18-BN$19+1)*$B$2*$BH$21),IF(BO$18&gt;=BN$19,$BH$21*$B$2))),0)</f>
        <v>0</v>
      </c>
      <c r="BP80" s="231">
        <f>IF('Hoja De Calculo'!BQ$13&gt;='Hoja De Calculo'!BP$13,IF(BP$18=100,($BH$21*BP$18*$B$2)-SUM($I80:BO80),IF(BP$18&gt;BO$19,((BP$18-BO$19+1)*$B$2*$BH$21),IF(BP$18&gt;=BO$19,$BH$21*$B$2))),0)</f>
        <v>0</v>
      </c>
      <c r="BQ80" s="231">
        <f>IF('Hoja De Calculo'!BR$13&gt;='Hoja De Calculo'!BQ$13,IF(BQ$18=100,($BH$21*BQ$18*$B$2)-SUM($I80:BP80),IF(BQ$18&gt;BP$19,((BQ$18-BP$19+1)*$B$2*$BH$21),IF(BQ$18&gt;=BP$19,$BH$21*$B$2))),0)</f>
        <v>0</v>
      </c>
      <c r="BR80" s="231">
        <f>IF('Hoja De Calculo'!BS$13&gt;='Hoja De Calculo'!BR$13,IF(BR$18=100,($BH$21*BR$18*$B$2)-SUM($I80:BQ80),IF(BR$18&gt;BQ$19,((BR$18-BQ$19+1)*$B$2*$BH$21),IF(BR$18&gt;=BQ$19,$BH$21*$B$2))),0)</f>
        <v>0</v>
      </c>
      <c r="BS80" s="231">
        <f>IF('Hoja De Calculo'!BT$13&gt;='Hoja De Calculo'!BS$13,IF(BS$18=100,($BH$21*BS$18*$B$2)-SUM($I80:BR80),IF(BS$18&gt;BR$19,((BS$18-BR$19+1)*$B$2*$BH$21),IF(BS$18&gt;=BR$19,$BH$21*$B$2))),0)</f>
        <v>0</v>
      </c>
      <c r="BT80" s="231">
        <f>IF('Hoja De Calculo'!BU$13&gt;='Hoja De Calculo'!BT$13,IF(BT$18=100,($BH$21*BT$18*$B$2)-SUM($I80:BS80),IF(BT$18&gt;BS$19,((BT$18-BS$19+1)*$B$2*$BH$21),IF(BT$18&gt;=BS$19,$BH$21*$B$2))),0)</f>
        <v>0</v>
      </c>
      <c r="BU80" s="231">
        <f>IF('Hoja De Calculo'!BV$13&gt;='Hoja De Calculo'!BU$13,IF(BU$18=100,($BH$21*BU$18*$B$2)-SUM($I80:BT80),IF(BU$18&gt;BT$19,((BU$18-BT$19+1)*$B$2*$BH$21),IF(BU$18&gt;=BT$19,$BH$21*$B$2))),0)</f>
        <v>0</v>
      </c>
      <c r="BV80" s="231">
        <f>IF('Hoja De Calculo'!BW$13&gt;='Hoja De Calculo'!BV$13,IF(BV$18=100,($BH$21*BV$18*$B$2)-SUM($I80:BU80),IF(BV$18&gt;BU$19,((BV$18-BU$19+1)*$B$2*$BH$21),IF(BV$18&gt;=BU$19,$BH$21*$B$2))),0)</f>
        <v>0</v>
      </c>
      <c r="BW80" s="231">
        <f>IF('Hoja De Calculo'!BX$13&gt;='Hoja De Calculo'!BW$13,IF(BW$18=100,($BH$21*BW$18*$B$2)-SUM($I80:BV80),IF(BW$18&gt;BV$19,((BW$18-BV$19+1)*$B$2*$BH$21),IF(BW$18&gt;=BV$19,$BH$21*$B$2))),0)</f>
        <v>0</v>
      </c>
      <c r="BX80" s="231">
        <f>IF('Hoja De Calculo'!BY$13&gt;='Hoja De Calculo'!BX$13,IF(BX$18=100,($BH$21*BX$18*$B$2)-SUM($I80:BW80),IF(BX$18&gt;BW$19,((BX$18-BW$19+1)*$B$2*$BH$21),IF(BX$18&gt;=BW$19,$BH$21*$B$2))),0)</f>
        <v>0</v>
      </c>
      <c r="BY80" s="231">
        <f>IF('Hoja De Calculo'!BZ$13&gt;='Hoja De Calculo'!BY$13,IF(BY$18=100,($BH$21*BY$18*$B$2)-SUM($I80:BX80),IF(BY$18&gt;BX$19,((BY$18-BX$19+1)*$B$2*$BH$21),IF(BY$18&gt;=BX$19,$BH$21*$B$2))),0)</f>
        <v>0</v>
      </c>
      <c r="BZ80" s="231">
        <f>IF('Hoja De Calculo'!CA$13&gt;='Hoja De Calculo'!BZ$13,IF(BZ$18=100,($BH$21*BZ$18*$B$2)-SUM($I80:BY80),IF(BZ$18&gt;BY$19,((BZ$18-BY$19+1)*$B$2*$BH$21),IF(BZ$18&gt;=BY$19,$BH$21*$B$2))),0)</f>
        <v>0</v>
      </c>
      <c r="CA80" s="231">
        <f>IF('Hoja De Calculo'!CB$13&gt;='Hoja De Calculo'!CA$13,IF(CA$18=100,($BH$21*CA$18*$B$2)-SUM($I80:BZ80),IF(CA$18&gt;BZ$19,((CA$18-BZ$19+1)*$B$2*$BH$21),IF(CA$18&gt;=BZ$19,$BH$21*$B$2))),0)</f>
        <v>0</v>
      </c>
      <c r="CB80" s="231">
        <f>IF('Hoja De Calculo'!CC$13&gt;='Hoja De Calculo'!CB$13,IF(CB$18=100,($BH$21*CB$18*$B$2)-SUM($I80:CA80),IF(CB$18&gt;CA$19,((CB$18-CA$19+1)*$B$2*$BH$21),IF(CB$18&gt;=CA$19,$BH$21*$B$2))),0)</f>
        <v>0</v>
      </c>
      <c r="CC80" s="231">
        <f>IF('Hoja De Calculo'!CD$13&gt;='Hoja De Calculo'!CC$13,IF(CC$18=100,($BH$21*CC$18*$B$2)-SUM($I80:CB80),IF(CC$18&gt;CB$19,((CC$18-CB$19+1)*$B$2*$BH$21),IF(CC$18&gt;=CB$19,$BH$21*$B$2))),0)</f>
        <v>0</v>
      </c>
      <c r="CD80" s="231">
        <f>IF('Hoja De Calculo'!CE$13&gt;='Hoja De Calculo'!CD$13,IF(CD$18=100,($BH$21*CD$18*$B$2)-SUM($I80:CC80),IF(CD$18&gt;CC$19,((CD$18-CC$19+1)*$B$2*$BH$21),IF(CD$18&gt;=CC$19,$BH$21*$B$2))),0)</f>
        <v>0</v>
      </c>
      <c r="CE80" s="231">
        <f>IF('Hoja De Calculo'!CF$13&gt;='Hoja De Calculo'!CE$13,IF(CE$18=100,($BH$21*CE$18*$B$2)-SUM($I80:CD80),IF(CE$18&gt;CD$19,((CE$18-CD$19+1)*$B$2*$BH$21),IF(CE$18&gt;=CD$19,$BH$21*$B$2))),0)</f>
        <v>0</v>
      </c>
      <c r="CF80" s="231">
        <f>IF('Hoja De Calculo'!CG$13&gt;='Hoja De Calculo'!CF$13,IF(CF$18=100,($BH$21*CF$18*$B$2)-SUM($I80:CE80),IF(CF$18&gt;CE$19,((CF$18-CE$19+1)*$B$2*$BH$21),IF(CF$18&gt;=CE$19,$BH$21*$B$2))),0)</f>
        <v>0</v>
      </c>
      <c r="CG80" s="231">
        <f>IF('Hoja De Calculo'!CH$13&gt;='Hoja De Calculo'!CG$13,IF(CG$18=100,($BH$21*CG$18*$B$2)-SUM($I80:CF80),IF(CG$18&gt;CF$19,((CG$18-CF$19+1)*$B$2*$BH$21),IF(CG$18&gt;=CF$19,$BH$21*$B$2))),0)</f>
        <v>0</v>
      </c>
      <c r="CH80" s="231">
        <f>IF('Hoja De Calculo'!CI$13&gt;='Hoja De Calculo'!CH$13,IF(CH$18=100,($BH$21*CH$18*$B$2)-SUM($I80:CG80),IF(CH$18&gt;CG$19,((CH$18-CG$19+1)*$B$2*$BH$21),IF(CH$18&gt;=CG$19,$BH$21*$B$2))),0)</f>
        <v>0</v>
      </c>
      <c r="CI80" s="231">
        <f>IF('Hoja De Calculo'!CJ$13&gt;='Hoja De Calculo'!CI$13,IF(CI$18=100,($BH$21*CI$18*$B$2)-SUM($I80:CH80),IF(CI$18&gt;CH$19,((CI$18-CH$19+1)*$B$2*$BH$21),IF(CI$18&gt;=CH$19,$BH$21*$B$2))),0)</f>
        <v>0</v>
      </c>
      <c r="CJ80" s="231">
        <f>IF('Hoja De Calculo'!CK$13&gt;='Hoja De Calculo'!CJ$13,IF(CJ$18=100,($BH$21*CJ$18*$B$2)-SUM($I80:CI80),IF(CJ$18&gt;CI$19,((CJ$18-CI$19+1)*$B$2*$BH$21),IF(CJ$18&gt;=CI$19,$BH$21*$B$2))),0)</f>
        <v>0</v>
      </c>
      <c r="CK80" s="231">
        <f>IF('Hoja De Calculo'!CL$13&gt;='Hoja De Calculo'!CK$13,IF(CK$18=100,($BH$21*CK$18*$B$2)-SUM($I80:CJ80),IF(CK$18&gt;CJ$19,((CK$18-CJ$19+1)*$B$2*$BH$21),IF(CK$18&gt;=CJ$19,$BH$21*$B$2))),0)</f>
        <v>0</v>
      </c>
      <c r="CL80" s="231">
        <f>IF('Hoja De Calculo'!CM$13&gt;='Hoja De Calculo'!CL$13,IF(CL$18=100,($BH$21*CL$18*$B$2)-SUM($I80:CK80),IF(CL$18&gt;CK$19,((CL$18-CK$19+1)*$B$2*$BH$21),IF(CL$18&gt;=CK$19,$BH$21*$B$2))),0)</f>
        <v>0</v>
      </c>
      <c r="CM80" s="231">
        <f>IF('Hoja De Calculo'!CN$13&gt;='Hoja De Calculo'!CM$13,IF(CM$18=100,($BH$21*CM$18*$B$2)-SUM($I80:CL80),IF(CM$18&gt;CL$19,((CM$18-CL$19+1)*$B$2*$BH$21),IF(CM$18&gt;=CL$19,$BH$21*$B$2))),0)</f>
        <v>0</v>
      </c>
      <c r="CN80" s="231">
        <f>IF('Hoja De Calculo'!CO$13&gt;='Hoja De Calculo'!CN$13,IF(CN$18=100,($BH$21*CN$18*$B$2)-SUM($I80:CM80),IF(CN$18&gt;CM$19,((CN$18-CM$19+1)*$B$2*$BH$21),IF(CN$18&gt;=CM$19,$BH$21*$B$2))),0)</f>
        <v>0</v>
      </c>
      <c r="CO80" s="231">
        <f>IF('Hoja De Calculo'!CP$13&gt;='Hoja De Calculo'!CO$13,IF(CO$18=100,($BH$21*CO$18*$B$2)-SUM($I80:CN80),IF(CO$18&gt;CN$19,((CO$18-CN$19+1)*$B$2*$BH$21),IF(CO$18&gt;=CN$19,$BH$21*$B$2))),0)</f>
        <v>0</v>
      </c>
      <c r="CP80" s="231">
        <f>IF('Hoja De Calculo'!CQ$13&gt;='Hoja De Calculo'!CP$13,IF(CP$18=100,($BH$21*CP$18*$B$2)-SUM($I80:CO80),IF(CP$18&gt;CO$19,((CP$18-CO$19+1)*$B$2*$BH$21),IF(CP$18&gt;=CO$19,$BH$21*$B$2))),0)</f>
        <v>0</v>
      </c>
      <c r="CQ80" s="231">
        <f>IF('Hoja De Calculo'!CR$13&gt;='Hoja De Calculo'!CQ$13,IF(CQ$18=100,($BH$21*CQ$18*$B$2)-SUM($I80:CP80),IF(CQ$18&gt;CP$19,((CQ$18-CP$19+1)*$B$2*$BH$21),IF(CQ$18&gt;=CP$19,$BH$21*$B$2))),0)</f>
        <v>0</v>
      </c>
      <c r="CR80" s="231">
        <f>IF('Hoja De Calculo'!CS$13&gt;='Hoja De Calculo'!CR$13,IF(CR$18=100,($BH$21*CR$18*$B$2)-SUM($I80:CQ80),IF(CR$18&gt;CQ$19,((CR$18-CQ$19+1)*$B$2*$BH$21),IF(CR$18&gt;=CQ$19,$BH$21*$B$2))),0)</f>
        <v>0</v>
      </c>
      <c r="CS80" s="231">
        <f>IF('Hoja De Calculo'!CT$13&gt;='Hoja De Calculo'!CS$13,IF(CS$18=100,($BH$21*CS$18*$B$2)-SUM($I80:CR80),IF(CS$18&gt;CR$19,((CS$18-CR$19+1)*$B$2*$BH$21),IF(CS$18&gt;=CR$19,$BH$21*$B$2))),0)</f>
        <v>0</v>
      </c>
      <c r="CT80" s="231">
        <f>IF('Hoja De Calculo'!CU$13&gt;='Hoja De Calculo'!CT$13,IF(CT$18=100,($BH$21*CT$18*$B$2)-SUM($I80:CS80),IF(CT$18&gt;CS$19,((CT$18-CS$19+1)*$B$2*$BH$21),IF(CT$18&gt;=CS$19,$BH$21*$B$2))),0)</f>
        <v>0</v>
      </c>
      <c r="CU80" s="231">
        <f>IF('Hoja De Calculo'!CV$13&gt;='Hoja De Calculo'!CU$13,IF(CU$18=100,($BH$21*CU$18*$B$2)-SUM($I80:CT80),IF(CU$18&gt;CT$19,((CU$18-CT$19+1)*$B$2*$BH$21),IF(CU$18&gt;=CT$19,$BH$21*$B$2))),0)</f>
        <v>0</v>
      </c>
      <c r="CV80" s="231">
        <f>IF('Hoja De Calculo'!CW$13&gt;='Hoja De Calculo'!CV$13,IF(CV$18=100,($BH$21*CV$18*$B$2)-SUM($I80:CU80),IF(CV$18&gt;CU$19,((CV$18-CU$19+1)*$B$2*$BH$21),IF(CV$18&gt;=CU$19,$BH$21*$B$2))),0)</f>
        <v>0</v>
      </c>
      <c r="CW80" s="231">
        <f>IF('Hoja De Calculo'!CX$13&gt;='Hoja De Calculo'!CW$13,IF(CW$18=100,($BH$21*CW$18*$B$2)-SUM($I80:CV80),IF(CW$18&gt;CV$19,((CW$18-CV$19+1)*$B$2*$BH$21),IF(CW$18&gt;=CV$19,$BH$21*$B$2))),0)</f>
        <v>0</v>
      </c>
    </row>
    <row r="81" spans="1:101" x14ac:dyDescent="0.35">
      <c r="A81" t="s">
        <v>186</v>
      </c>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c r="AZ81" s="196"/>
      <c r="BA81" s="196"/>
      <c r="BB81" s="196"/>
      <c r="BC81" s="196"/>
      <c r="BD81" s="196"/>
      <c r="BE81" s="196"/>
      <c r="BF81" s="196"/>
      <c r="BG81" s="196"/>
      <c r="BH81" s="196"/>
      <c r="BI81" s="218">
        <f>(BI$21*$B$2*(BI$19+(IF(BI$19=100,0,1))))</f>
        <v>0</v>
      </c>
      <c r="BJ81" s="231">
        <f>IF('Hoja De Calculo'!BK$13&gt;='Hoja De Calculo'!BJ$13,IF(BJ$18=100,($BI$21*BJ$18*$B$2)-SUM($I81:BI81),IF(BJ$18&gt;BI$19,((BJ$18-BI$19+1)*$B$2*$BI$21),IF(BJ$18&gt;=BI$19,$BI$21*$B$2))),0)</f>
        <v>0</v>
      </c>
      <c r="BK81" s="231">
        <f>IF('Hoja De Calculo'!BL$13&gt;='Hoja De Calculo'!BK$13,IF(BK$18=100,($BI$21*BK$18*$B$2)-SUM($I81:BJ81),IF(BK$18&gt;BJ$19,((BK$18-BJ$19+1)*$B$2*$BI$21),IF(BK$18&gt;=BJ$19,$BI$21*$B$2))),0)</f>
        <v>0</v>
      </c>
      <c r="BL81" s="231">
        <f>IF('Hoja De Calculo'!BM$13&gt;='Hoja De Calculo'!BL$13,IF(BL$18=100,($BI$21*BL$18*$B$2)-SUM($I81:BK81),IF(BL$18&gt;BK$19,((BL$18-BK$19+1)*$B$2*$BI$21),IF(BL$18&gt;=BK$19,$BI$21*$B$2))),0)</f>
        <v>0</v>
      </c>
      <c r="BM81" s="231">
        <f>IF('Hoja De Calculo'!BN$13&gt;='Hoja De Calculo'!BM$13,IF(BM$18=100,($BI$21*BM$18*$B$2)-SUM($I81:BL81),IF(BM$18&gt;BL$19,((BM$18-BL$19+1)*$B$2*$BI$21),IF(BM$18&gt;=BL$19,$BI$21*$B$2))),0)</f>
        <v>0</v>
      </c>
      <c r="BN81" s="231">
        <f>IF('Hoja De Calculo'!BO$13&gt;='Hoja De Calculo'!BN$13,IF(BN$18=100,($BI$21*BN$18*$B$2)-SUM($I81:BM81),IF(BN$18&gt;BM$19,((BN$18-BM$19+1)*$B$2*$BI$21),IF(BN$18&gt;=BM$19,$BI$21*$B$2))),0)</f>
        <v>0</v>
      </c>
      <c r="BO81" s="231">
        <f>IF('Hoja De Calculo'!BP$13&gt;='Hoja De Calculo'!BO$13,IF(BO$18=100,($BI$21*BO$18*$B$2)-SUM($I81:BN81),IF(BO$18&gt;BN$19,((BO$18-BN$19+1)*$B$2*$BI$21),IF(BO$18&gt;=BN$19,$BI$21*$B$2))),0)</f>
        <v>0</v>
      </c>
      <c r="BP81" s="231">
        <f>IF('Hoja De Calculo'!BQ$13&gt;='Hoja De Calculo'!BP$13,IF(BP$18=100,($BI$21*BP$18*$B$2)-SUM($I81:BO81),IF(BP$18&gt;BO$19,((BP$18-BO$19+1)*$B$2*$BI$21),IF(BP$18&gt;=BO$19,$BI$21*$B$2))),0)</f>
        <v>0</v>
      </c>
      <c r="BQ81" s="231">
        <f>IF('Hoja De Calculo'!BR$13&gt;='Hoja De Calculo'!BQ$13,IF(BQ$18=100,($BI$21*BQ$18*$B$2)-SUM($I81:BP81),IF(BQ$18&gt;BP$19,((BQ$18-BP$19+1)*$B$2*$BI$21),IF(BQ$18&gt;=BP$19,$BI$21*$B$2))),0)</f>
        <v>0</v>
      </c>
      <c r="BR81" s="231">
        <f>IF('Hoja De Calculo'!BS$13&gt;='Hoja De Calculo'!BR$13,IF(BR$18=100,($BI$21*BR$18*$B$2)-SUM($I81:BQ81),IF(BR$18&gt;BQ$19,((BR$18-BQ$19+1)*$B$2*$BI$21),IF(BR$18&gt;=BQ$19,$BI$21*$B$2))),0)</f>
        <v>0</v>
      </c>
      <c r="BS81" s="231">
        <f>IF('Hoja De Calculo'!BT$13&gt;='Hoja De Calculo'!BS$13,IF(BS$18=100,($BI$21*BS$18*$B$2)-SUM($I81:BR81),IF(BS$18&gt;BR$19,((BS$18-BR$19+1)*$B$2*$BI$21),IF(BS$18&gt;=BR$19,$BI$21*$B$2))),0)</f>
        <v>0</v>
      </c>
      <c r="BT81" s="231">
        <f>IF('Hoja De Calculo'!BU$13&gt;='Hoja De Calculo'!BT$13,IF(BT$18=100,($BI$21*BT$18*$B$2)-SUM($I81:BS81),IF(BT$18&gt;BS$19,((BT$18-BS$19+1)*$B$2*$BI$21),IF(BT$18&gt;=BS$19,$BI$21*$B$2))),0)</f>
        <v>0</v>
      </c>
      <c r="BU81" s="231">
        <f>IF('Hoja De Calculo'!BV$13&gt;='Hoja De Calculo'!BU$13,IF(BU$18=100,($BI$21*BU$18*$B$2)-SUM($I81:BT81),IF(BU$18&gt;BT$19,((BU$18-BT$19+1)*$B$2*$BI$21),IF(BU$18&gt;=BT$19,$BI$21*$B$2))),0)</f>
        <v>0</v>
      </c>
      <c r="BV81" s="231">
        <f>IF('Hoja De Calculo'!BW$13&gt;='Hoja De Calculo'!BV$13,IF(BV$18=100,($BI$21*BV$18*$B$2)-SUM($I81:BU81),IF(BV$18&gt;BU$19,((BV$18-BU$19+1)*$B$2*$BI$21),IF(BV$18&gt;=BU$19,$BI$21*$B$2))),0)</f>
        <v>0</v>
      </c>
      <c r="BW81" s="231">
        <f>IF('Hoja De Calculo'!BX$13&gt;='Hoja De Calculo'!BW$13,IF(BW$18=100,($BI$21*BW$18*$B$2)-SUM($I81:BV81),IF(BW$18&gt;BV$19,((BW$18-BV$19+1)*$B$2*$BI$21),IF(BW$18&gt;=BV$19,$BI$21*$B$2))),0)</f>
        <v>0</v>
      </c>
      <c r="BX81" s="231">
        <f>IF('Hoja De Calculo'!BY$13&gt;='Hoja De Calculo'!BX$13,IF(BX$18=100,($BI$21*BX$18*$B$2)-SUM($I81:BW81),IF(BX$18&gt;BW$19,((BX$18-BW$19+1)*$B$2*$BI$21),IF(BX$18&gt;=BW$19,$BI$21*$B$2))),0)</f>
        <v>0</v>
      </c>
      <c r="BY81" s="231">
        <f>IF('Hoja De Calculo'!BZ$13&gt;='Hoja De Calculo'!BY$13,IF(BY$18=100,($BI$21*BY$18*$B$2)-SUM($I81:BX81),IF(BY$18&gt;BX$19,((BY$18-BX$19+1)*$B$2*$BI$21),IF(BY$18&gt;=BX$19,$BI$21*$B$2))),0)</f>
        <v>0</v>
      </c>
      <c r="BZ81" s="231">
        <f>IF('Hoja De Calculo'!CA$13&gt;='Hoja De Calculo'!BZ$13,IF(BZ$18=100,($BI$21*BZ$18*$B$2)-SUM($I81:BY81),IF(BZ$18&gt;BY$19,((BZ$18-BY$19+1)*$B$2*$BI$21),IF(BZ$18&gt;=BY$19,$BI$21*$B$2))),0)</f>
        <v>0</v>
      </c>
      <c r="CA81" s="231">
        <f>IF('Hoja De Calculo'!CB$13&gt;='Hoja De Calculo'!CA$13,IF(CA$18=100,($BI$21*CA$18*$B$2)-SUM($I81:BZ81),IF(CA$18&gt;BZ$19,((CA$18-BZ$19+1)*$B$2*$BI$21),IF(CA$18&gt;=BZ$19,$BI$21*$B$2))),0)</f>
        <v>0</v>
      </c>
      <c r="CB81" s="231">
        <f>IF('Hoja De Calculo'!CC$13&gt;='Hoja De Calculo'!CB$13,IF(CB$18=100,($BI$21*CB$18*$B$2)-SUM($I81:CA81),IF(CB$18&gt;CA$19,((CB$18-CA$19+1)*$B$2*$BI$21),IF(CB$18&gt;=CA$19,$BI$21*$B$2))),0)</f>
        <v>0</v>
      </c>
      <c r="CC81" s="231">
        <f>IF('Hoja De Calculo'!CD$13&gt;='Hoja De Calculo'!CC$13,IF(CC$18=100,($BI$21*CC$18*$B$2)-SUM($I81:CB81),IF(CC$18&gt;CB$19,((CC$18-CB$19+1)*$B$2*$BI$21),IF(CC$18&gt;=CB$19,$BI$21*$B$2))),0)</f>
        <v>0</v>
      </c>
      <c r="CD81" s="231">
        <f>IF('Hoja De Calculo'!CE$13&gt;='Hoja De Calculo'!CD$13,IF(CD$18=100,($BI$21*CD$18*$B$2)-SUM($I81:CC81),IF(CD$18&gt;CC$19,((CD$18-CC$19+1)*$B$2*$BI$21),IF(CD$18&gt;=CC$19,$BI$21*$B$2))),0)</f>
        <v>0</v>
      </c>
      <c r="CE81" s="231">
        <f>IF('Hoja De Calculo'!CF$13&gt;='Hoja De Calculo'!CE$13,IF(CE$18=100,($BI$21*CE$18*$B$2)-SUM($I81:CD81),IF(CE$18&gt;CD$19,((CE$18-CD$19+1)*$B$2*$BI$21),IF(CE$18&gt;=CD$19,$BI$21*$B$2))),0)</f>
        <v>0</v>
      </c>
      <c r="CF81" s="231">
        <f>IF('Hoja De Calculo'!CG$13&gt;='Hoja De Calculo'!CF$13,IF(CF$18=100,($BI$21*CF$18*$B$2)-SUM($I81:CE81),IF(CF$18&gt;CE$19,((CF$18-CE$19+1)*$B$2*$BI$21),IF(CF$18&gt;=CE$19,$BI$21*$B$2))),0)</f>
        <v>0</v>
      </c>
      <c r="CG81" s="231">
        <f>IF('Hoja De Calculo'!CH$13&gt;='Hoja De Calculo'!CG$13,IF(CG$18=100,($BI$21*CG$18*$B$2)-SUM($I81:CF81),IF(CG$18&gt;CF$19,((CG$18-CF$19+1)*$B$2*$BI$21),IF(CG$18&gt;=CF$19,$BI$21*$B$2))),0)</f>
        <v>0</v>
      </c>
      <c r="CH81" s="231">
        <f>IF('Hoja De Calculo'!CI$13&gt;='Hoja De Calculo'!CH$13,IF(CH$18=100,($BI$21*CH$18*$B$2)-SUM($I81:CG81),IF(CH$18&gt;CG$19,((CH$18-CG$19+1)*$B$2*$BI$21),IF(CH$18&gt;=CG$19,$BI$21*$B$2))),0)</f>
        <v>0</v>
      </c>
      <c r="CI81" s="231">
        <f>IF('Hoja De Calculo'!CJ$13&gt;='Hoja De Calculo'!CI$13,IF(CI$18=100,($BI$21*CI$18*$B$2)-SUM($I81:CH81),IF(CI$18&gt;CH$19,((CI$18-CH$19+1)*$B$2*$BI$21),IF(CI$18&gt;=CH$19,$BI$21*$B$2))),0)</f>
        <v>0</v>
      </c>
      <c r="CJ81" s="231">
        <f>IF('Hoja De Calculo'!CK$13&gt;='Hoja De Calculo'!CJ$13,IF(CJ$18=100,($BI$21*CJ$18*$B$2)-SUM($I81:CI81),IF(CJ$18&gt;CI$19,((CJ$18-CI$19+1)*$B$2*$BI$21),IF(CJ$18&gt;=CI$19,$BI$21*$B$2))),0)</f>
        <v>0</v>
      </c>
      <c r="CK81" s="231">
        <f>IF('Hoja De Calculo'!CL$13&gt;='Hoja De Calculo'!CK$13,IF(CK$18=100,($BI$21*CK$18*$B$2)-SUM($I81:CJ81),IF(CK$18&gt;CJ$19,((CK$18-CJ$19+1)*$B$2*$BI$21),IF(CK$18&gt;=CJ$19,$BI$21*$B$2))),0)</f>
        <v>0</v>
      </c>
      <c r="CL81" s="231">
        <f>IF('Hoja De Calculo'!CM$13&gt;='Hoja De Calculo'!CL$13,IF(CL$18=100,($BI$21*CL$18*$B$2)-SUM($I81:CK81),IF(CL$18&gt;CK$19,((CL$18-CK$19+1)*$B$2*$BI$21),IF(CL$18&gt;=CK$19,$BI$21*$B$2))),0)</f>
        <v>0</v>
      </c>
      <c r="CM81" s="231">
        <f>IF('Hoja De Calculo'!CN$13&gt;='Hoja De Calculo'!CM$13,IF(CM$18=100,($BI$21*CM$18*$B$2)-SUM($I81:CL81),IF(CM$18&gt;CL$19,((CM$18-CL$19+1)*$B$2*$BI$21),IF(CM$18&gt;=CL$19,$BI$21*$B$2))),0)</f>
        <v>0</v>
      </c>
      <c r="CN81" s="231">
        <f>IF('Hoja De Calculo'!CO$13&gt;='Hoja De Calculo'!CN$13,IF(CN$18=100,($BI$21*CN$18*$B$2)-SUM($I81:CM81),IF(CN$18&gt;CM$19,((CN$18-CM$19+1)*$B$2*$BI$21),IF(CN$18&gt;=CM$19,$BI$21*$B$2))),0)</f>
        <v>0</v>
      </c>
      <c r="CO81" s="231">
        <f>IF('Hoja De Calculo'!CP$13&gt;='Hoja De Calculo'!CO$13,IF(CO$18=100,($BI$21*CO$18*$B$2)-SUM($I81:CN81),IF(CO$18&gt;CN$19,((CO$18-CN$19+1)*$B$2*$BI$21),IF(CO$18&gt;=CN$19,$BI$21*$B$2))),0)</f>
        <v>0</v>
      </c>
      <c r="CP81" s="231">
        <f>IF('Hoja De Calculo'!CQ$13&gt;='Hoja De Calculo'!CP$13,IF(CP$18=100,($BI$21*CP$18*$B$2)-SUM($I81:CO81),IF(CP$18&gt;CO$19,((CP$18-CO$19+1)*$B$2*$BI$21),IF(CP$18&gt;=CO$19,$BI$21*$B$2))),0)</f>
        <v>0</v>
      </c>
      <c r="CQ81" s="231">
        <f>IF('Hoja De Calculo'!CR$13&gt;='Hoja De Calculo'!CQ$13,IF(CQ$18=100,($BI$21*CQ$18*$B$2)-SUM($I81:CP81),IF(CQ$18&gt;CP$19,((CQ$18-CP$19+1)*$B$2*$BI$21),IF(CQ$18&gt;=CP$19,$BI$21*$B$2))),0)</f>
        <v>0</v>
      </c>
      <c r="CR81" s="231">
        <f>IF('Hoja De Calculo'!CS$13&gt;='Hoja De Calculo'!CR$13,IF(CR$18=100,($BI$21*CR$18*$B$2)-SUM($I81:CQ81),IF(CR$18&gt;CQ$19,((CR$18-CQ$19+1)*$B$2*$BI$21),IF(CR$18&gt;=CQ$19,$BI$21*$B$2))),0)</f>
        <v>0</v>
      </c>
      <c r="CS81" s="231">
        <f>IF('Hoja De Calculo'!CT$13&gt;='Hoja De Calculo'!CS$13,IF(CS$18=100,($BI$21*CS$18*$B$2)-SUM($I81:CR81),IF(CS$18&gt;CR$19,((CS$18-CR$19+1)*$B$2*$BI$21),IF(CS$18&gt;=CR$19,$BI$21*$B$2))),0)</f>
        <v>0</v>
      </c>
      <c r="CT81" s="231">
        <f>IF('Hoja De Calculo'!CU$13&gt;='Hoja De Calculo'!CT$13,IF(CT$18=100,($BI$21*CT$18*$B$2)-SUM($I81:CS81),IF(CT$18&gt;CS$19,((CT$18-CS$19+1)*$B$2*$BI$21),IF(CT$18&gt;=CS$19,$BI$21*$B$2))),0)</f>
        <v>0</v>
      </c>
      <c r="CU81" s="231">
        <f>IF('Hoja De Calculo'!CV$13&gt;='Hoja De Calculo'!CU$13,IF(CU$18=100,($BI$21*CU$18*$B$2)-SUM($I81:CT81),IF(CU$18&gt;CT$19,((CU$18-CT$19+1)*$B$2*$BI$21),IF(CU$18&gt;=CT$19,$BI$21*$B$2))),0)</f>
        <v>0</v>
      </c>
      <c r="CV81" s="231">
        <f>IF('Hoja De Calculo'!CW$13&gt;='Hoja De Calculo'!CV$13,IF(CV$18=100,($BI$21*CV$18*$B$2)-SUM($I81:CU81),IF(CV$18&gt;CU$19,((CV$18-CU$19+1)*$B$2*$BI$21),IF(CV$18&gt;=CU$19,$BI$21*$B$2))),0)</f>
        <v>0</v>
      </c>
      <c r="CW81" s="231">
        <f>IF('Hoja De Calculo'!CX$13&gt;='Hoja De Calculo'!CW$13,IF(CW$18=100,($BI$21*CW$18*$B$2)-SUM($I81:CV81),IF(CW$18&gt;CV$19,((CW$18-CV$19+1)*$B$2*$BI$21),IF(CW$18&gt;=CV$19,$BI$21*$B$2))),0)</f>
        <v>0</v>
      </c>
    </row>
    <row r="82" spans="1:101" x14ac:dyDescent="0.35">
      <c r="A82" t="s">
        <v>187</v>
      </c>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218">
        <f>(BJ$21*$B$2*(BJ$19+(IF(BJ$19=100,0,1))))</f>
        <v>0</v>
      </c>
      <c r="BK82" s="231">
        <f>IF('Hoja De Calculo'!BL$13&gt;='Hoja De Calculo'!BK$13,IF(BK$18=100,($BJ$21*BK$18*$B$2)-SUM($I82:BJ82),IF(BK$18&gt;BJ$19,((BK$18-BJ$19+1)*$B$2*$BJ$21),IF(BK$18&gt;=BJ$19,$BJ$21*$B$2))),0)</f>
        <v>0</v>
      </c>
      <c r="BL82" s="231">
        <f>IF('Hoja De Calculo'!BM$13&gt;='Hoja De Calculo'!BL$13,IF(BL$18=100,($BJ$21*BL$18*$B$2)-SUM($I82:BK82),IF(BL$18&gt;BK$19,((BL$18-BK$19+1)*$B$2*$BJ$21),IF(BL$18&gt;=BK$19,$BJ$21*$B$2))),0)</f>
        <v>0</v>
      </c>
      <c r="BM82" s="231">
        <f>IF('Hoja De Calculo'!BN$13&gt;='Hoja De Calculo'!BM$13,IF(BM$18=100,($BJ$21*BM$18*$B$2)-SUM($I82:BL82),IF(BM$18&gt;BL$19,((BM$18-BL$19+1)*$B$2*$BJ$21),IF(BM$18&gt;=BL$19,$BJ$21*$B$2))),0)</f>
        <v>0</v>
      </c>
      <c r="BN82" s="231">
        <f>IF('Hoja De Calculo'!BO$13&gt;='Hoja De Calculo'!BN$13,IF(BN$18=100,($BJ$21*BN$18*$B$2)-SUM($I82:BM82),IF(BN$18&gt;BM$19,((BN$18-BM$19+1)*$B$2*$BJ$21),IF(BN$18&gt;=BM$19,$BJ$21*$B$2))),0)</f>
        <v>0</v>
      </c>
      <c r="BO82" s="231">
        <f>IF('Hoja De Calculo'!BP$13&gt;='Hoja De Calculo'!BO$13,IF(BO$18=100,($BJ$21*BO$18*$B$2)-SUM($I82:BN82),IF(BO$18&gt;BN$19,((BO$18-BN$19+1)*$B$2*$BJ$21),IF(BO$18&gt;=BN$19,$BJ$21*$B$2))),0)</f>
        <v>0</v>
      </c>
      <c r="BP82" s="231">
        <f>IF('Hoja De Calculo'!BQ$13&gt;='Hoja De Calculo'!BP$13,IF(BP$18=100,($BJ$21*BP$18*$B$2)-SUM($I82:BO82),IF(BP$18&gt;BO$19,((BP$18-BO$19+1)*$B$2*$BJ$21),IF(BP$18&gt;=BO$19,$BJ$21*$B$2))),0)</f>
        <v>0</v>
      </c>
      <c r="BQ82" s="231">
        <f>IF('Hoja De Calculo'!BR$13&gt;='Hoja De Calculo'!BQ$13,IF(BQ$18=100,($BJ$21*BQ$18*$B$2)-SUM($I82:BP82),IF(BQ$18&gt;BP$19,((BQ$18-BP$19+1)*$B$2*$BJ$21),IF(BQ$18&gt;=BP$19,$BJ$21*$B$2))),0)</f>
        <v>0</v>
      </c>
      <c r="BR82" s="231">
        <f>IF('Hoja De Calculo'!BS$13&gt;='Hoja De Calculo'!BR$13,IF(BR$18=100,($BJ$21*BR$18*$B$2)-SUM($I82:BQ82),IF(BR$18&gt;BQ$19,((BR$18-BQ$19+1)*$B$2*$BJ$21),IF(BR$18&gt;=BQ$19,$BJ$21*$B$2))),0)</f>
        <v>0</v>
      </c>
      <c r="BS82" s="231">
        <f>IF('Hoja De Calculo'!BT$13&gt;='Hoja De Calculo'!BS$13,IF(BS$18=100,($BJ$21*BS$18*$B$2)-SUM($I82:BR82),IF(BS$18&gt;BR$19,((BS$18-BR$19+1)*$B$2*$BJ$21),IF(BS$18&gt;=BR$19,$BJ$21*$B$2))),0)</f>
        <v>0</v>
      </c>
      <c r="BT82" s="231">
        <f>IF('Hoja De Calculo'!BU$13&gt;='Hoja De Calculo'!BT$13,IF(BT$18=100,($BJ$21*BT$18*$B$2)-SUM($I82:BS82),IF(BT$18&gt;BS$19,((BT$18-BS$19+1)*$B$2*$BJ$21),IF(BT$18&gt;=BS$19,$BJ$21*$B$2))),0)</f>
        <v>0</v>
      </c>
      <c r="BU82" s="231">
        <f>IF('Hoja De Calculo'!BV$13&gt;='Hoja De Calculo'!BU$13,IF(BU$18=100,($BJ$21*BU$18*$B$2)-SUM($I82:BT82),IF(BU$18&gt;BT$19,((BU$18-BT$19+1)*$B$2*$BJ$21),IF(BU$18&gt;=BT$19,$BJ$21*$B$2))),0)</f>
        <v>0</v>
      </c>
      <c r="BV82" s="231">
        <f>IF('Hoja De Calculo'!BW$13&gt;='Hoja De Calculo'!BV$13,IF(BV$18=100,($BJ$21*BV$18*$B$2)-SUM($I82:BU82),IF(BV$18&gt;BU$19,((BV$18-BU$19+1)*$B$2*$BJ$21),IF(BV$18&gt;=BU$19,$BJ$21*$B$2))),0)</f>
        <v>0</v>
      </c>
      <c r="BW82" s="231">
        <f>IF('Hoja De Calculo'!BX$13&gt;='Hoja De Calculo'!BW$13,IF(BW$18=100,($BJ$21*BW$18*$B$2)-SUM($I82:BV82),IF(BW$18&gt;BV$19,((BW$18-BV$19+1)*$B$2*$BJ$21),IF(BW$18&gt;=BV$19,$BJ$21*$B$2))),0)</f>
        <v>0</v>
      </c>
      <c r="BX82" s="231">
        <f>IF('Hoja De Calculo'!BY$13&gt;='Hoja De Calculo'!BX$13,IF(BX$18=100,($BJ$21*BX$18*$B$2)-SUM($I82:BW82),IF(BX$18&gt;BW$19,((BX$18-BW$19+1)*$B$2*$BJ$21),IF(BX$18&gt;=BW$19,$BJ$21*$B$2))),0)</f>
        <v>0</v>
      </c>
      <c r="BY82" s="231">
        <f>IF('Hoja De Calculo'!BZ$13&gt;='Hoja De Calculo'!BY$13,IF(BY$18=100,($BJ$21*BY$18*$B$2)-SUM($I82:BX82),IF(BY$18&gt;BX$19,((BY$18-BX$19+1)*$B$2*$BJ$21),IF(BY$18&gt;=BX$19,$BJ$21*$B$2))),0)</f>
        <v>0</v>
      </c>
      <c r="BZ82" s="231">
        <f>IF('Hoja De Calculo'!CA$13&gt;='Hoja De Calculo'!BZ$13,IF(BZ$18=100,($BJ$21*BZ$18*$B$2)-SUM($I82:BY82),IF(BZ$18&gt;BY$19,((BZ$18-BY$19+1)*$B$2*$BJ$21),IF(BZ$18&gt;=BY$19,$BJ$21*$B$2))),0)</f>
        <v>0</v>
      </c>
      <c r="CA82" s="231">
        <f>IF('Hoja De Calculo'!CB$13&gt;='Hoja De Calculo'!CA$13,IF(CA$18=100,($BJ$21*CA$18*$B$2)-SUM($I82:BZ82),IF(CA$18&gt;BZ$19,((CA$18-BZ$19+1)*$B$2*$BJ$21),IF(CA$18&gt;=BZ$19,$BJ$21*$B$2))),0)</f>
        <v>0</v>
      </c>
      <c r="CB82" s="231">
        <f>IF('Hoja De Calculo'!CC$13&gt;='Hoja De Calculo'!CB$13,IF(CB$18=100,($BJ$21*CB$18*$B$2)-SUM($I82:CA82),IF(CB$18&gt;CA$19,((CB$18-CA$19+1)*$B$2*$BJ$21),IF(CB$18&gt;=CA$19,$BJ$21*$B$2))),0)</f>
        <v>0</v>
      </c>
      <c r="CC82" s="231">
        <f>IF('Hoja De Calculo'!CD$13&gt;='Hoja De Calculo'!CC$13,IF(CC$18=100,($BJ$21*CC$18*$B$2)-SUM($I82:CB82),IF(CC$18&gt;CB$19,((CC$18-CB$19+1)*$B$2*$BJ$21),IF(CC$18&gt;=CB$19,$BJ$21*$B$2))),0)</f>
        <v>0</v>
      </c>
      <c r="CD82" s="231">
        <f>IF('Hoja De Calculo'!CE$13&gt;='Hoja De Calculo'!CD$13,IF(CD$18=100,($BJ$21*CD$18*$B$2)-SUM($I82:CC82),IF(CD$18&gt;CC$19,((CD$18-CC$19+1)*$B$2*$BJ$21),IF(CD$18&gt;=CC$19,$BJ$21*$B$2))),0)</f>
        <v>0</v>
      </c>
      <c r="CE82" s="231">
        <f>IF('Hoja De Calculo'!CF$13&gt;='Hoja De Calculo'!CE$13,IF(CE$18=100,($BJ$21*CE$18*$B$2)-SUM($I82:CD82),IF(CE$18&gt;CD$19,((CE$18-CD$19+1)*$B$2*$BJ$21),IF(CE$18&gt;=CD$19,$BJ$21*$B$2))),0)</f>
        <v>0</v>
      </c>
      <c r="CF82" s="231">
        <f>IF('Hoja De Calculo'!CG$13&gt;='Hoja De Calculo'!CF$13,IF(CF$18=100,($BJ$21*CF$18*$B$2)-SUM($I82:CE82),IF(CF$18&gt;CE$19,((CF$18-CE$19+1)*$B$2*$BJ$21),IF(CF$18&gt;=CE$19,$BJ$21*$B$2))),0)</f>
        <v>0</v>
      </c>
      <c r="CG82" s="231">
        <f>IF('Hoja De Calculo'!CH$13&gt;='Hoja De Calculo'!CG$13,IF(CG$18=100,($BJ$21*CG$18*$B$2)-SUM($I82:CF82),IF(CG$18&gt;CF$19,((CG$18-CF$19+1)*$B$2*$BJ$21),IF(CG$18&gt;=CF$19,$BJ$21*$B$2))),0)</f>
        <v>0</v>
      </c>
      <c r="CH82" s="231">
        <f>IF('Hoja De Calculo'!CI$13&gt;='Hoja De Calculo'!CH$13,IF(CH$18=100,($BJ$21*CH$18*$B$2)-SUM($I82:CG82),IF(CH$18&gt;CG$19,((CH$18-CG$19+1)*$B$2*$BJ$21),IF(CH$18&gt;=CG$19,$BJ$21*$B$2))),0)</f>
        <v>0</v>
      </c>
      <c r="CI82" s="231">
        <f>IF('Hoja De Calculo'!CJ$13&gt;='Hoja De Calculo'!CI$13,IF(CI$18=100,($BJ$21*CI$18*$B$2)-SUM($I82:CH82),IF(CI$18&gt;CH$19,((CI$18-CH$19+1)*$B$2*$BJ$21),IF(CI$18&gt;=CH$19,$BJ$21*$B$2))),0)</f>
        <v>0</v>
      </c>
      <c r="CJ82" s="231">
        <f>IF('Hoja De Calculo'!CK$13&gt;='Hoja De Calculo'!CJ$13,IF(CJ$18=100,($BJ$21*CJ$18*$B$2)-SUM($I82:CI82),IF(CJ$18&gt;CI$19,((CJ$18-CI$19+1)*$B$2*$BJ$21),IF(CJ$18&gt;=CI$19,$BJ$21*$B$2))),0)</f>
        <v>0</v>
      </c>
      <c r="CK82" s="231">
        <f>IF('Hoja De Calculo'!CL$13&gt;='Hoja De Calculo'!CK$13,IF(CK$18=100,($BJ$21*CK$18*$B$2)-SUM($I82:CJ82),IF(CK$18&gt;CJ$19,((CK$18-CJ$19+1)*$B$2*$BJ$21),IF(CK$18&gt;=CJ$19,$BJ$21*$B$2))),0)</f>
        <v>0</v>
      </c>
      <c r="CL82" s="231">
        <f>IF('Hoja De Calculo'!CM$13&gt;='Hoja De Calculo'!CL$13,IF(CL$18=100,($BJ$21*CL$18*$B$2)-SUM($I82:CK82),IF(CL$18&gt;CK$19,((CL$18-CK$19+1)*$B$2*$BJ$21),IF(CL$18&gt;=CK$19,$BJ$21*$B$2))),0)</f>
        <v>0</v>
      </c>
      <c r="CM82" s="231">
        <f>IF('Hoja De Calculo'!CN$13&gt;='Hoja De Calculo'!CM$13,IF(CM$18=100,($BJ$21*CM$18*$B$2)-SUM($I82:CL82),IF(CM$18&gt;CL$19,((CM$18-CL$19+1)*$B$2*$BJ$21),IF(CM$18&gt;=CL$19,$BJ$21*$B$2))),0)</f>
        <v>0</v>
      </c>
      <c r="CN82" s="231">
        <f>IF('Hoja De Calculo'!CO$13&gt;='Hoja De Calculo'!CN$13,IF(CN$18=100,($BJ$21*CN$18*$B$2)-SUM($I82:CM82),IF(CN$18&gt;CM$19,((CN$18-CM$19+1)*$B$2*$BJ$21),IF(CN$18&gt;=CM$19,$BJ$21*$B$2))),0)</f>
        <v>0</v>
      </c>
      <c r="CO82" s="231">
        <f>IF('Hoja De Calculo'!CP$13&gt;='Hoja De Calculo'!CO$13,IF(CO$18=100,($BJ$21*CO$18*$B$2)-SUM($I82:CN82),IF(CO$18&gt;CN$19,((CO$18-CN$19+1)*$B$2*$BJ$21),IF(CO$18&gt;=CN$19,$BJ$21*$B$2))),0)</f>
        <v>0</v>
      </c>
      <c r="CP82" s="231">
        <f>IF('Hoja De Calculo'!CQ$13&gt;='Hoja De Calculo'!CP$13,IF(CP$18=100,($BJ$21*CP$18*$B$2)-SUM($I82:CO82),IF(CP$18&gt;CO$19,((CP$18-CO$19+1)*$B$2*$BJ$21),IF(CP$18&gt;=CO$19,$BJ$21*$B$2))),0)</f>
        <v>0</v>
      </c>
      <c r="CQ82" s="231">
        <f>IF('Hoja De Calculo'!CR$13&gt;='Hoja De Calculo'!CQ$13,IF(CQ$18=100,($BJ$21*CQ$18*$B$2)-SUM($I82:CP82),IF(CQ$18&gt;CP$19,((CQ$18-CP$19+1)*$B$2*$BJ$21),IF(CQ$18&gt;=CP$19,$BJ$21*$B$2))),0)</f>
        <v>0</v>
      </c>
      <c r="CR82" s="231">
        <f>IF('Hoja De Calculo'!CS$13&gt;='Hoja De Calculo'!CR$13,IF(CR$18=100,($BJ$21*CR$18*$B$2)-SUM($I82:CQ82),IF(CR$18&gt;CQ$19,((CR$18-CQ$19+1)*$B$2*$BJ$21),IF(CR$18&gt;=CQ$19,$BJ$21*$B$2))),0)</f>
        <v>0</v>
      </c>
      <c r="CS82" s="231">
        <f>IF('Hoja De Calculo'!CT$13&gt;='Hoja De Calculo'!CS$13,IF(CS$18=100,($BJ$21*CS$18*$B$2)-SUM($I82:CR82),IF(CS$18&gt;CR$19,((CS$18-CR$19+1)*$B$2*$BJ$21),IF(CS$18&gt;=CR$19,$BJ$21*$B$2))),0)</f>
        <v>0</v>
      </c>
      <c r="CT82" s="231">
        <f>IF('Hoja De Calculo'!CU$13&gt;='Hoja De Calculo'!CT$13,IF(CT$18=100,($BJ$21*CT$18*$B$2)-SUM($I82:CS82),IF(CT$18&gt;CS$19,((CT$18-CS$19+1)*$B$2*$BJ$21),IF(CT$18&gt;=CS$19,$BJ$21*$B$2))),0)</f>
        <v>0</v>
      </c>
      <c r="CU82" s="231">
        <f>IF('Hoja De Calculo'!CV$13&gt;='Hoja De Calculo'!CU$13,IF(CU$18=100,($BJ$21*CU$18*$B$2)-SUM($I82:CT82),IF(CU$18&gt;CT$19,((CU$18-CT$19+1)*$B$2*$BJ$21),IF(CU$18&gt;=CT$19,$BJ$21*$B$2))),0)</f>
        <v>0</v>
      </c>
      <c r="CV82" s="231">
        <f>IF('Hoja De Calculo'!CW$13&gt;='Hoja De Calculo'!CV$13,IF(CV$18=100,($BJ$21*CV$18*$B$2)-SUM($I82:CU82),IF(CV$18&gt;CU$19,((CV$18-CU$19+1)*$B$2*$BJ$21),IF(CV$18&gt;=CU$19,$BJ$21*$B$2))),0)</f>
        <v>0</v>
      </c>
      <c r="CW82" s="231">
        <f>IF('Hoja De Calculo'!CX$13&gt;='Hoja De Calculo'!CW$13,IF(CW$18=100,($BJ$21*CW$18*$B$2)-SUM($I82:CV82),IF(CW$18&gt;CV$19,((CW$18-CV$19+1)*$B$2*$BJ$21),IF(CW$18&gt;=CV$19,$BJ$21*$B$2))),0)</f>
        <v>0</v>
      </c>
    </row>
    <row r="83" spans="1:101" x14ac:dyDescent="0.35">
      <c r="A83" t="s">
        <v>188</v>
      </c>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218">
        <f>(BK$21*$B$2*(BK$19+(IF(BK$19=100,0,1))))</f>
        <v>0</v>
      </c>
      <c r="BL83" s="231">
        <f>IF('Hoja De Calculo'!BM$13&gt;='Hoja De Calculo'!BL$13,IF(BL$18=100,($BK$21*BL$18*$B$2)-SUM($I83:BK83),IF(BL$18&gt;BK$19,((BL$18-BK$19+1)*$B$2*$BK$21),IF(BL$18&gt;=BK$19,$BK$21*$B$2))),0)</f>
        <v>0</v>
      </c>
      <c r="BM83" s="231">
        <f>IF('Hoja De Calculo'!BN$13&gt;='Hoja De Calculo'!BM$13,IF(BM$18=100,($BK$21*BM$18*$B$2)-SUM($I83:BL83),IF(BM$18&gt;BL$19,((BM$18-BL$19+1)*$B$2*$BK$21),IF(BM$18&gt;=BL$19,$BK$21*$B$2))),0)</f>
        <v>0</v>
      </c>
      <c r="BN83" s="231">
        <f>IF('Hoja De Calculo'!BO$13&gt;='Hoja De Calculo'!BN$13,IF(BN$18=100,($BK$21*BN$18*$B$2)-SUM($I83:BM83),IF(BN$18&gt;BM$19,((BN$18-BM$19+1)*$B$2*$BK$21),IF(BN$18&gt;=BM$19,$BK$21*$B$2))),0)</f>
        <v>0</v>
      </c>
      <c r="BO83" s="231">
        <f>IF('Hoja De Calculo'!BP$13&gt;='Hoja De Calculo'!BO$13,IF(BO$18=100,($BK$21*BO$18*$B$2)-SUM($I83:BN83),IF(BO$18&gt;BN$19,((BO$18-BN$19+1)*$B$2*$BK$21),IF(BO$18&gt;=BN$19,$BK$21*$B$2))),0)</f>
        <v>0</v>
      </c>
      <c r="BP83" s="231">
        <f>IF('Hoja De Calculo'!BQ$13&gt;='Hoja De Calculo'!BP$13,IF(BP$18=100,($BK$21*BP$18*$B$2)-SUM($I83:BO83),IF(BP$18&gt;BO$19,((BP$18-BO$19+1)*$B$2*$BK$21),IF(BP$18&gt;=BO$19,$BK$21*$B$2))),0)</f>
        <v>0</v>
      </c>
      <c r="BQ83" s="231">
        <f>IF('Hoja De Calculo'!BR$13&gt;='Hoja De Calculo'!BQ$13,IF(BQ$18=100,($BK$21*BQ$18*$B$2)-SUM($I83:BP83),IF(BQ$18&gt;BP$19,((BQ$18-BP$19+1)*$B$2*$BK$21),IF(BQ$18&gt;=BP$19,$BK$21*$B$2))),0)</f>
        <v>0</v>
      </c>
      <c r="BR83" s="231">
        <f>IF('Hoja De Calculo'!BS$13&gt;='Hoja De Calculo'!BR$13,IF(BR$18=100,($BK$21*BR$18*$B$2)-SUM($I83:BQ83),IF(BR$18&gt;BQ$19,((BR$18-BQ$19+1)*$B$2*$BK$21),IF(BR$18&gt;=BQ$19,$BK$21*$B$2))),0)</f>
        <v>0</v>
      </c>
      <c r="BS83" s="231">
        <f>IF('Hoja De Calculo'!BT$13&gt;='Hoja De Calculo'!BS$13,IF(BS$18=100,($BK$21*BS$18*$B$2)-SUM($I83:BR83),IF(BS$18&gt;BR$19,((BS$18-BR$19+1)*$B$2*$BK$21),IF(BS$18&gt;=BR$19,$BK$21*$B$2))),0)</f>
        <v>0</v>
      </c>
      <c r="BT83" s="231">
        <f>IF('Hoja De Calculo'!BU$13&gt;='Hoja De Calculo'!BT$13,IF(BT$18=100,($BK$21*BT$18*$B$2)-SUM($I83:BS83),IF(BT$18&gt;BS$19,((BT$18-BS$19+1)*$B$2*$BK$21),IF(BT$18&gt;=BS$19,$BK$21*$B$2))),0)</f>
        <v>0</v>
      </c>
      <c r="BU83" s="231">
        <f>IF('Hoja De Calculo'!BV$13&gt;='Hoja De Calculo'!BU$13,IF(BU$18=100,($BK$21*BU$18*$B$2)-SUM($I83:BT83),IF(BU$18&gt;BT$19,((BU$18-BT$19+1)*$B$2*$BK$21),IF(BU$18&gt;=BT$19,$BK$21*$B$2))),0)</f>
        <v>0</v>
      </c>
      <c r="BV83" s="231">
        <f>IF('Hoja De Calculo'!BW$13&gt;='Hoja De Calculo'!BV$13,IF(BV$18=100,($BK$21*BV$18*$B$2)-SUM($I83:BU83),IF(BV$18&gt;BU$19,((BV$18-BU$19+1)*$B$2*$BK$21),IF(BV$18&gt;=BU$19,$BK$21*$B$2))),0)</f>
        <v>0</v>
      </c>
      <c r="BW83" s="231">
        <f>IF('Hoja De Calculo'!BX$13&gt;='Hoja De Calculo'!BW$13,IF(BW$18=100,($BK$21*BW$18*$B$2)-SUM($I83:BV83),IF(BW$18&gt;BV$19,((BW$18-BV$19+1)*$B$2*$BK$21),IF(BW$18&gt;=BV$19,$BK$21*$B$2))),0)</f>
        <v>0</v>
      </c>
      <c r="BX83" s="231">
        <f>IF('Hoja De Calculo'!BY$13&gt;='Hoja De Calculo'!BX$13,IF(BX$18=100,($BK$21*BX$18*$B$2)-SUM($I83:BW83),IF(BX$18&gt;BW$19,((BX$18-BW$19+1)*$B$2*$BK$21),IF(BX$18&gt;=BW$19,$BK$21*$B$2))),0)</f>
        <v>0</v>
      </c>
      <c r="BY83" s="231">
        <f>IF('Hoja De Calculo'!BZ$13&gt;='Hoja De Calculo'!BY$13,IF(BY$18=100,($BK$21*BY$18*$B$2)-SUM($I83:BX83),IF(BY$18&gt;BX$19,((BY$18-BX$19+1)*$B$2*$BK$21),IF(BY$18&gt;=BX$19,$BK$21*$B$2))),0)</f>
        <v>0</v>
      </c>
      <c r="BZ83" s="231">
        <f>IF('Hoja De Calculo'!CA$13&gt;='Hoja De Calculo'!BZ$13,IF(BZ$18=100,($BK$21*BZ$18*$B$2)-SUM($I83:BY83),IF(BZ$18&gt;BY$19,((BZ$18-BY$19+1)*$B$2*$BK$21),IF(BZ$18&gt;=BY$19,$BK$21*$B$2))),0)</f>
        <v>0</v>
      </c>
      <c r="CA83" s="231">
        <f>IF('Hoja De Calculo'!CB$13&gt;='Hoja De Calculo'!CA$13,IF(CA$18=100,($BK$21*CA$18*$B$2)-SUM($I83:BZ83),IF(CA$18&gt;BZ$19,((CA$18-BZ$19+1)*$B$2*$BK$21),IF(CA$18&gt;=BZ$19,$BK$21*$B$2))),0)</f>
        <v>0</v>
      </c>
      <c r="CB83" s="231">
        <f>IF('Hoja De Calculo'!CC$13&gt;='Hoja De Calculo'!CB$13,IF(CB$18=100,($BK$21*CB$18*$B$2)-SUM($I83:CA83),IF(CB$18&gt;CA$19,((CB$18-CA$19+1)*$B$2*$BK$21),IF(CB$18&gt;=CA$19,$BK$21*$B$2))),0)</f>
        <v>0</v>
      </c>
      <c r="CC83" s="231">
        <f>IF('Hoja De Calculo'!CD$13&gt;='Hoja De Calculo'!CC$13,IF(CC$18=100,($BK$21*CC$18*$B$2)-SUM($I83:CB83),IF(CC$18&gt;CB$19,((CC$18-CB$19+1)*$B$2*$BK$21),IF(CC$18&gt;=CB$19,$BK$21*$B$2))),0)</f>
        <v>0</v>
      </c>
      <c r="CD83" s="231">
        <f>IF('Hoja De Calculo'!CE$13&gt;='Hoja De Calculo'!CD$13,IF(CD$18=100,($BK$21*CD$18*$B$2)-SUM($I83:CC83),IF(CD$18&gt;CC$19,((CD$18-CC$19+1)*$B$2*$BK$21),IF(CD$18&gt;=CC$19,$BK$21*$B$2))),0)</f>
        <v>0</v>
      </c>
      <c r="CE83" s="231">
        <f>IF('Hoja De Calculo'!CF$13&gt;='Hoja De Calculo'!CE$13,IF(CE$18=100,($BK$21*CE$18*$B$2)-SUM($I83:CD83),IF(CE$18&gt;CD$19,((CE$18-CD$19+1)*$B$2*$BK$21),IF(CE$18&gt;=CD$19,$BK$21*$B$2))),0)</f>
        <v>0</v>
      </c>
      <c r="CF83" s="231">
        <f>IF('Hoja De Calculo'!CG$13&gt;='Hoja De Calculo'!CF$13,IF(CF$18=100,($BK$21*CF$18*$B$2)-SUM($I83:CE83),IF(CF$18&gt;CE$19,((CF$18-CE$19+1)*$B$2*$BK$21),IF(CF$18&gt;=CE$19,$BK$21*$B$2))),0)</f>
        <v>0</v>
      </c>
      <c r="CG83" s="231">
        <f>IF('Hoja De Calculo'!CH$13&gt;='Hoja De Calculo'!CG$13,IF(CG$18=100,($BK$21*CG$18*$B$2)-SUM($I83:CF83),IF(CG$18&gt;CF$19,((CG$18-CF$19+1)*$B$2*$BK$21),IF(CG$18&gt;=CF$19,$BK$21*$B$2))),0)</f>
        <v>0</v>
      </c>
      <c r="CH83" s="231">
        <f>IF('Hoja De Calculo'!CI$13&gt;='Hoja De Calculo'!CH$13,IF(CH$18=100,($BK$21*CH$18*$B$2)-SUM($I83:CG83),IF(CH$18&gt;CG$19,((CH$18-CG$19+1)*$B$2*$BK$21),IF(CH$18&gt;=CG$19,$BK$21*$B$2))),0)</f>
        <v>0</v>
      </c>
      <c r="CI83" s="231">
        <f>IF('Hoja De Calculo'!CJ$13&gt;='Hoja De Calculo'!CI$13,IF(CI$18=100,($BK$21*CI$18*$B$2)-SUM($I83:CH83),IF(CI$18&gt;CH$19,((CI$18-CH$19+1)*$B$2*$BK$21),IF(CI$18&gt;=CH$19,$BK$21*$B$2))),0)</f>
        <v>0</v>
      </c>
      <c r="CJ83" s="231">
        <f>IF('Hoja De Calculo'!CK$13&gt;='Hoja De Calculo'!CJ$13,IF(CJ$18=100,($BK$21*CJ$18*$B$2)-SUM($I83:CI83),IF(CJ$18&gt;CI$19,((CJ$18-CI$19+1)*$B$2*$BK$21),IF(CJ$18&gt;=CI$19,$BK$21*$B$2))),0)</f>
        <v>0</v>
      </c>
      <c r="CK83" s="231">
        <f>IF('Hoja De Calculo'!CL$13&gt;='Hoja De Calculo'!CK$13,IF(CK$18=100,($BK$21*CK$18*$B$2)-SUM($I83:CJ83),IF(CK$18&gt;CJ$19,((CK$18-CJ$19+1)*$B$2*$BK$21),IF(CK$18&gt;=CJ$19,$BK$21*$B$2))),0)</f>
        <v>0</v>
      </c>
      <c r="CL83" s="231">
        <f>IF('Hoja De Calculo'!CM$13&gt;='Hoja De Calculo'!CL$13,IF(CL$18=100,($BK$21*CL$18*$B$2)-SUM($I83:CK83),IF(CL$18&gt;CK$19,((CL$18-CK$19+1)*$B$2*$BK$21),IF(CL$18&gt;=CK$19,$BK$21*$B$2))),0)</f>
        <v>0</v>
      </c>
      <c r="CM83" s="231">
        <f>IF('Hoja De Calculo'!CN$13&gt;='Hoja De Calculo'!CM$13,IF(CM$18=100,($BK$21*CM$18*$B$2)-SUM($I83:CL83),IF(CM$18&gt;CL$19,((CM$18-CL$19+1)*$B$2*$BK$21),IF(CM$18&gt;=CL$19,$BK$21*$B$2))),0)</f>
        <v>0</v>
      </c>
      <c r="CN83" s="231">
        <f>IF('Hoja De Calculo'!CO$13&gt;='Hoja De Calculo'!CN$13,IF(CN$18=100,($BK$21*CN$18*$B$2)-SUM($I83:CM83),IF(CN$18&gt;CM$19,((CN$18-CM$19+1)*$B$2*$BK$21),IF(CN$18&gt;=CM$19,$BK$21*$B$2))),0)</f>
        <v>0</v>
      </c>
      <c r="CO83" s="231">
        <f>IF('Hoja De Calculo'!CP$13&gt;='Hoja De Calculo'!CO$13,IF(CO$18=100,($BK$21*CO$18*$B$2)-SUM($I83:CN83),IF(CO$18&gt;CN$19,((CO$18-CN$19+1)*$B$2*$BK$21),IF(CO$18&gt;=CN$19,$BK$21*$B$2))),0)</f>
        <v>0</v>
      </c>
      <c r="CP83" s="231">
        <f>IF('Hoja De Calculo'!CQ$13&gt;='Hoja De Calculo'!CP$13,IF(CP$18=100,($BK$21*CP$18*$B$2)-SUM($I83:CO83),IF(CP$18&gt;CO$19,((CP$18-CO$19+1)*$B$2*$BK$21),IF(CP$18&gt;=CO$19,$BK$21*$B$2))),0)</f>
        <v>0</v>
      </c>
      <c r="CQ83" s="231">
        <f>IF('Hoja De Calculo'!CR$13&gt;='Hoja De Calculo'!CQ$13,IF(CQ$18=100,($BK$21*CQ$18*$B$2)-SUM($I83:CP83),IF(CQ$18&gt;CP$19,((CQ$18-CP$19+1)*$B$2*$BK$21),IF(CQ$18&gt;=CP$19,$BK$21*$B$2))),0)</f>
        <v>0</v>
      </c>
      <c r="CR83" s="231">
        <f>IF('Hoja De Calculo'!CS$13&gt;='Hoja De Calculo'!CR$13,IF(CR$18=100,($BK$21*CR$18*$B$2)-SUM($I83:CQ83),IF(CR$18&gt;CQ$19,((CR$18-CQ$19+1)*$B$2*$BK$21),IF(CR$18&gt;=CQ$19,$BK$21*$B$2))),0)</f>
        <v>0</v>
      </c>
      <c r="CS83" s="231">
        <f>IF('Hoja De Calculo'!CT$13&gt;='Hoja De Calculo'!CS$13,IF(CS$18=100,($BK$21*CS$18*$B$2)-SUM($I83:CR83),IF(CS$18&gt;CR$19,((CS$18-CR$19+1)*$B$2*$BK$21),IF(CS$18&gt;=CR$19,$BK$21*$B$2))),0)</f>
        <v>0</v>
      </c>
      <c r="CT83" s="231">
        <f>IF('Hoja De Calculo'!CU$13&gt;='Hoja De Calculo'!CT$13,IF(CT$18=100,($BK$21*CT$18*$B$2)-SUM($I83:CS83),IF(CT$18&gt;CS$19,((CT$18-CS$19+1)*$B$2*$BK$21),IF(CT$18&gt;=CS$19,$BK$21*$B$2))),0)</f>
        <v>0</v>
      </c>
      <c r="CU83" s="231">
        <f>IF('Hoja De Calculo'!CV$13&gt;='Hoja De Calculo'!CU$13,IF(CU$18=100,($BK$21*CU$18*$B$2)-SUM($I83:CT83),IF(CU$18&gt;CT$19,((CU$18-CT$19+1)*$B$2*$BK$21),IF(CU$18&gt;=CT$19,$BK$21*$B$2))),0)</f>
        <v>0</v>
      </c>
      <c r="CV83" s="231">
        <f>IF('Hoja De Calculo'!CW$13&gt;='Hoja De Calculo'!CV$13,IF(CV$18=100,($BK$21*CV$18*$B$2)-SUM($I83:CU83),IF(CV$18&gt;CU$19,((CV$18-CU$19+1)*$B$2*$BK$21),IF(CV$18&gt;=CU$19,$BK$21*$B$2))),0)</f>
        <v>0</v>
      </c>
      <c r="CW83" s="231">
        <f>IF('Hoja De Calculo'!CX$13&gt;='Hoja De Calculo'!CW$13,IF(CW$18=100,($BK$21*CW$18*$B$2)-SUM($I83:CV83),IF(CW$18&gt;CV$19,((CW$18-CV$19+1)*$B$2*$BK$21),IF(CW$18&gt;=CV$19,$BK$21*$B$2))),0)</f>
        <v>0</v>
      </c>
    </row>
    <row r="84" spans="1:101" x14ac:dyDescent="0.35">
      <c r="A84" t="s">
        <v>189</v>
      </c>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218">
        <f>(BL$21*$B$2*(BL$19+(IF(BL$19=100,0,1))))</f>
        <v>0</v>
      </c>
      <c r="BM84" s="231">
        <f>IF('Hoja De Calculo'!BN$13&gt;='Hoja De Calculo'!BM$13,IF(BM$18=100,($BL$21*BM$18*$B$2)-SUM($I84:BL84),IF(BM$18&gt;BL$19,((BM$18-BL$19+1)*$B$2*$BL$21),IF(BM$18&gt;=BL$19,$BL$21*$B$2))),0)</f>
        <v>0</v>
      </c>
      <c r="BN84" s="231">
        <f>IF('Hoja De Calculo'!BO$13&gt;='Hoja De Calculo'!BN$13,IF(BN$18=100,($BL$21*BN$18*$B$2)-SUM($I84:BM84),IF(BN$18&gt;BM$19,((BN$18-BM$19+1)*$B$2*$BL$21),IF(BN$18&gt;=BM$19,$BL$21*$B$2))),0)</f>
        <v>0</v>
      </c>
      <c r="BO84" s="231">
        <f>IF('Hoja De Calculo'!BP$13&gt;='Hoja De Calculo'!BO$13,IF(BO$18=100,($BL$21*BO$18*$B$2)-SUM($I84:BN84),IF(BO$18&gt;BN$19,((BO$18-BN$19+1)*$B$2*$BL$21),IF(BO$18&gt;=BN$19,$BL$21*$B$2))),0)</f>
        <v>0</v>
      </c>
      <c r="BP84" s="231">
        <f>IF('Hoja De Calculo'!BQ$13&gt;='Hoja De Calculo'!BP$13,IF(BP$18=100,($BL$21*BP$18*$B$2)-SUM($I84:BO84),IF(BP$18&gt;BO$19,((BP$18-BO$19+1)*$B$2*$BL$21),IF(BP$18&gt;=BO$19,$BL$21*$B$2))),0)</f>
        <v>0</v>
      </c>
      <c r="BQ84" s="231">
        <f>IF('Hoja De Calculo'!BR$13&gt;='Hoja De Calculo'!BQ$13,IF(BQ$18=100,($BL$21*BQ$18*$B$2)-SUM($I84:BP84),IF(BQ$18&gt;BP$19,((BQ$18-BP$19+1)*$B$2*$BL$21),IF(BQ$18&gt;=BP$19,$BL$21*$B$2))),0)</f>
        <v>0</v>
      </c>
      <c r="BR84" s="231">
        <f>IF('Hoja De Calculo'!BS$13&gt;='Hoja De Calculo'!BR$13,IF(BR$18=100,($BL$21*BR$18*$B$2)-SUM($I84:BQ84),IF(BR$18&gt;BQ$19,((BR$18-BQ$19+1)*$B$2*$BL$21),IF(BR$18&gt;=BQ$19,$BL$21*$B$2))),0)</f>
        <v>0</v>
      </c>
      <c r="BS84" s="231">
        <f>IF('Hoja De Calculo'!BT$13&gt;='Hoja De Calculo'!BS$13,IF(BS$18=100,($BL$21*BS$18*$B$2)-SUM($I84:BR84),IF(BS$18&gt;BR$19,((BS$18-BR$19+1)*$B$2*$BL$21),IF(BS$18&gt;=BR$19,$BL$21*$B$2))),0)</f>
        <v>0</v>
      </c>
      <c r="BT84" s="231">
        <f>IF('Hoja De Calculo'!BU$13&gt;='Hoja De Calculo'!BT$13,IF(BT$18=100,($BL$21*BT$18*$B$2)-SUM($I84:BS84),IF(BT$18&gt;BS$19,((BT$18-BS$19+1)*$B$2*$BL$21),IF(BT$18&gt;=BS$19,$BL$21*$B$2))),0)</f>
        <v>0</v>
      </c>
      <c r="BU84" s="231">
        <f>IF('Hoja De Calculo'!BV$13&gt;='Hoja De Calculo'!BU$13,IF(BU$18=100,($BL$21*BU$18*$B$2)-SUM($I84:BT84),IF(BU$18&gt;BT$19,((BU$18-BT$19+1)*$B$2*$BL$21),IF(BU$18&gt;=BT$19,$BL$21*$B$2))),0)</f>
        <v>0</v>
      </c>
      <c r="BV84" s="231">
        <f>IF('Hoja De Calculo'!BW$13&gt;='Hoja De Calculo'!BV$13,IF(BV$18=100,($BL$21*BV$18*$B$2)-SUM($I84:BU84),IF(BV$18&gt;BU$19,((BV$18-BU$19+1)*$B$2*$BL$21),IF(BV$18&gt;=BU$19,$BL$21*$B$2))),0)</f>
        <v>0</v>
      </c>
      <c r="BW84" s="231">
        <f>IF('Hoja De Calculo'!BX$13&gt;='Hoja De Calculo'!BW$13,IF(BW$18=100,($BL$21*BW$18*$B$2)-SUM($I84:BV84),IF(BW$18&gt;BV$19,((BW$18-BV$19+1)*$B$2*$BL$21),IF(BW$18&gt;=BV$19,$BL$21*$B$2))),0)</f>
        <v>0</v>
      </c>
      <c r="BX84" s="231">
        <f>IF('Hoja De Calculo'!BY$13&gt;='Hoja De Calculo'!BX$13,IF(BX$18=100,($BL$21*BX$18*$B$2)-SUM($I84:BW84),IF(BX$18&gt;BW$19,((BX$18-BW$19+1)*$B$2*$BL$21),IF(BX$18&gt;=BW$19,$BL$21*$B$2))),0)</f>
        <v>0</v>
      </c>
      <c r="BY84" s="231">
        <f>IF('Hoja De Calculo'!BZ$13&gt;='Hoja De Calculo'!BY$13,IF(BY$18=100,($BL$21*BY$18*$B$2)-SUM($I84:BX84),IF(BY$18&gt;BX$19,((BY$18-BX$19+1)*$B$2*$BL$21),IF(BY$18&gt;=BX$19,$BL$21*$B$2))),0)</f>
        <v>0</v>
      </c>
      <c r="BZ84" s="231">
        <f>IF('Hoja De Calculo'!CA$13&gt;='Hoja De Calculo'!BZ$13,IF(BZ$18=100,($BL$21*BZ$18*$B$2)-SUM($I84:BY84),IF(BZ$18&gt;BY$19,((BZ$18-BY$19+1)*$B$2*$BL$21),IF(BZ$18&gt;=BY$19,$BL$21*$B$2))),0)</f>
        <v>0</v>
      </c>
      <c r="CA84" s="231">
        <f>IF('Hoja De Calculo'!CB$13&gt;='Hoja De Calculo'!CA$13,IF(CA$18=100,($BL$21*CA$18*$B$2)-SUM($I84:BZ84),IF(CA$18&gt;BZ$19,((CA$18-BZ$19+1)*$B$2*$BL$21),IF(CA$18&gt;=BZ$19,$BL$21*$B$2))),0)</f>
        <v>0</v>
      </c>
      <c r="CB84" s="231">
        <f>IF('Hoja De Calculo'!CC$13&gt;='Hoja De Calculo'!CB$13,IF(CB$18=100,($BL$21*CB$18*$B$2)-SUM($I84:CA84),IF(CB$18&gt;CA$19,((CB$18-CA$19+1)*$B$2*$BL$21),IF(CB$18&gt;=CA$19,$BL$21*$B$2))),0)</f>
        <v>0</v>
      </c>
      <c r="CC84" s="231">
        <f>IF('Hoja De Calculo'!CD$13&gt;='Hoja De Calculo'!CC$13,IF(CC$18=100,($BL$21*CC$18*$B$2)-SUM($I84:CB84),IF(CC$18&gt;CB$19,((CC$18-CB$19+1)*$B$2*$BL$21),IF(CC$18&gt;=CB$19,$BL$21*$B$2))),0)</f>
        <v>0</v>
      </c>
      <c r="CD84" s="231">
        <f>IF('Hoja De Calculo'!CE$13&gt;='Hoja De Calculo'!CD$13,IF(CD$18=100,($BL$21*CD$18*$B$2)-SUM($I84:CC84),IF(CD$18&gt;CC$19,((CD$18-CC$19+1)*$B$2*$BL$21),IF(CD$18&gt;=CC$19,$BL$21*$B$2))),0)</f>
        <v>0</v>
      </c>
      <c r="CE84" s="231">
        <f>IF('Hoja De Calculo'!CF$13&gt;='Hoja De Calculo'!CE$13,IF(CE$18=100,($BL$21*CE$18*$B$2)-SUM($I84:CD84),IF(CE$18&gt;CD$19,((CE$18-CD$19+1)*$B$2*$BL$21),IF(CE$18&gt;=CD$19,$BL$21*$B$2))),0)</f>
        <v>0</v>
      </c>
      <c r="CF84" s="231">
        <f>IF('Hoja De Calculo'!CG$13&gt;='Hoja De Calculo'!CF$13,IF(CF$18=100,($BL$21*CF$18*$B$2)-SUM($I84:CE84),IF(CF$18&gt;CE$19,((CF$18-CE$19+1)*$B$2*$BL$21),IF(CF$18&gt;=CE$19,$BL$21*$B$2))),0)</f>
        <v>0</v>
      </c>
      <c r="CG84" s="231">
        <f>IF('Hoja De Calculo'!CH$13&gt;='Hoja De Calculo'!CG$13,IF(CG$18=100,($BL$21*CG$18*$B$2)-SUM($I84:CF84),IF(CG$18&gt;CF$19,((CG$18-CF$19+1)*$B$2*$BL$21),IF(CG$18&gt;=CF$19,$BL$21*$B$2))),0)</f>
        <v>0</v>
      </c>
      <c r="CH84" s="231">
        <f>IF('Hoja De Calculo'!CI$13&gt;='Hoja De Calculo'!CH$13,IF(CH$18=100,($BL$21*CH$18*$B$2)-SUM($I84:CG84),IF(CH$18&gt;CG$19,((CH$18-CG$19+1)*$B$2*$BL$21),IF(CH$18&gt;=CG$19,$BL$21*$B$2))),0)</f>
        <v>0</v>
      </c>
      <c r="CI84" s="231">
        <f>IF('Hoja De Calculo'!CJ$13&gt;='Hoja De Calculo'!CI$13,IF(CI$18=100,($BL$21*CI$18*$B$2)-SUM($I84:CH84),IF(CI$18&gt;CH$19,((CI$18-CH$19+1)*$B$2*$BL$21),IF(CI$18&gt;=CH$19,$BL$21*$B$2))),0)</f>
        <v>0</v>
      </c>
      <c r="CJ84" s="231">
        <f>IF('Hoja De Calculo'!CK$13&gt;='Hoja De Calculo'!CJ$13,IF(CJ$18=100,($BL$21*CJ$18*$B$2)-SUM($I84:CI84),IF(CJ$18&gt;CI$19,((CJ$18-CI$19+1)*$B$2*$BL$21),IF(CJ$18&gt;=CI$19,$BL$21*$B$2))),0)</f>
        <v>0</v>
      </c>
      <c r="CK84" s="231">
        <f>IF('Hoja De Calculo'!CL$13&gt;='Hoja De Calculo'!CK$13,IF(CK$18=100,($BL$21*CK$18*$B$2)-SUM($I84:CJ84),IF(CK$18&gt;CJ$19,((CK$18-CJ$19+1)*$B$2*$BL$21),IF(CK$18&gt;=CJ$19,$BL$21*$B$2))),0)</f>
        <v>0</v>
      </c>
      <c r="CL84" s="231">
        <f>IF('Hoja De Calculo'!CM$13&gt;='Hoja De Calculo'!CL$13,IF(CL$18=100,($BL$21*CL$18*$B$2)-SUM($I84:CK84),IF(CL$18&gt;CK$19,((CL$18-CK$19+1)*$B$2*$BL$21),IF(CL$18&gt;=CK$19,$BL$21*$B$2))),0)</f>
        <v>0</v>
      </c>
      <c r="CM84" s="231">
        <f>IF('Hoja De Calculo'!CN$13&gt;='Hoja De Calculo'!CM$13,IF(CM$18=100,($BL$21*CM$18*$B$2)-SUM($I84:CL84),IF(CM$18&gt;CL$19,((CM$18-CL$19+1)*$B$2*$BL$21),IF(CM$18&gt;=CL$19,$BL$21*$B$2))),0)</f>
        <v>0</v>
      </c>
      <c r="CN84" s="231">
        <f>IF('Hoja De Calculo'!CO$13&gt;='Hoja De Calculo'!CN$13,IF(CN$18=100,($BL$21*CN$18*$B$2)-SUM($I84:CM84),IF(CN$18&gt;CM$19,((CN$18-CM$19+1)*$B$2*$BL$21),IF(CN$18&gt;=CM$19,$BL$21*$B$2))),0)</f>
        <v>0</v>
      </c>
      <c r="CO84" s="231">
        <f>IF('Hoja De Calculo'!CP$13&gt;='Hoja De Calculo'!CO$13,IF(CO$18=100,($BL$21*CO$18*$B$2)-SUM($I84:CN84),IF(CO$18&gt;CN$19,((CO$18-CN$19+1)*$B$2*$BL$21),IF(CO$18&gt;=CN$19,$BL$21*$B$2))),0)</f>
        <v>0</v>
      </c>
      <c r="CP84" s="231">
        <f>IF('Hoja De Calculo'!CQ$13&gt;='Hoja De Calculo'!CP$13,IF(CP$18=100,($BL$21*CP$18*$B$2)-SUM($I84:CO84),IF(CP$18&gt;CO$19,((CP$18-CO$19+1)*$B$2*$BL$21),IF(CP$18&gt;=CO$19,$BL$21*$B$2))),0)</f>
        <v>0</v>
      </c>
      <c r="CQ84" s="231">
        <f>IF('Hoja De Calculo'!CR$13&gt;='Hoja De Calculo'!CQ$13,IF(CQ$18=100,($BL$21*CQ$18*$B$2)-SUM($I84:CP84),IF(CQ$18&gt;CP$19,((CQ$18-CP$19+1)*$B$2*$BL$21),IF(CQ$18&gt;=CP$19,$BL$21*$B$2))),0)</f>
        <v>0</v>
      </c>
      <c r="CR84" s="231">
        <f>IF('Hoja De Calculo'!CS$13&gt;='Hoja De Calculo'!CR$13,IF(CR$18=100,($BL$21*CR$18*$B$2)-SUM($I84:CQ84),IF(CR$18&gt;CQ$19,((CR$18-CQ$19+1)*$B$2*$BL$21),IF(CR$18&gt;=CQ$19,$BL$21*$B$2))),0)</f>
        <v>0</v>
      </c>
      <c r="CS84" s="231">
        <f>IF('Hoja De Calculo'!CT$13&gt;='Hoja De Calculo'!CS$13,IF(CS$18=100,($BL$21*CS$18*$B$2)-SUM($I84:CR84),IF(CS$18&gt;CR$19,((CS$18-CR$19+1)*$B$2*$BL$21),IF(CS$18&gt;=CR$19,$BL$21*$B$2))),0)</f>
        <v>0</v>
      </c>
      <c r="CT84" s="231">
        <f>IF('Hoja De Calculo'!CU$13&gt;='Hoja De Calculo'!CT$13,IF(CT$18=100,($BL$21*CT$18*$B$2)-SUM($I84:CS84),IF(CT$18&gt;CS$19,((CT$18-CS$19+1)*$B$2*$BL$21),IF(CT$18&gt;=CS$19,$BL$21*$B$2))),0)</f>
        <v>0</v>
      </c>
      <c r="CU84" s="231">
        <f>IF('Hoja De Calculo'!CV$13&gt;='Hoja De Calculo'!CU$13,IF(CU$18=100,($BL$21*CU$18*$B$2)-SUM($I84:CT84),IF(CU$18&gt;CT$19,((CU$18-CT$19+1)*$B$2*$BL$21),IF(CU$18&gt;=CT$19,$BL$21*$B$2))),0)</f>
        <v>0</v>
      </c>
      <c r="CV84" s="231">
        <f>IF('Hoja De Calculo'!CW$13&gt;='Hoja De Calculo'!CV$13,IF(CV$18=100,($BL$21*CV$18*$B$2)-SUM($I84:CU84),IF(CV$18&gt;CU$19,((CV$18-CU$19+1)*$B$2*$BL$21),IF(CV$18&gt;=CU$19,$BL$21*$B$2))),0)</f>
        <v>0</v>
      </c>
      <c r="CW84" s="231">
        <f>IF('Hoja De Calculo'!CX$13&gt;='Hoja De Calculo'!CW$13,IF(CW$18=100,($BL$21*CW$18*$B$2)-SUM($I84:CV84),IF(CW$18&gt;CV$19,((CW$18-CV$19+1)*$B$2*$BL$21),IF(CW$18&gt;=CV$19,$BL$21*$B$2))),0)</f>
        <v>0</v>
      </c>
    </row>
    <row r="85" spans="1:101" x14ac:dyDescent="0.35">
      <c r="A85" t="s">
        <v>190</v>
      </c>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c r="BM85" s="218">
        <f>(BM$21*$B$2*(BM$19+(IF(BM$19=100,0,1))))</f>
        <v>0</v>
      </c>
      <c r="BN85" s="231">
        <f>IF('Hoja De Calculo'!BO$13&gt;='Hoja De Calculo'!BN$13,IF(BN$18=100,($BM$21*BN$18*$B$2)-SUM($I85:BM85),IF(BN$18&gt;BM$19,((BN$18-BM$19+1)*$B$2*$BM$21),IF(BN$18&gt;=BM$19,$BM$21*$B$2))),0)</f>
        <v>0</v>
      </c>
      <c r="BO85" s="231">
        <f>IF('Hoja De Calculo'!BP$13&gt;='Hoja De Calculo'!BO$13,IF(BO$18=100,($BM$21*BO$18*$B$2)-SUM($I85:BN85),IF(BO$18&gt;BN$19,((BO$18-BN$19+1)*$B$2*$BM$21),IF(BO$18&gt;=BN$19,$BM$21*$B$2))),0)</f>
        <v>0</v>
      </c>
      <c r="BP85" s="231">
        <f>IF('Hoja De Calculo'!BQ$13&gt;='Hoja De Calculo'!BP$13,IF(BP$18=100,($BM$21*BP$18*$B$2)-SUM($I85:BO85),IF(BP$18&gt;BO$19,((BP$18-BO$19+1)*$B$2*$BM$21),IF(BP$18&gt;=BO$19,$BM$21*$B$2))),0)</f>
        <v>0</v>
      </c>
      <c r="BQ85" s="231">
        <f>IF('Hoja De Calculo'!BR$13&gt;='Hoja De Calculo'!BQ$13,IF(BQ$18=100,($BM$21*BQ$18*$B$2)-SUM($I85:BP85),IF(BQ$18&gt;BP$19,((BQ$18-BP$19+1)*$B$2*$BM$21),IF(BQ$18&gt;=BP$19,$BM$21*$B$2))),0)</f>
        <v>0</v>
      </c>
      <c r="BR85" s="231">
        <f>IF('Hoja De Calculo'!BS$13&gt;='Hoja De Calculo'!BR$13,IF(BR$18=100,($BM$21*BR$18*$B$2)-SUM($I85:BQ85),IF(BR$18&gt;BQ$19,((BR$18-BQ$19+1)*$B$2*$BM$21),IF(BR$18&gt;=BQ$19,$BM$21*$B$2))),0)</f>
        <v>0</v>
      </c>
      <c r="BS85" s="231">
        <f>IF('Hoja De Calculo'!BT$13&gt;='Hoja De Calculo'!BS$13,IF(BS$18=100,($BM$21*BS$18*$B$2)-SUM($I85:BR85),IF(BS$18&gt;BR$19,((BS$18-BR$19+1)*$B$2*$BM$21),IF(BS$18&gt;=BR$19,$BM$21*$B$2))),0)</f>
        <v>0</v>
      </c>
      <c r="BT85" s="231">
        <f>IF('Hoja De Calculo'!BU$13&gt;='Hoja De Calculo'!BT$13,IF(BT$18=100,($BM$21*BT$18*$B$2)-SUM($I85:BS85),IF(BT$18&gt;BS$19,((BT$18-BS$19+1)*$B$2*$BM$21),IF(BT$18&gt;=BS$19,$BM$21*$B$2))),0)</f>
        <v>0</v>
      </c>
      <c r="BU85" s="231">
        <f>IF('Hoja De Calculo'!BV$13&gt;='Hoja De Calculo'!BU$13,IF(BU$18=100,($BM$21*BU$18*$B$2)-SUM($I85:BT85),IF(BU$18&gt;BT$19,((BU$18-BT$19+1)*$B$2*$BM$21),IF(BU$18&gt;=BT$19,$BM$21*$B$2))),0)</f>
        <v>0</v>
      </c>
      <c r="BV85" s="231">
        <f>IF('Hoja De Calculo'!BW$13&gt;='Hoja De Calculo'!BV$13,IF(BV$18=100,($BM$21*BV$18*$B$2)-SUM($I85:BU85),IF(BV$18&gt;BU$19,((BV$18-BU$19+1)*$B$2*$BM$21),IF(BV$18&gt;=BU$19,$BM$21*$B$2))),0)</f>
        <v>0</v>
      </c>
      <c r="BW85" s="231">
        <f>IF('Hoja De Calculo'!BX$13&gt;='Hoja De Calculo'!BW$13,IF(BW$18=100,($BM$21*BW$18*$B$2)-SUM($I85:BV85),IF(BW$18&gt;BV$19,((BW$18-BV$19+1)*$B$2*$BM$21),IF(BW$18&gt;=BV$19,$BM$21*$B$2))),0)</f>
        <v>0</v>
      </c>
      <c r="BX85" s="231">
        <f>IF('Hoja De Calculo'!BY$13&gt;='Hoja De Calculo'!BX$13,IF(BX$18=100,($BM$21*BX$18*$B$2)-SUM($I85:BW85),IF(BX$18&gt;BW$19,((BX$18-BW$19+1)*$B$2*$BM$21),IF(BX$18&gt;=BW$19,$BM$21*$B$2))),0)</f>
        <v>0</v>
      </c>
      <c r="BY85" s="231">
        <f>IF('Hoja De Calculo'!BZ$13&gt;='Hoja De Calculo'!BY$13,IF(BY$18=100,($BM$21*BY$18*$B$2)-SUM($I85:BX85),IF(BY$18&gt;BX$19,((BY$18-BX$19+1)*$B$2*$BM$21),IF(BY$18&gt;=BX$19,$BM$21*$B$2))),0)</f>
        <v>0</v>
      </c>
      <c r="BZ85" s="231">
        <f>IF('Hoja De Calculo'!CA$13&gt;='Hoja De Calculo'!BZ$13,IF(BZ$18=100,($BM$21*BZ$18*$B$2)-SUM($I85:BY85),IF(BZ$18&gt;BY$19,((BZ$18-BY$19+1)*$B$2*$BM$21),IF(BZ$18&gt;=BY$19,$BM$21*$B$2))),0)</f>
        <v>0</v>
      </c>
      <c r="CA85" s="231">
        <f>IF('Hoja De Calculo'!CB$13&gt;='Hoja De Calculo'!CA$13,IF(CA$18=100,($BM$21*CA$18*$B$2)-SUM($I85:BZ85),IF(CA$18&gt;BZ$19,((CA$18-BZ$19+1)*$B$2*$BM$21),IF(CA$18&gt;=BZ$19,$BM$21*$B$2))),0)</f>
        <v>0</v>
      </c>
      <c r="CB85" s="231">
        <f>IF('Hoja De Calculo'!CC$13&gt;='Hoja De Calculo'!CB$13,IF(CB$18=100,($BM$21*CB$18*$B$2)-SUM($I85:CA85),IF(CB$18&gt;CA$19,((CB$18-CA$19+1)*$B$2*$BM$21),IF(CB$18&gt;=CA$19,$BM$21*$B$2))),0)</f>
        <v>0</v>
      </c>
      <c r="CC85" s="231">
        <f>IF('Hoja De Calculo'!CD$13&gt;='Hoja De Calculo'!CC$13,IF(CC$18=100,($BM$21*CC$18*$B$2)-SUM($I85:CB85),IF(CC$18&gt;CB$19,((CC$18-CB$19+1)*$B$2*$BM$21),IF(CC$18&gt;=CB$19,$BM$21*$B$2))),0)</f>
        <v>0</v>
      </c>
      <c r="CD85" s="231">
        <f>IF('Hoja De Calculo'!CE$13&gt;='Hoja De Calculo'!CD$13,IF(CD$18=100,($BM$21*CD$18*$B$2)-SUM($I85:CC85),IF(CD$18&gt;CC$19,((CD$18-CC$19+1)*$B$2*$BM$21),IF(CD$18&gt;=CC$19,$BM$21*$B$2))),0)</f>
        <v>0</v>
      </c>
      <c r="CE85" s="231">
        <f>IF('Hoja De Calculo'!CF$13&gt;='Hoja De Calculo'!CE$13,IF(CE$18=100,($BM$21*CE$18*$B$2)-SUM($I85:CD85),IF(CE$18&gt;CD$19,((CE$18-CD$19+1)*$B$2*$BM$21),IF(CE$18&gt;=CD$19,$BM$21*$B$2))),0)</f>
        <v>0</v>
      </c>
      <c r="CF85" s="231">
        <f>IF('Hoja De Calculo'!CG$13&gt;='Hoja De Calculo'!CF$13,IF(CF$18=100,($BM$21*CF$18*$B$2)-SUM($I85:CE85),IF(CF$18&gt;CE$19,((CF$18-CE$19+1)*$B$2*$BM$21),IF(CF$18&gt;=CE$19,$BM$21*$B$2))),0)</f>
        <v>0</v>
      </c>
      <c r="CG85" s="231">
        <f>IF('Hoja De Calculo'!CH$13&gt;='Hoja De Calculo'!CG$13,IF(CG$18=100,($BM$21*CG$18*$B$2)-SUM($I85:CF85),IF(CG$18&gt;CF$19,((CG$18-CF$19+1)*$B$2*$BM$21),IF(CG$18&gt;=CF$19,$BM$21*$B$2))),0)</f>
        <v>0</v>
      </c>
      <c r="CH85" s="231">
        <f>IF('Hoja De Calculo'!CI$13&gt;='Hoja De Calculo'!CH$13,IF(CH$18=100,($BM$21*CH$18*$B$2)-SUM($I85:CG85),IF(CH$18&gt;CG$19,((CH$18-CG$19+1)*$B$2*$BM$21),IF(CH$18&gt;=CG$19,$BM$21*$B$2))),0)</f>
        <v>0</v>
      </c>
      <c r="CI85" s="231">
        <f>IF('Hoja De Calculo'!CJ$13&gt;='Hoja De Calculo'!CI$13,IF(CI$18=100,($BM$21*CI$18*$B$2)-SUM($I85:CH85),IF(CI$18&gt;CH$19,((CI$18-CH$19+1)*$B$2*$BM$21),IF(CI$18&gt;=CH$19,$BM$21*$B$2))),0)</f>
        <v>0</v>
      </c>
      <c r="CJ85" s="231">
        <f>IF('Hoja De Calculo'!CK$13&gt;='Hoja De Calculo'!CJ$13,IF(CJ$18=100,($BM$21*CJ$18*$B$2)-SUM($I85:CI85),IF(CJ$18&gt;CI$19,((CJ$18-CI$19+1)*$B$2*$BM$21),IF(CJ$18&gt;=CI$19,$BM$21*$B$2))),0)</f>
        <v>0</v>
      </c>
      <c r="CK85" s="231">
        <f>IF('Hoja De Calculo'!CL$13&gt;='Hoja De Calculo'!CK$13,IF(CK$18=100,($BM$21*CK$18*$B$2)-SUM($I85:CJ85),IF(CK$18&gt;CJ$19,((CK$18-CJ$19+1)*$B$2*$BM$21),IF(CK$18&gt;=CJ$19,$BM$21*$B$2))),0)</f>
        <v>0</v>
      </c>
      <c r="CL85" s="231">
        <f>IF('Hoja De Calculo'!CM$13&gt;='Hoja De Calculo'!CL$13,IF(CL$18=100,($BM$21*CL$18*$B$2)-SUM($I85:CK85),IF(CL$18&gt;CK$19,((CL$18-CK$19+1)*$B$2*$BM$21),IF(CL$18&gt;=CK$19,$BM$21*$B$2))),0)</f>
        <v>0</v>
      </c>
      <c r="CM85" s="231">
        <f>IF('Hoja De Calculo'!CN$13&gt;='Hoja De Calculo'!CM$13,IF(CM$18=100,($BM$21*CM$18*$B$2)-SUM($I85:CL85),IF(CM$18&gt;CL$19,((CM$18-CL$19+1)*$B$2*$BM$21),IF(CM$18&gt;=CL$19,$BM$21*$B$2))),0)</f>
        <v>0</v>
      </c>
      <c r="CN85" s="231">
        <f>IF('Hoja De Calculo'!CO$13&gt;='Hoja De Calculo'!CN$13,IF(CN$18=100,($BM$21*CN$18*$B$2)-SUM($I85:CM85),IF(CN$18&gt;CM$19,((CN$18-CM$19+1)*$B$2*$BM$21),IF(CN$18&gt;=CM$19,$BM$21*$B$2))),0)</f>
        <v>0</v>
      </c>
      <c r="CO85" s="231">
        <f>IF('Hoja De Calculo'!CP$13&gt;='Hoja De Calculo'!CO$13,IF(CO$18=100,($BM$21*CO$18*$B$2)-SUM($I85:CN85),IF(CO$18&gt;CN$19,((CO$18-CN$19+1)*$B$2*$BM$21),IF(CO$18&gt;=CN$19,$BM$21*$B$2))),0)</f>
        <v>0</v>
      </c>
      <c r="CP85" s="231">
        <f>IF('Hoja De Calculo'!CQ$13&gt;='Hoja De Calculo'!CP$13,IF(CP$18=100,($BM$21*CP$18*$B$2)-SUM($I85:CO85),IF(CP$18&gt;CO$19,((CP$18-CO$19+1)*$B$2*$BM$21),IF(CP$18&gt;=CO$19,$BM$21*$B$2))),0)</f>
        <v>0</v>
      </c>
      <c r="CQ85" s="231">
        <f>IF('Hoja De Calculo'!CR$13&gt;='Hoja De Calculo'!CQ$13,IF(CQ$18=100,($BM$21*CQ$18*$B$2)-SUM($I85:CP85),IF(CQ$18&gt;CP$19,((CQ$18-CP$19+1)*$B$2*$BM$21),IF(CQ$18&gt;=CP$19,$BM$21*$B$2))),0)</f>
        <v>0</v>
      </c>
      <c r="CR85" s="231">
        <f>IF('Hoja De Calculo'!CS$13&gt;='Hoja De Calculo'!CR$13,IF(CR$18=100,($BM$21*CR$18*$B$2)-SUM($I85:CQ85),IF(CR$18&gt;CQ$19,((CR$18-CQ$19+1)*$B$2*$BM$21),IF(CR$18&gt;=CQ$19,$BM$21*$B$2))),0)</f>
        <v>0</v>
      </c>
      <c r="CS85" s="231">
        <f>IF('Hoja De Calculo'!CT$13&gt;='Hoja De Calculo'!CS$13,IF(CS$18=100,($BM$21*CS$18*$B$2)-SUM($I85:CR85),IF(CS$18&gt;CR$19,((CS$18-CR$19+1)*$B$2*$BM$21),IF(CS$18&gt;=CR$19,$BM$21*$B$2))),0)</f>
        <v>0</v>
      </c>
      <c r="CT85" s="231">
        <f>IF('Hoja De Calculo'!CU$13&gt;='Hoja De Calculo'!CT$13,IF(CT$18=100,($BM$21*CT$18*$B$2)-SUM($I85:CS85),IF(CT$18&gt;CS$19,((CT$18-CS$19+1)*$B$2*$BM$21),IF(CT$18&gt;=CS$19,$BM$21*$B$2))),0)</f>
        <v>0</v>
      </c>
      <c r="CU85" s="231">
        <f>IF('Hoja De Calculo'!CV$13&gt;='Hoja De Calculo'!CU$13,IF(CU$18=100,($BM$21*CU$18*$B$2)-SUM($I85:CT85),IF(CU$18&gt;CT$19,((CU$18-CT$19+1)*$B$2*$BM$21),IF(CU$18&gt;=CT$19,$BM$21*$B$2))),0)</f>
        <v>0</v>
      </c>
      <c r="CV85" s="231">
        <f>IF('Hoja De Calculo'!CW$13&gt;='Hoja De Calculo'!CV$13,IF(CV$18=100,($BM$21*CV$18*$B$2)-SUM($I85:CU85),IF(CV$18&gt;CU$19,((CV$18-CU$19+1)*$B$2*$BM$21),IF(CV$18&gt;=CU$19,$BM$21*$B$2))),0)</f>
        <v>0</v>
      </c>
      <c r="CW85" s="231">
        <f>IF('Hoja De Calculo'!CX$13&gt;='Hoja De Calculo'!CW$13,IF(CW$18=100,($BM$21*CW$18*$B$2)-SUM($I85:CV85),IF(CW$18&gt;CV$19,((CW$18-CV$19+1)*$B$2*$BM$21),IF(CW$18&gt;=CV$19,$BM$21*$B$2))),0)</f>
        <v>0</v>
      </c>
    </row>
    <row r="86" spans="1:101" x14ac:dyDescent="0.35">
      <c r="A86" t="s">
        <v>191</v>
      </c>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196"/>
      <c r="BJ86" s="196"/>
      <c r="BK86" s="196"/>
      <c r="BL86" s="196"/>
      <c r="BM86" s="196"/>
      <c r="BN86" s="218">
        <f>(BN$21*$B$2*(BN$19+(IF(BN$19=100,0,1))))</f>
        <v>0</v>
      </c>
      <c r="BO86" s="231">
        <f>IF('Hoja De Calculo'!BP$13&gt;='Hoja De Calculo'!BO$13,IF(BO$18=100,($BN$21*BO$18*$B$2)-SUM($I86:BN86),IF(BO$18&gt;BN$19,((BO$18-BN$19+1)*$B$2*$BN$21),IF(BO$18&gt;=BN$19,$BN$21*$B$2))),0)</f>
        <v>0</v>
      </c>
      <c r="BP86" s="231">
        <f>IF('Hoja De Calculo'!BQ$13&gt;='Hoja De Calculo'!BP$13,IF(BP$18=100,($BN$21*BP$18*$B$2)-SUM($I86:BO86),IF(BP$18&gt;BO$19,((BP$18-BO$19+1)*$B$2*$BN$21),IF(BP$18&gt;=BO$19,$BN$21*$B$2))),0)</f>
        <v>0</v>
      </c>
      <c r="BQ86" s="231">
        <f>IF('Hoja De Calculo'!BR$13&gt;='Hoja De Calculo'!BQ$13,IF(BQ$18=100,($BN$21*BQ$18*$B$2)-SUM($I86:BP86),IF(BQ$18&gt;BP$19,((BQ$18-BP$19+1)*$B$2*$BN$21),IF(BQ$18&gt;=BP$19,$BN$21*$B$2))),0)</f>
        <v>0</v>
      </c>
      <c r="BR86" s="231">
        <f>IF('Hoja De Calculo'!BS$13&gt;='Hoja De Calculo'!BR$13,IF(BR$18=100,($BN$21*BR$18*$B$2)-SUM($I86:BQ86),IF(BR$18&gt;BQ$19,((BR$18-BQ$19+1)*$B$2*$BN$21),IF(BR$18&gt;=BQ$19,$BN$21*$B$2))),0)</f>
        <v>0</v>
      </c>
      <c r="BS86" s="231">
        <f>IF('Hoja De Calculo'!BT$13&gt;='Hoja De Calculo'!BS$13,IF(BS$18=100,($BN$21*BS$18*$B$2)-SUM($I86:BR86),IF(BS$18&gt;BR$19,((BS$18-BR$19+1)*$B$2*$BN$21),IF(BS$18&gt;=BR$19,$BN$21*$B$2))),0)</f>
        <v>0</v>
      </c>
      <c r="BT86" s="231">
        <f>IF('Hoja De Calculo'!BU$13&gt;='Hoja De Calculo'!BT$13,IF(BT$18=100,($BN$21*BT$18*$B$2)-SUM($I86:BS86),IF(BT$18&gt;BS$19,((BT$18-BS$19+1)*$B$2*$BN$21),IF(BT$18&gt;=BS$19,$BN$21*$B$2))),0)</f>
        <v>0</v>
      </c>
      <c r="BU86" s="231">
        <f>IF('Hoja De Calculo'!BV$13&gt;='Hoja De Calculo'!BU$13,IF(BU$18=100,($BN$21*BU$18*$B$2)-SUM($I86:BT86),IF(BU$18&gt;BT$19,((BU$18-BT$19+1)*$B$2*$BN$21),IF(BU$18&gt;=BT$19,$BN$21*$B$2))),0)</f>
        <v>0</v>
      </c>
      <c r="BV86" s="231">
        <f>IF('Hoja De Calculo'!BW$13&gt;='Hoja De Calculo'!BV$13,IF(BV$18=100,($BN$21*BV$18*$B$2)-SUM($I86:BU86),IF(BV$18&gt;BU$19,((BV$18-BU$19+1)*$B$2*$BN$21),IF(BV$18&gt;=BU$19,$BN$21*$B$2))),0)</f>
        <v>0</v>
      </c>
      <c r="BW86" s="231">
        <f>IF('Hoja De Calculo'!BX$13&gt;='Hoja De Calculo'!BW$13,IF(BW$18=100,($BN$21*BW$18*$B$2)-SUM($I86:BV86),IF(BW$18&gt;BV$19,((BW$18-BV$19+1)*$B$2*$BN$21),IF(BW$18&gt;=BV$19,$BN$21*$B$2))),0)</f>
        <v>0</v>
      </c>
      <c r="BX86" s="231">
        <f>IF('Hoja De Calculo'!BY$13&gt;='Hoja De Calculo'!BX$13,IF(BX$18=100,($BN$21*BX$18*$B$2)-SUM($I86:BW86),IF(BX$18&gt;BW$19,((BX$18-BW$19+1)*$B$2*$BN$21),IF(BX$18&gt;=BW$19,$BN$21*$B$2))),0)</f>
        <v>0</v>
      </c>
      <c r="BY86" s="231">
        <f>IF('Hoja De Calculo'!BZ$13&gt;='Hoja De Calculo'!BY$13,IF(BY$18=100,($BN$21*BY$18*$B$2)-SUM($I86:BX86),IF(BY$18&gt;BX$19,((BY$18-BX$19+1)*$B$2*$BN$21),IF(BY$18&gt;=BX$19,$BN$21*$B$2))),0)</f>
        <v>0</v>
      </c>
      <c r="BZ86" s="231">
        <f>IF('Hoja De Calculo'!CA$13&gt;='Hoja De Calculo'!BZ$13,IF(BZ$18=100,($BN$21*BZ$18*$B$2)-SUM($I86:BY86),IF(BZ$18&gt;BY$19,((BZ$18-BY$19+1)*$B$2*$BN$21),IF(BZ$18&gt;=BY$19,$BN$21*$B$2))),0)</f>
        <v>0</v>
      </c>
      <c r="CA86" s="231">
        <f>IF('Hoja De Calculo'!CB$13&gt;='Hoja De Calculo'!CA$13,IF(CA$18=100,($BN$21*CA$18*$B$2)-SUM($I86:BZ86),IF(CA$18&gt;BZ$19,((CA$18-BZ$19+1)*$B$2*$BN$21),IF(CA$18&gt;=BZ$19,$BN$21*$B$2))),0)</f>
        <v>0</v>
      </c>
      <c r="CB86" s="231">
        <f>IF('Hoja De Calculo'!CC$13&gt;='Hoja De Calculo'!CB$13,IF(CB$18=100,($BN$21*CB$18*$B$2)-SUM($I86:CA86),IF(CB$18&gt;CA$19,((CB$18-CA$19+1)*$B$2*$BN$21),IF(CB$18&gt;=CA$19,$BN$21*$B$2))),0)</f>
        <v>0</v>
      </c>
      <c r="CC86" s="231">
        <f>IF('Hoja De Calculo'!CD$13&gt;='Hoja De Calculo'!CC$13,IF(CC$18=100,($BN$21*CC$18*$B$2)-SUM($I86:CB86),IF(CC$18&gt;CB$19,((CC$18-CB$19+1)*$B$2*$BN$21),IF(CC$18&gt;=CB$19,$BN$21*$B$2))),0)</f>
        <v>0</v>
      </c>
      <c r="CD86" s="231">
        <f>IF('Hoja De Calculo'!CE$13&gt;='Hoja De Calculo'!CD$13,IF(CD$18=100,($BN$21*CD$18*$B$2)-SUM($I86:CC86),IF(CD$18&gt;CC$19,((CD$18-CC$19+1)*$B$2*$BN$21),IF(CD$18&gt;=CC$19,$BN$21*$B$2))),0)</f>
        <v>0</v>
      </c>
      <c r="CE86" s="231">
        <f>IF('Hoja De Calculo'!CF$13&gt;='Hoja De Calculo'!CE$13,IF(CE$18=100,($BN$21*CE$18*$B$2)-SUM($I86:CD86),IF(CE$18&gt;CD$19,((CE$18-CD$19+1)*$B$2*$BN$21),IF(CE$18&gt;=CD$19,$BN$21*$B$2))),0)</f>
        <v>0</v>
      </c>
      <c r="CF86" s="231">
        <f>IF('Hoja De Calculo'!CG$13&gt;='Hoja De Calculo'!CF$13,IF(CF$18=100,($BN$21*CF$18*$B$2)-SUM($I86:CE86),IF(CF$18&gt;CE$19,((CF$18-CE$19+1)*$B$2*$BN$21),IF(CF$18&gt;=CE$19,$BN$21*$B$2))),0)</f>
        <v>0</v>
      </c>
      <c r="CG86" s="231">
        <f>IF('Hoja De Calculo'!CH$13&gt;='Hoja De Calculo'!CG$13,IF(CG$18=100,($BN$21*CG$18*$B$2)-SUM($I86:CF86),IF(CG$18&gt;CF$19,((CG$18-CF$19+1)*$B$2*$BN$21),IF(CG$18&gt;=CF$19,$BN$21*$B$2))),0)</f>
        <v>0</v>
      </c>
      <c r="CH86" s="231">
        <f>IF('Hoja De Calculo'!CI$13&gt;='Hoja De Calculo'!CH$13,IF(CH$18=100,($BN$21*CH$18*$B$2)-SUM($I86:CG86),IF(CH$18&gt;CG$19,((CH$18-CG$19+1)*$B$2*$BN$21),IF(CH$18&gt;=CG$19,$BN$21*$B$2))),0)</f>
        <v>0</v>
      </c>
      <c r="CI86" s="231">
        <f>IF('Hoja De Calculo'!CJ$13&gt;='Hoja De Calculo'!CI$13,IF(CI$18=100,($BN$21*CI$18*$B$2)-SUM($I86:CH86),IF(CI$18&gt;CH$19,((CI$18-CH$19+1)*$B$2*$BN$21),IF(CI$18&gt;=CH$19,$BN$21*$B$2))),0)</f>
        <v>0</v>
      </c>
      <c r="CJ86" s="231">
        <f>IF('Hoja De Calculo'!CK$13&gt;='Hoja De Calculo'!CJ$13,IF(CJ$18=100,($BN$21*CJ$18*$B$2)-SUM($I86:CI86),IF(CJ$18&gt;CI$19,((CJ$18-CI$19+1)*$B$2*$BN$21),IF(CJ$18&gt;=CI$19,$BN$21*$B$2))),0)</f>
        <v>0</v>
      </c>
      <c r="CK86" s="231">
        <f>IF('Hoja De Calculo'!CL$13&gt;='Hoja De Calculo'!CK$13,IF(CK$18=100,($BN$21*CK$18*$B$2)-SUM($I86:CJ86),IF(CK$18&gt;CJ$19,((CK$18-CJ$19+1)*$B$2*$BN$21),IF(CK$18&gt;=CJ$19,$BN$21*$B$2))),0)</f>
        <v>0</v>
      </c>
      <c r="CL86" s="231">
        <f>IF('Hoja De Calculo'!CM$13&gt;='Hoja De Calculo'!CL$13,IF(CL$18=100,($BN$21*CL$18*$B$2)-SUM($I86:CK86),IF(CL$18&gt;CK$19,((CL$18-CK$19+1)*$B$2*$BN$21),IF(CL$18&gt;=CK$19,$BN$21*$B$2))),0)</f>
        <v>0</v>
      </c>
      <c r="CM86" s="231">
        <f>IF('Hoja De Calculo'!CN$13&gt;='Hoja De Calculo'!CM$13,IF(CM$18=100,($BN$21*CM$18*$B$2)-SUM($I86:CL86),IF(CM$18&gt;CL$19,((CM$18-CL$19+1)*$B$2*$BN$21),IF(CM$18&gt;=CL$19,$BN$21*$B$2))),0)</f>
        <v>0</v>
      </c>
      <c r="CN86" s="231">
        <f>IF('Hoja De Calculo'!CO$13&gt;='Hoja De Calculo'!CN$13,IF(CN$18=100,($BN$21*CN$18*$B$2)-SUM($I86:CM86),IF(CN$18&gt;CM$19,((CN$18-CM$19+1)*$B$2*$BN$21),IF(CN$18&gt;=CM$19,$BN$21*$B$2))),0)</f>
        <v>0</v>
      </c>
      <c r="CO86" s="231">
        <f>IF('Hoja De Calculo'!CP$13&gt;='Hoja De Calculo'!CO$13,IF(CO$18=100,($BN$21*CO$18*$B$2)-SUM($I86:CN86),IF(CO$18&gt;CN$19,((CO$18-CN$19+1)*$B$2*$BN$21),IF(CO$18&gt;=CN$19,$BN$21*$B$2))),0)</f>
        <v>0</v>
      </c>
      <c r="CP86" s="231">
        <f>IF('Hoja De Calculo'!CQ$13&gt;='Hoja De Calculo'!CP$13,IF(CP$18=100,($BN$21*CP$18*$B$2)-SUM($I86:CO86),IF(CP$18&gt;CO$19,((CP$18-CO$19+1)*$B$2*$BN$21),IF(CP$18&gt;=CO$19,$BN$21*$B$2))),0)</f>
        <v>0</v>
      </c>
      <c r="CQ86" s="231">
        <f>IF('Hoja De Calculo'!CR$13&gt;='Hoja De Calculo'!CQ$13,IF(CQ$18=100,($BN$21*CQ$18*$B$2)-SUM($I86:CP86),IF(CQ$18&gt;CP$19,((CQ$18-CP$19+1)*$B$2*$BN$21),IF(CQ$18&gt;=CP$19,$BN$21*$B$2))),0)</f>
        <v>0</v>
      </c>
      <c r="CR86" s="231">
        <f>IF('Hoja De Calculo'!CS$13&gt;='Hoja De Calculo'!CR$13,IF(CR$18=100,($BN$21*CR$18*$B$2)-SUM($I86:CQ86),IF(CR$18&gt;CQ$19,((CR$18-CQ$19+1)*$B$2*$BN$21),IF(CR$18&gt;=CQ$19,$BN$21*$B$2))),0)</f>
        <v>0</v>
      </c>
      <c r="CS86" s="231">
        <f>IF('Hoja De Calculo'!CT$13&gt;='Hoja De Calculo'!CS$13,IF(CS$18=100,($BN$21*CS$18*$B$2)-SUM($I86:CR86),IF(CS$18&gt;CR$19,((CS$18-CR$19+1)*$B$2*$BN$21),IF(CS$18&gt;=CR$19,$BN$21*$B$2))),0)</f>
        <v>0</v>
      </c>
      <c r="CT86" s="231">
        <f>IF('Hoja De Calculo'!CU$13&gt;='Hoja De Calculo'!CT$13,IF(CT$18=100,($BN$21*CT$18*$B$2)-SUM($I86:CS86),IF(CT$18&gt;CS$19,((CT$18-CS$19+1)*$B$2*$BN$21),IF(CT$18&gt;=CS$19,$BN$21*$B$2))),0)</f>
        <v>0</v>
      </c>
      <c r="CU86" s="231">
        <f>IF('Hoja De Calculo'!CV$13&gt;='Hoja De Calculo'!CU$13,IF(CU$18=100,($BN$21*CU$18*$B$2)-SUM($I86:CT86),IF(CU$18&gt;CT$19,((CU$18-CT$19+1)*$B$2*$BN$21),IF(CU$18&gt;=CT$19,$BN$21*$B$2))),0)</f>
        <v>0</v>
      </c>
      <c r="CV86" s="231">
        <f>IF('Hoja De Calculo'!CW$13&gt;='Hoja De Calculo'!CV$13,IF(CV$18=100,($BN$21*CV$18*$B$2)-SUM($I86:CU86),IF(CV$18&gt;CU$19,((CV$18-CU$19+1)*$B$2*$BN$21),IF(CV$18&gt;=CU$19,$BN$21*$B$2))),0)</f>
        <v>0</v>
      </c>
      <c r="CW86" s="231">
        <f>IF('Hoja De Calculo'!CX$13&gt;='Hoja De Calculo'!CW$13,IF(CW$18=100,($BN$21*CW$18*$B$2)-SUM($I86:CV86),IF(CW$18&gt;CV$19,((CW$18-CV$19+1)*$B$2*$BN$21),IF(CW$18&gt;=CV$19,$BN$21*$B$2))),0)</f>
        <v>0</v>
      </c>
    </row>
    <row r="87" spans="1:101" x14ac:dyDescent="0.35">
      <c r="A87" t="s">
        <v>192</v>
      </c>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c r="BI87" s="196"/>
      <c r="BJ87" s="196"/>
      <c r="BK87" s="196"/>
      <c r="BL87" s="196"/>
      <c r="BM87" s="196"/>
      <c r="BN87" s="196"/>
      <c r="BO87" s="218">
        <f>(BO$21*$B$2*(BO$19+(IF(BO$19=100,0,1))))</f>
        <v>0</v>
      </c>
      <c r="BP87" s="231">
        <f>IF('Hoja De Calculo'!BQ$13&gt;='Hoja De Calculo'!BP$13,IF(BP$18=100,($BO$21*BP$18*$B$2)-SUM($I87:BO87),IF(BP$18&gt;BO$19,((BP$18-BO$19+1)*$B$2*$BO$21),IF(BP$18&gt;=BO$19,$BO$21*$B$2))),0)</f>
        <v>0</v>
      </c>
      <c r="BQ87" s="231">
        <f>IF('Hoja De Calculo'!BR$13&gt;='Hoja De Calculo'!BQ$13,IF(BQ$18=100,($BO$21*BQ$18*$B$2)-SUM($I87:BP87),IF(BQ$18&gt;BP$19,((BQ$18-BP$19+1)*$B$2*$BO$21),IF(BQ$18&gt;=BP$19,$BO$21*$B$2))),0)</f>
        <v>0</v>
      </c>
      <c r="BR87" s="231">
        <f>IF('Hoja De Calculo'!BS$13&gt;='Hoja De Calculo'!BR$13,IF(BR$18=100,($BO$21*BR$18*$B$2)-SUM($I87:BQ87),IF(BR$18&gt;BQ$19,((BR$18-BQ$19+1)*$B$2*$BO$21),IF(BR$18&gt;=BQ$19,$BO$21*$B$2))),0)</f>
        <v>0</v>
      </c>
      <c r="BS87" s="231">
        <f>IF('Hoja De Calculo'!BT$13&gt;='Hoja De Calculo'!BS$13,IF(BS$18=100,($BO$21*BS$18*$B$2)-SUM($I87:BR87),IF(BS$18&gt;BR$19,((BS$18-BR$19+1)*$B$2*$BO$21),IF(BS$18&gt;=BR$19,$BO$21*$B$2))),0)</f>
        <v>0</v>
      </c>
      <c r="BT87" s="231">
        <f>IF('Hoja De Calculo'!BU$13&gt;='Hoja De Calculo'!BT$13,IF(BT$18=100,($BO$21*BT$18*$B$2)-SUM($I87:BS87),IF(BT$18&gt;BS$19,((BT$18-BS$19+1)*$B$2*$BO$21),IF(BT$18&gt;=BS$19,$BO$21*$B$2))),0)</f>
        <v>0</v>
      </c>
      <c r="BU87" s="231">
        <f>IF('Hoja De Calculo'!BV$13&gt;='Hoja De Calculo'!BU$13,IF(BU$18=100,($BO$21*BU$18*$B$2)-SUM($I87:BT87),IF(BU$18&gt;BT$19,((BU$18-BT$19+1)*$B$2*$BO$21),IF(BU$18&gt;=BT$19,$BO$21*$B$2))),0)</f>
        <v>0</v>
      </c>
      <c r="BV87" s="231">
        <f>IF('Hoja De Calculo'!BW$13&gt;='Hoja De Calculo'!BV$13,IF(BV$18=100,($BO$21*BV$18*$B$2)-SUM($I87:BU87),IF(BV$18&gt;BU$19,((BV$18-BU$19+1)*$B$2*$BO$21),IF(BV$18&gt;=BU$19,$BO$21*$B$2))),0)</f>
        <v>0</v>
      </c>
      <c r="BW87" s="231">
        <f>IF('Hoja De Calculo'!BX$13&gt;='Hoja De Calculo'!BW$13,IF(BW$18=100,($BO$21*BW$18*$B$2)-SUM($I87:BV87),IF(BW$18&gt;BV$19,((BW$18-BV$19+1)*$B$2*$BO$21),IF(BW$18&gt;=BV$19,$BO$21*$B$2))),0)</f>
        <v>0</v>
      </c>
      <c r="BX87" s="231">
        <f>IF('Hoja De Calculo'!BY$13&gt;='Hoja De Calculo'!BX$13,IF(BX$18=100,($BO$21*BX$18*$B$2)-SUM($I87:BW87),IF(BX$18&gt;BW$19,((BX$18-BW$19+1)*$B$2*$BO$21),IF(BX$18&gt;=BW$19,$BO$21*$B$2))),0)</f>
        <v>0</v>
      </c>
      <c r="BY87" s="231">
        <f>IF('Hoja De Calculo'!BZ$13&gt;='Hoja De Calculo'!BY$13,IF(BY$18=100,($BO$21*BY$18*$B$2)-SUM($I87:BX87),IF(BY$18&gt;BX$19,((BY$18-BX$19+1)*$B$2*$BO$21),IF(BY$18&gt;=BX$19,$BO$21*$B$2))),0)</f>
        <v>0</v>
      </c>
      <c r="BZ87" s="231">
        <f>IF('Hoja De Calculo'!CA$13&gt;='Hoja De Calculo'!BZ$13,IF(BZ$18=100,($BO$21*BZ$18*$B$2)-SUM($I87:BY87),IF(BZ$18&gt;BY$19,((BZ$18-BY$19+1)*$B$2*$BO$21),IF(BZ$18&gt;=BY$19,$BO$21*$B$2))),0)</f>
        <v>0</v>
      </c>
      <c r="CA87" s="231">
        <f>IF('Hoja De Calculo'!CB$13&gt;='Hoja De Calculo'!CA$13,IF(CA$18=100,($BO$21*CA$18*$B$2)-SUM($I87:BZ87),IF(CA$18&gt;BZ$19,((CA$18-BZ$19+1)*$B$2*$BO$21),IF(CA$18&gt;=BZ$19,$BO$21*$B$2))),0)</f>
        <v>0</v>
      </c>
      <c r="CB87" s="231">
        <f>IF('Hoja De Calculo'!CC$13&gt;='Hoja De Calculo'!CB$13,IF(CB$18=100,($BO$21*CB$18*$B$2)-SUM($I87:CA87),IF(CB$18&gt;CA$19,((CB$18-CA$19+1)*$B$2*$BO$21),IF(CB$18&gt;=CA$19,$BO$21*$B$2))),0)</f>
        <v>0</v>
      </c>
      <c r="CC87" s="231">
        <f>IF('Hoja De Calculo'!CD$13&gt;='Hoja De Calculo'!CC$13,IF(CC$18=100,($BO$21*CC$18*$B$2)-SUM($I87:CB87),IF(CC$18&gt;CB$19,((CC$18-CB$19+1)*$B$2*$BO$21),IF(CC$18&gt;=CB$19,$BO$21*$B$2))),0)</f>
        <v>0</v>
      </c>
      <c r="CD87" s="231">
        <f>IF('Hoja De Calculo'!CE$13&gt;='Hoja De Calculo'!CD$13,IF(CD$18=100,($BO$21*CD$18*$B$2)-SUM($I87:CC87),IF(CD$18&gt;CC$19,((CD$18-CC$19+1)*$B$2*$BO$21),IF(CD$18&gt;=CC$19,$BO$21*$B$2))),0)</f>
        <v>0</v>
      </c>
      <c r="CE87" s="231">
        <f>IF('Hoja De Calculo'!CF$13&gt;='Hoja De Calculo'!CE$13,IF(CE$18=100,($BO$21*CE$18*$B$2)-SUM($I87:CD87),IF(CE$18&gt;CD$19,((CE$18-CD$19+1)*$B$2*$BO$21),IF(CE$18&gt;=CD$19,$BO$21*$B$2))),0)</f>
        <v>0</v>
      </c>
      <c r="CF87" s="231">
        <f>IF('Hoja De Calculo'!CG$13&gt;='Hoja De Calculo'!CF$13,IF(CF$18=100,($BO$21*CF$18*$B$2)-SUM($I87:CE87),IF(CF$18&gt;CE$19,((CF$18-CE$19+1)*$B$2*$BO$21),IF(CF$18&gt;=CE$19,$BO$21*$B$2))),0)</f>
        <v>0</v>
      </c>
      <c r="CG87" s="231">
        <f>IF('Hoja De Calculo'!CH$13&gt;='Hoja De Calculo'!CG$13,IF(CG$18=100,($BO$21*CG$18*$B$2)-SUM($I87:CF87),IF(CG$18&gt;CF$19,((CG$18-CF$19+1)*$B$2*$BO$21),IF(CG$18&gt;=CF$19,$BO$21*$B$2))),0)</f>
        <v>0</v>
      </c>
      <c r="CH87" s="231">
        <f>IF('Hoja De Calculo'!CI$13&gt;='Hoja De Calculo'!CH$13,IF(CH$18=100,($BO$21*CH$18*$B$2)-SUM($I87:CG87),IF(CH$18&gt;CG$19,((CH$18-CG$19+1)*$B$2*$BO$21),IF(CH$18&gt;=CG$19,$BO$21*$B$2))),0)</f>
        <v>0</v>
      </c>
      <c r="CI87" s="231">
        <f>IF('Hoja De Calculo'!CJ$13&gt;='Hoja De Calculo'!CI$13,IF(CI$18=100,($BO$21*CI$18*$B$2)-SUM($I87:CH87),IF(CI$18&gt;CH$19,((CI$18-CH$19+1)*$B$2*$BO$21),IF(CI$18&gt;=CH$19,$BO$21*$B$2))),0)</f>
        <v>0</v>
      </c>
      <c r="CJ87" s="231">
        <f>IF('Hoja De Calculo'!CK$13&gt;='Hoja De Calculo'!CJ$13,IF(CJ$18=100,($BO$21*CJ$18*$B$2)-SUM($I87:CI87),IF(CJ$18&gt;CI$19,((CJ$18-CI$19+1)*$B$2*$BO$21),IF(CJ$18&gt;=CI$19,$BO$21*$B$2))),0)</f>
        <v>0</v>
      </c>
      <c r="CK87" s="231">
        <f>IF('Hoja De Calculo'!CL$13&gt;='Hoja De Calculo'!CK$13,IF(CK$18=100,($BO$21*CK$18*$B$2)-SUM($I87:CJ87),IF(CK$18&gt;CJ$19,((CK$18-CJ$19+1)*$B$2*$BO$21),IF(CK$18&gt;=CJ$19,$BO$21*$B$2))),0)</f>
        <v>0</v>
      </c>
      <c r="CL87" s="231">
        <f>IF('Hoja De Calculo'!CM$13&gt;='Hoja De Calculo'!CL$13,IF(CL$18=100,($BO$21*CL$18*$B$2)-SUM($I87:CK87),IF(CL$18&gt;CK$19,((CL$18-CK$19+1)*$B$2*$BO$21),IF(CL$18&gt;=CK$19,$BO$21*$B$2))),0)</f>
        <v>0</v>
      </c>
      <c r="CM87" s="231">
        <f>IF('Hoja De Calculo'!CN$13&gt;='Hoja De Calculo'!CM$13,IF(CM$18=100,($BO$21*CM$18*$B$2)-SUM($I87:CL87),IF(CM$18&gt;CL$19,((CM$18-CL$19+1)*$B$2*$BO$21),IF(CM$18&gt;=CL$19,$BO$21*$B$2))),0)</f>
        <v>0</v>
      </c>
      <c r="CN87" s="231">
        <f>IF('Hoja De Calculo'!CO$13&gt;='Hoja De Calculo'!CN$13,IF(CN$18=100,($BO$21*CN$18*$B$2)-SUM($I87:CM87),IF(CN$18&gt;CM$19,((CN$18-CM$19+1)*$B$2*$BO$21),IF(CN$18&gt;=CM$19,$BO$21*$B$2))),0)</f>
        <v>0</v>
      </c>
      <c r="CO87" s="231">
        <f>IF('Hoja De Calculo'!CP$13&gt;='Hoja De Calculo'!CO$13,IF(CO$18=100,($BO$21*CO$18*$B$2)-SUM($I87:CN87),IF(CO$18&gt;CN$19,((CO$18-CN$19+1)*$B$2*$BO$21),IF(CO$18&gt;=CN$19,$BO$21*$B$2))),0)</f>
        <v>0</v>
      </c>
      <c r="CP87" s="231">
        <f>IF('Hoja De Calculo'!CQ$13&gt;='Hoja De Calculo'!CP$13,IF(CP$18=100,($BO$21*CP$18*$B$2)-SUM($I87:CO87),IF(CP$18&gt;CO$19,((CP$18-CO$19+1)*$B$2*$BO$21),IF(CP$18&gt;=CO$19,$BO$21*$B$2))),0)</f>
        <v>0</v>
      </c>
      <c r="CQ87" s="231">
        <f>IF('Hoja De Calculo'!CR$13&gt;='Hoja De Calculo'!CQ$13,IF(CQ$18=100,($BO$21*CQ$18*$B$2)-SUM($I87:CP87),IF(CQ$18&gt;CP$19,((CQ$18-CP$19+1)*$B$2*$BO$21),IF(CQ$18&gt;=CP$19,$BO$21*$B$2))),0)</f>
        <v>0</v>
      </c>
      <c r="CR87" s="231">
        <f>IF('Hoja De Calculo'!CS$13&gt;='Hoja De Calculo'!CR$13,IF(CR$18=100,($BO$21*CR$18*$B$2)-SUM($I87:CQ87),IF(CR$18&gt;CQ$19,((CR$18-CQ$19+1)*$B$2*$BO$21),IF(CR$18&gt;=CQ$19,$BO$21*$B$2))),0)</f>
        <v>0</v>
      </c>
      <c r="CS87" s="231">
        <f>IF('Hoja De Calculo'!CT$13&gt;='Hoja De Calculo'!CS$13,IF(CS$18=100,($BO$21*CS$18*$B$2)-SUM($I87:CR87),IF(CS$18&gt;CR$19,((CS$18-CR$19+1)*$B$2*$BO$21),IF(CS$18&gt;=CR$19,$BO$21*$B$2))),0)</f>
        <v>0</v>
      </c>
      <c r="CT87" s="231">
        <f>IF('Hoja De Calculo'!CU$13&gt;='Hoja De Calculo'!CT$13,IF(CT$18=100,($BO$21*CT$18*$B$2)-SUM($I87:CS87),IF(CT$18&gt;CS$19,((CT$18-CS$19+1)*$B$2*$BO$21),IF(CT$18&gt;=CS$19,$BO$21*$B$2))),0)</f>
        <v>0</v>
      </c>
      <c r="CU87" s="231">
        <f>IF('Hoja De Calculo'!CV$13&gt;='Hoja De Calculo'!CU$13,IF(CU$18=100,($BO$21*CU$18*$B$2)-SUM($I87:CT87),IF(CU$18&gt;CT$19,((CU$18-CT$19+1)*$B$2*$BO$21),IF(CU$18&gt;=CT$19,$BO$21*$B$2))),0)</f>
        <v>0</v>
      </c>
      <c r="CV87" s="231">
        <f>IF('Hoja De Calculo'!CW$13&gt;='Hoja De Calculo'!CV$13,IF(CV$18=100,($BO$21*CV$18*$B$2)-SUM($I87:CU87),IF(CV$18&gt;CU$19,((CV$18-CU$19+1)*$B$2*$BO$21),IF(CV$18&gt;=CU$19,$BO$21*$B$2))),0)</f>
        <v>0</v>
      </c>
      <c r="CW87" s="231">
        <f>IF('Hoja De Calculo'!CX$13&gt;='Hoja De Calculo'!CW$13,IF(CW$18=100,($BO$21*CW$18*$B$2)-SUM($I87:CV87),IF(CW$18&gt;CV$19,((CW$18-CV$19+1)*$B$2*$BO$21),IF(CW$18&gt;=CV$19,$BO$21*$B$2))),0)</f>
        <v>0</v>
      </c>
    </row>
    <row r="88" spans="1:101" x14ac:dyDescent="0.35">
      <c r="A88" t="s">
        <v>193</v>
      </c>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c r="BJ88" s="196"/>
      <c r="BK88" s="196"/>
      <c r="BL88" s="196"/>
      <c r="BM88" s="196"/>
      <c r="BN88" s="196"/>
      <c r="BO88" s="196"/>
      <c r="BP88" s="218">
        <f>(BP$21*$B$2*(BP$19+(IF(BP$19=100,0,1))))</f>
        <v>0</v>
      </c>
      <c r="BQ88" s="231">
        <f>IF('Hoja De Calculo'!BR$13&gt;='Hoja De Calculo'!BQ$13,IF(BQ$18=100,($BP$21*BQ$18*$B$2)-SUM($I88:BP88),IF(BQ$18&gt;BP$19,((BQ$18-BP$19+1)*$B$2*$BP$21),IF(BQ$18&gt;=BP$19,$BP$21*$B$2))),0)</f>
        <v>0</v>
      </c>
      <c r="BR88" s="231">
        <f>IF('Hoja De Calculo'!BS$13&gt;='Hoja De Calculo'!BR$13,IF(BR$18=100,($BP$21*BR$18*$B$2)-SUM($I88:BQ88),IF(BR$18&gt;BQ$19,((BR$18-BQ$19+1)*$B$2*$BP$21),IF(BR$18&gt;=BQ$19,$BP$21*$B$2))),0)</f>
        <v>0</v>
      </c>
      <c r="BS88" s="231">
        <f>IF('Hoja De Calculo'!BT$13&gt;='Hoja De Calculo'!BS$13,IF(BS$18=100,($BP$21*BS$18*$B$2)-SUM($I88:BR88),IF(BS$18&gt;BR$19,((BS$18-BR$19+1)*$B$2*$BP$21),IF(BS$18&gt;=BR$19,$BP$21*$B$2))),0)</f>
        <v>0</v>
      </c>
      <c r="BT88" s="231">
        <f>IF('Hoja De Calculo'!BU$13&gt;='Hoja De Calculo'!BT$13,IF(BT$18=100,($BP$21*BT$18*$B$2)-SUM($I88:BS88),IF(BT$18&gt;BS$19,((BT$18-BS$19+1)*$B$2*$BP$21),IF(BT$18&gt;=BS$19,$BP$21*$B$2))),0)</f>
        <v>0</v>
      </c>
      <c r="BU88" s="231">
        <f>IF('Hoja De Calculo'!BV$13&gt;='Hoja De Calculo'!BU$13,IF(BU$18=100,($BP$21*BU$18*$B$2)-SUM($I88:BT88),IF(BU$18&gt;BT$19,((BU$18-BT$19+1)*$B$2*$BP$21),IF(BU$18&gt;=BT$19,$BP$21*$B$2))),0)</f>
        <v>0</v>
      </c>
      <c r="BV88" s="231">
        <f>IF('Hoja De Calculo'!BW$13&gt;='Hoja De Calculo'!BV$13,IF(BV$18=100,($BP$21*BV$18*$B$2)-SUM($I88:BU88),IF(BV$18&gt;BU$19,((BV$18-BU$19+1)*$B$2*$BP$21),IF(BV$18&gt;=BU$19,$BP$21*$B$2))),0)</f>
        <v>0</v>
      </c>
      <c r="BW88" s="231">
        <f>IF('Hoja De Calculo'!BX$13&gt;='Hoja De Calculo'!BW$13,IF(BW$18=100,($BP$21*BW$18*$B$2)-SUM($I88:BV88),IF(BW$18&gt;BV$19,((BW$18-BV$19+1)*$B$2*$BP$21),IF(BW$18&gt;=BV$19,$BP$21*$B$2))),0)</f>
        <v>0</v>
      </c>
      <c r="BX88" s="231">
        <f>IF('Hoja De Calculo'!BY$13&gt;='Hoja De Calculo'!BX$13,IF(BX$18=100,($BP$21*BX$18*$B$2)-SUM($I88:BW88),IF(BX$18&gt;BW$19,((BX$18-BW$19+1)*$B$2*$BP$21),IF(BX$18&gt;=BW$19,$BP$21*$B$2))),0)</f>
        <v>0</v>
      </c>
      <c r="BY88" s="231">
        <f>IF('Hoja De Calculo'!BZ$13&gt;='Hoja De Calculo'!BY$13,IF(BY$18=100,($BP$21*BY$18*$B$2)-SUM($I88:BX88),IF(BY$18&gt;BX$19,((BY$18-BX$19+1)*$B$2*$BP$21),IF(BY$18&gt;=BX$19,$BP$21*$B$2))),0)</f>
        <v>0</v>
      </c>
      <c r="BZ88" s="231">
        <f>IF('Hoja De Calculo'!CA$13&gt;='Hoja De Calculo'!BZ$13,IF(BZ$18=100,($BP$21*BZ$18*$B$2)-SUM($I88:BY88),IF(BZ$18&gt;BY$19,((BZ$18-BY$19+1)*$B$2*$BP$21),IF(BZ$18&gt;=BY$19,$BP$21*$B$2))),0)</f>
        <v>0</v>
      </c>
      <c r="CA88" s="231">
        <f>IF('Hoja De Calculo'!CB$13&gt;='Hoja De Calculo'!CA$13,IF(CA$18=100,($BP$21*CA$18*$B$2)-SUM($I88:BZ88),IF(CA$18&gt;BZ$19,((CA$18-BZ$19+1)*$B$2*$BP$21),IF(CA$18&gt;=BZ$19,$BP$21*$B$2))),0)</f>
        <v>0</v>
      </c>
      <c r="CB88" s="231">
        <f>IF('Hoja De Calculo'!CC$13&gt;='Hoja De Calculo'!CB$13,IF(CB$18=100,($BP$21*CB$18*$B$2)-SUM($I88:CA88),IF(CB$18&gt;CA$19,((CB$18-CA$19+1)*$B$2*$BP$21),IF(CB$18&gt;=CA$19,$BP$21*$B$2))),0)</f>
        <v>0</v>
      </c>
      <c r="CC88" s="231">
        <f>IF('Hoja De Calculo'!CD$13&gt;='Hoja De Calculo'!CC$13,IF(CC$18=100,($BP$21*CC$18*$B$2)-SUM($I88:CB88),IF(CC$18&gt;CB$19,((CC$18-CB$19+1)*$B$2*$BP$21),IF(CC$18&gt;=CB$19,$BP$21*$B$2))),0)</f>
        <v>0</v>
      </c>
      <c r="CD88" s="231">
        <f>IF('Hoja De Calculo'!CE$13&gt;='Hoja De Calculo'!CD$13,IF(CD$18=100,($BP$21*CD$18*$B$2)-SUM($I88:CC88),IF(CD$18&gt;CC$19,((CD$18-CC$19+1)*$B$2*$BP$21),IF(CD$18&gt;=CC$19,$BP$21*$B$2))),0)</f>
        <v>0</v>
      </c>
      <c r="CE88" s="231">
        <f>IF('Hoja De Calculo'!CF$13&gt;='Hoja De Calculo'!CE$13,IF(CE$18=100,($BP$21*CE$18*$B$2)-SUM($I88:CD88),IF(CE$18&gt;CD$19,((CE$18-CD$19+1)*$B$2*$BP$21),IF(CE$18&gt;=CD$19,$BP$21*$B$2))),0)</f>
        <v>0</v>
      </c>
      <c r="CF88" s="231">
        <f>IF('Hoja De Calculo'!CG$13&gt;='Hoja De Calculo'!CF$13,IF(CF$18=100,($BP$21*CF$18*$B$2)-SUM($I88:CE88),IF(CF$18&gt;CE$19,((CF$18-CE$19+1)*$B$2*$BP$21),IF(CF$18&gt;=CE$19,$BP$21*$B$2))),0)</f>
        <v>0</v>
      </c>
      <c r="CG88" s="231">
        <f>IF('Hoja De Calculo'!CH$13&gt;='Hoja De Calculo'!CG$13,IF(CG$18=100,($BP$21*CG$18*$B$2)-SUM($I88:CF88),IF(CG$18&gt;CF$19,((CG$18-CF$19+1)*$B$2*$BP$21),IF(CG$18&gt;=CF$19,$BP$21*$B$2))),0)</f>
        <v>0</v>
      </c>
      <c r="CH88" s="231">
        <f>IF('Hoja De Calculo'!CI$13&gt;='Hoja De Calculo'!CH$13,IF(CH$18=100,($BP$21*CH$18*$B$2)-SUM($I88:CG88),IF(CH$18&gt;CG$19,((CH$18-CG$19+1)*$B$2*$BP$21),IF(CH$18&gt;=CG$19,$BP$21*$B$2))),0)</f>
        <v>0</v>
      </c>
      <c r="CI88" s="231">
        <f>IF('Hoja De Calculo'!CJ$13&gt;='Hoja De Calculo'!CI$13,IF(CI$18=100,($BP$21*CI$18*$B$2)-SUM($I88:CH88),IF(CI$18&gt;CH$19,((CI$18-CH$19+1)*$B$2*$BP$21),IF(CI$18&gt;=CH$19,$BP$21*$B$2))),0)</f>
        <v>0</v>
      </c>
      <c r="CJ88" s="231">
        <f>IF('Hoja De Calculo'!CK$13&gt;='Hoja De Calculo'!CJ$13,IF(CJ$18=100,($BP$21*CJ$18*$B$2)-SUM($I88:CI88),IF(CJ$18&gt;CI$19,((CJ$18-CI$19+1)*$B$2*$BP$21),IF(CJ$18&gt;=CI$19,$BP$21*$B$2))),0)</f>
        <v>0</v>
      </c>
      <c r="CK88" s="231">
        <f>IF('Hoja De Calculo'!CL$13&gt;='Hoja De Calculo'!CK$13,IF(CK$18=100,($BP$21*CK$18*$B$2)-SUM($I88:CJ88),IF(CK$18&gt;CJ$19,((CK$18-CJ$19+1)*$B$2*$BP$21),IF(CK$18&gt;=CJ$19,$BP$21*$B$2))),0)</f>
        <v>0</v>
      </c>
      <c r="CL88" s="231">
        <f>IF('Hoja De Calculo'!CM$13&gt;='Hoja De Calculo'!CL$13,IF(CL$18=100,($BP$21*CL$18*$B$2)-SUM($I88:CK88),IF(CL$18&gt;CK$19,((CL$18-CK$19+1)*$B$2*$BP$21),IF(CL$18&gt;=CK$19,$BP$21*$B$2))),0)</f>
        <v>0</v>
      </c>
      <c r="CM88" s="231">
        <f>IF('Hoja De Calculo'!CN$13&gt;='Hoja De Calculo'!CM$13,IF(CM$18=100,($BP$21*CM$18*$B$2)-SUM($I88:CL88),IF(CM$18&gt;CL$19,((CM$18-CL$19+1)*$B$2*$BP$21),IF(CM$18&gt;=CL$19,$BP$21*$B$2))),0)</f>
        <v>0</v>
      </c>
      <c r="CN88" s="231">
        <f>IF('Hoja De Calculo'!CO$13&gt;='Hoja De Calculo'!CN$13,IF(CN$18=100,($BP$21*CN$18*$B$2)-SUM($I88:CM88),IF(CN$18&gt;CM$19,((CN$18-CM$19+1)*$B$2*$BP$21),IF(CN$18&gt;=CM$19,$BP$21*$B$2))),0)</f>
        <v>0</v>
      </c>
      <c r="CO88" s="231">
        <f>IF('Hoja De Calculo'!CP$13&gt;='Hoja De Calculo'!CO$13,IF(CO$18=100,($BP$21*CO$18*$B$2)-SUM($I88:CN88),IF(CO$18&gt;CN$19,((CO$18-CN$19+1)*$B$2*$BP$21),IF(CO$18&gt;=CN$19,$BP$21*$B$2))),0)</f>
        <v>0</v>
      </c>
      <c r="CP88" s="231">
        <f>IF('Hoja De Calculo'!CQ$13&gt;='Hoja De Calculo'!CP$13,IF(CP$18=100,($BP$21*CP$18*$B$2)-SUM($I88:CO88),IF(CP$18&gt;CO$19,((CP$18-CO$19+1)*$B$2*$BP$21),IF(CP$18&gt;=CO$19,$BP$21*$B$2))),0)</f>
        <v>0</v>
      </c>
      <c r="CQ88" s="231">
        <f>IF('Hoja De Calculo'!CR$13&gt;='Hoja De Calculo'!CQ$13,IF(CQ$18=100,($BP$21*CQ$18*$B$2)-SUM($I88:CP88),IF(CQ$18&gt;CP$19,((CQ$18-CP$19+1)*$B$2*$BP$21),IF(CQ$18&gt;=CP$19,$BP$21*$B$2))),0)</f>
        <v>0</v>
      </c>
      <c r="CR88" s="231">
        <f>IF('Hoja De Calculo'!CS$13&gt;='Hoja De Calculo'!CR$13,IF(CR$18=100,($BP$21*CR$18*$B$2)-SUM($I88:CQ88),IF(CR$18&gt;CQ$19,((CR$18-CQ$19+1)*$B$2*$BP$21),IF(CR$18&gt;=CQ$19,$BP$21*$B$2))),0)</f>
        <v>0</v>
      </c>
      <c r="CS88" s="231">
        <f>IF('Hoja De Calculo'!CT$13&gt;='Hoja De Calculo'!CS$13,IF(CS$18=100,($BP$21*CS$18*$B$2)-SUM($I88:CR88),IF(CS$18&gt;CR$19,((CS$18-CR$19+1)*$B$2*$BP$21),IF(CS$18&gt;=CR$19,$BP$21*$B$2))),0)</f>
        <v>0</v>
      </c>
      <c r="CT88" s="231">
        <f>IF('Hoja De Calculo'!CU$13&gt;='Hoja De Calculo'!CT$13,IF(CT$18=100,($BP$21*CT$18*$B$2)-SUM($I88:CS88),IF(CT$18&gt;CS$19,((CT$18-CS$19+1)*$B$2*$BP$21),IF(CT$18&gt;=CS$19,$BP$21*$B$2))),0)</f>
        <v>0</v>
      </c>
      <c r="CU88" s="231">
        <f>IF('Hoja De Calculo'!CV$13&gt;='Hoja De Calculo'!CU$13,IF(CU$18=100,($BP$21*CU$18*$B$2)-SUM($I88:CT88),IF(CU$18&gt;CT$19,((CU$18-CT$19+1)*$B$2*$BP$21),IF(CU$18&gt;=CT$19,$BP$21*$B$2))),0)</f>
        <v>0</v>
      </c>
      <c r="CV88" s="231">
        <f>IF('Hoja De Calculo'!CW$13&gt;='Hoja De Calculo'!CV$13,IF(CV$18=100,($BP$21*CV$18*$B$2)-SUM($I88:CU88),IF(CV$18&gt;CU$19,((CV$18-CU$19+1)*$B$2*$BP$21),IF(CV$18&gt;=CU$19,$BP$21*$B$2))),0)</f>
        <v>0</v>
      </c>
      <c r="CW88" s="231">
        <f>IF('Hoja De Calculo'!CX$13&gt;='Hoja De Calculo'!CW$13,IF(CW$18=100,($BP$21*CW$18*$B$2)-SUM($I88:CV88),IF(CW$18&gt;CV$19,((CW$18-CV$19+1)*$B$2*$BP$21),IF(CW$18&gt;=CV$19,$BP$21*$B$2))),0)</f>
        <v>0</v>
      </c>
    </row>
    <row r="89" spans="1:101" x14ac:dyDescent="0.35">
      <c r="A89" t="s">
        <v>194</v>
      </c>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196"/>
      <c r="BL89" s="196"/>
      <c r="BM89" s="196"/>
      <c r="BN89" s="196"/>
      <c r="BO89" s="196"/>
      <c r="BP89" s="196"/>
      <c r="BQ89" s="218">
        <f>(BQ$21*$B$2*(BQ$19+(IF(BQ$19=100,0,1))))</f>
        <v>0</v>
      </c>
      <c r="BR89" s="231">
        <f>IF('Hoja De Calculo'!BS$13&gt;='Hoja De Calculo'!BR$13,IF(BR$18=100,($BQ$21*BR$18*$B$2)-SUM($I89:BQ89),IF(BR$18&gt;BQ$19,((BR$18-BQ$19+1)*$B$2*$BQ$21),IF(BR$18&gt;=BQ$19,$BQ$21*$B$2))),0)</f>
        <v>0</v>
      </c>
      <c r="BS89" s="231">
        <f>IF('Hoja De Calculo'!BT$13&gt;='Hoja De Calculo'!BS$13,IF(BS$18=100,($BQ$21*BS$18*$B$2)-SUM($I89:BR89),IF(BS$18&gt;BR$19,((BS$18-BR$19+1)*$B$2*$BQ$21),IF(BS$18&gt;=BR$19,$BQ$21*$B$2))),0)</f>
        <v>0</v>
      </c>
      <c r="BT89" s="231">
        <f>IF('Hoja De Calculo'!BU$13&gt;='Hoja De Calculo'!BT$13,IF(BT$18=100,($BQ$21*BT$18*$B$2)-SUM($I89:BS89),IF(BT$18&gt;BS$19,((BT$18-BS$19+1)*$B$2*$BQ$21),IF(BT$18&gt;=BS$19,$BQ$21*$B$2))),0)</f>
        <v>0</v>
      </c>
      <c r="BU89" s="231">
        <f>IF('Hoja De Calculo'!BV$13&gt;='Hoja De Calculo'!BU$13,IF(BU$18=100,($BQ$21*BU$18*$B$2)-SUM($I89:BT89),IF(BU$18&gt;BT$19,((BU$18-BT$19+1)*$B$2*$BQ$21),IF(BU$18&gt;=BT$19,$BQ$21*$B$2))),0)</f>
        <v>0</v>
      </c>
      <c r="BV89" s="231">
        <f>IF('Hoja De Calculo'!BW$13&gt;='Hoja De Calculo'!BV$13,IF(BV$18=100,($BQ$21*BV$18*$B$2)-SUM($I89:BU89),IF(BV$18&gt;BU$19,((BV$18-BU$19+1)*$B$2*$BQ$21),IF(BV$18&gt;=BU$19,$BQ$21*$B$2))),0)</f>
        <v>0</v>
      </c>
      <c r="BW89" s="231">
        <f>IF('Hoja De Calculo'!BX$13&gt;='Hoja De Calculo'!BW$13,IF(BW$18=100,($BQ$21*BW$18*$B$2)-SUM($I89:BV89),IF(BW$18&gt;BV$19,((BW$18-BV$19+1)*$B$2*$BQ$21),IF(BW$18&gt;=BV$19,$BQ$21*$B$2))),0)</f>
        <v>0</v>
      </c>
      <c r="BX89" s="231">
        <f>IF('Hoja De Calculo'!BY$13&gt;='Hoja De Calculo'!BX$13,IF(BX$18=100,($BQ$21*BX$18*$B$2)-SUM($I89:BW89),IF(BX$18&gt;BW$19,((BX$18-BW$19+1)*$B$2*$BQ$21),IF(BX$18&gt;=BW$19,$BQ$21*$B$2))),0)</f>
        <v>0</v>
      </c>
      <c r="BY89" s="231">
        <f>IF('Hoja De Calculo'!BZ$13&gt;='Hoja De Calculo'!BY$13,IF(BY$18=100,($BQ$21*BY$18*$B$2)-SUM($I89:BX89),IF(BY$18&gt;BX$19,((BY$18-BX$19+1)*$B$2*$BQ$21),IF(BY$18&gt;=BX$19,$BQ$21*$B$2))),0)</f>
        <v>0</v>
      </c>
      <c r="BZ89" s="231">
        <f>IF('Hoja De Calculo'!CA$13&gt;='Hoja De Calculo'!BZ$13,IF(BZ$18=100,($BQ$21*BZ$18*$B$2)-SUM($I89:BY89),IF(BZ$18&gt;BY$19,((BZ$18-BY$19+1)*$B$2*$BQ$21),IF(BZ$18&gt;=BY$19,$BQ$21*$B$2))),0)</f>
        <v>0</v>
      </c>
      <c r="CA89" s="231">
        <f>IF('Hoja De Calculo'!CB$13&gt;='Hoja De Calculo'!CA$13,IF(CA$18=100,($BQ$21*CA$18*$B$2)-SUM($I89:BZ89),IF(CA$18&gt;BZ$19,((CA$18-BZ$19+1)*$B$2*$BQ$21),IF(CA$18&gt;=BZ$19,$BQ$21*$B$2))),0)</f>
        <v>0</v>
      </c>
      <c r="CB89" s="231">
        <f>IF('Hoja De Calculo'!CC$13&gt;='Hoja De Calculo'!CB$13,IF(CB$18=100,($BQ$21*CB$18*$B$2)-SUM($I89:CA89),IF(CB$18&gt;CA$19,((CB$18-CA$19+1)*$B$2*$BQ$21),IF(CB$18&gt;=CA$19,$BQ$21*$B$2))),0)</f>
        <v>0</v>
      </c>
      <c r="CC89" s="231">
        <f>IF('Hoja De Calculo'!CD$13&gt;='Hoja De Calculo'!CC$13,IF(CC$18=100,($BQ$21*CC$18*$B$2)-SUM($I89:CB89),IF(CC$18&gt;CB$19,((CC$18-CB$19+1)*$B$2*$BQ$21),IF(CC$18&gt;=CB$19,$BQ$21*$B$2))),0)</f>
        <v>0</v>
      </c>
      <c r="CD89" s="231">
        <f>IF('Hoja De Calculo'!CE$13&gt;='Hoja De Calculo'!CD$13,IF(CD$18=100,($BQ$21*CD$18*$B$2)-SUM($I89:CC89),IF(CD$18&gt;CC$19,((CD$18-CC$19+1)*$B$2*$BQ$21),IF(CD$18&gt;=CC$19,$BQ$21*$B$2))),0)</f>
        <v>0</v>
      </c>
      <c r="CE89" s="231">
        <f>IF('Hoja De Calculo'!CF$13&gt;='Hoja De Calculo'!CE$13,IF(CE$18=100,($BQ$21*CE$18*$B$2)-SUM($I89:CD89),IF(CE$18&gt;CD$19,((CE$18-CD$19+1)*$B$2*$BQ$21),IF(CE$18&gt;=CD$19,$BQ$21*$B$2))),0)</f>
        <v>0</v>
      </c>
      <c r="CF89" s="231">
        <f>IF('Hoja De Calculo'!CG$13&gt;='Hoja De Calculo'!CF$13,IF(CF$18=100,($BQ$21*CF$18*$B$2)-SUM($I89:CE89),IF(CF$18&gt;CE$19,((CF$18-CE$19+1)*$B$2*$BQ$21),IF(CF$18&gt;=CE$19,$BQ$21*$B$2))),0)</f>
        <v>0</v>
      </c>
      <c r="CG89" s="231">
        <f>IF('Hoja De Calculo'!CH$13&gt;='Hoja De Calculo'!CG$13,IF(CG$18=100,($BQ$21*CG$18*$B$2)-SUM($I89:CF89),IF(CG$18&gt;CF$19,((CG$18-CF$19+1)*$B$2*$BQ$21),IF(CG$18&gt;=CF$19,$BQ$21*$B$2))),0)</f>
        <v>0</v>
      </c>
      <c r="CH89" s="231">
        <f>IF('Hoja De Calculo'!CI$13&gt;='Hoja De Calculo'!CH$13,IF(CH$18=100,($BQ$21*CH$18*$B$2)-SUM($I89:CG89),IF(CH$18&gt;CG$19,((CH$18-CG$19+1)*$B$2*$BQ$21),IF(CH$18&gt;=CG$19,$BQ$21*$B$2))),0)</f>
        <v>0</v>
      </c>
      <c r="CI89" s="231">
        <f>IF('Hoja De Calculo'!CJ$13&gt;='Hoja De Calculo'!CI$13,IF(CI$18=100,($BQ$21*CI$18*$B$2)-SUM($I89:CH89),IF(CI$18&gt;CH$19,((CI$18-CH$19+1)*$B$2*$BQ$21),IF(CI$18&gt;=CH$19,$BQ$21*$B$2))),0)</f>
        <v>0</v>
      </c>
      <c r="CJ89" s="231">
        <f>IF('Hoja De Calculo'!CK$13&gt;='Hoja De Calculo'!CJ$13,IF(CJ$18=100,($BQ$21*CJ$18*$B$2)-SUM($I89:CI89),IF(CJ$18&gt;CI$19,((CJ$18-CI$19+1)*$B$2*$BQ$21),IF(CJ$18&gt;=CI$19,$BQ$21*$B$2))),0)</f>
        <v>0</v>
      </c>
      <c r="CK89" s="231">
        <f>IF('Hoja De Calculo'!CL$13&gt;='Hoja De Calculo'!CK$13,IF(CK$18=100,($BQ$21*CK$18*$B$2)-SUM($I89:CJ89),IF(CK$18&gt;CJ$19,((CK$18-CJ$19+1)*$B$2*$BQ$21),IF(CK$18&gt;=CJ$19,$BQ$21*$B$2))),0)</f>
        <v>0</v>
      </c>
      <c r="CL89" s="231">
        <f>IF('Hoja De Calculo'!CM$13&gt;='Hoja De Calculo'!CL$13,IF(CL$18=100,($BQ$21*CL$18*$B$2)-SUM($I89:CK89),IF(CL$18&gt;CK$19,((CL$18-CK$19+1)*$B$2*$BQ$21),IF(CL$18&gt;=CK$19,$BQ$21*$B$2))),0)</f>
        <v>0</v>
      </c>
      <c r="CM89" s="231">
        <f>IF('Hoja De Calculo'!CN$13&gt;='Hoja De Calculo'!CM$13,IF(CM$18=100,($BQ$21*CM$18*$B$2)-SUM($I89:CL89),IF(CM$18&gt;CL$19,((CM$18-CL$19+1)*$B$2*$BQ$21),IF(CM$18&gt;=CL$19,$BQ$21*$B$2))),0)</f>
        <v>0</v>
      </c>
      <c r="CN89" s="231">
        <f>IF('Hoja De Calculo'!CO$13&gt;='Hoja De Calculo'!CN$13,IF(CN$18=100,($BQ$21*CN$18*$B$2)-SUM($I89:CM89),IF(CN$18&gt;CM$19,((CN$18-CM$19+1)*$B$2*$BQ$21),IF(CN$18&gt;=CM$19,$BQ$21*$B$2))),0)</f>
        <v>0</v>
      </c>
      <c r="CO89" s="231">
        <f>IF('Hoja De Calculo'!CP$13&gt;='Hoja De Calculo'!CO$13,IF(CO$18=100,($BQ$21*CO$18*$B$2)-SUM($I89:CN89),IF(CO$18&gt;CN$19,((CO$18-CN$19+1)*$B$2*$BQ$21),IF(CO$18&gt;=CN$19,$BQ$21*$B$2))),0)</f>
        <v>0</v>
      </c>
      <c r="CP89" s="231">
        <f>IF('Hoja De Calculo'!CQ$13&gt;='Hoja De Calculo'!CP$13,IF(CP$18=100,($BQ$21*CP$18*$B$2)-SUM($I89:CO89),IF(CP$18&gt;CO$19,((CP$18-CO$19+1)*$B$2*$BQ$21),IF(CP$18&gt;=CO$19,$BQ$21*$B$2))),0)</f>
        <v>0</v>
      </c>
      <c r="CQ89" s="231">
        <f>IF('Hoja De Calculo'!CR$13&gt;='Hoja De Calculo'!CQ$13,IF(CQ$18=100,($BQ$21*CQ$18*$B$2)-SUM($I89:CP89),IF(CQ$18&gt;CP$19,((CQ$18-CP$19+1)*$B$2*$BQ$21),IF(CQ$18&gt;=CP$19,$BQ$21*$B$2))),0)</f>
        <v>0</v>
      </c>
      <c r="CR89" s="231">
        <f>IF('Hoja De Calculo'!CS$13&gt;='Hoja De Calculo'!CR$13,IF(CR$18=100,($BQ$21*CR$18*$B$2)-SUM($I89:CQ89),IF(CR$18&gt;CQ$19,((CR$18-CQ$19+1)*$B$2*$BQ$21),IF(CR$18&gt;=CQ$19,$BQ$21*$B$2))),0)</f>
        <v>0</v>
      </c>
      <c r="CS89" s="231">
        <f>IF('Hoja De Calculo'!CT$13&gt;='Hoja De Calculo'!CS$13,IF(CS$18=100,($BQ$21*CS$18*$B$2)-SUM($I89:CR89),IF(CS$18&gt;CR$19,((CS$18-CR$19+1)*$B$2*$BQ$21),IF(CS$18&gt;=CR$19,$BQ$21*$B$2))),0)</f>
        <v>0</v>
      </c>
      <c r="CT89" s="231">
        <f>IF('Hoja De Calculo'!CU$13&gt;='Hoja De Calculo'!CT$13,IF(CT$18=100,($BQ$21*CT$18*$B$2)-SUM($I89:CS89),IF(CT$18&gt;CS$19,((CT$18-CS$19+1)*$B$2*$BQ$21),IF(CT$18&gt;=CS$19,$BQ$21*$B$2))),0)</f>
        <v>0</v>
      </c>
      <c r="CU89" s="231">
        <f>IF('Hoja De Calculo'!CV$13&gt;='Hoja De Calculo'!CU$13,IF(CU$18=100,($BQ$21*CU$18*$B$2)-SUM($I89:CT89),IF(CU$18&gt;CT$19,((CU$18-CT$19+1)*$B$2*$BQ$21),IF(CU$18&gt;=CT$19,$BQ$21*$B$2))),0)</f>
        <v>0</v>
      </c>
      <c r="CV89" s="231">
        <f>IF('Hoja De Calculo'!CW$13&gt;='Hoja De Calculo'!CV$13,IF(CV$18=100,($BQ$21*CV$18*$B$2)-SUM($I89:CU89),IF(CV$18&gt;CU$19,((CV$18-CU$19+1)*$B$2*$BQ$21),IF(CV$18&gt;=CU$19,$BQ$21*$B$2))),0)</f>
        <v>0</v>
      </c>
      <c r="CW89" s="231">
        <f>IF('Hoja De Calculo'!CX$13&gt;='Hoja De Calculo'!CW$13,IF(CW$18=100,($BQ$21*CW$18*$B$2)-SUM($I89:CV89),IF(CW$18&gt;CV$19,((CW$18-CV$19+1)*$B$2*$BQ$21),IF(CW$18&gt;=CV$19,$BQ$21*$B$2))),0)</f>
        <v>0</v>
      </c>
    </row>
    <row r="90" spans="1:101" x14ac:dyDescent="0.35">
      <c r="A90" t="s">
        <v>195</v>
      </c>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6"/>
      <c r="BR90" s="218">
        <f>(BR$21*$B$2*(BR$19+(IF(BR$19=100,0,1))))</f>
        <v>0</v>
      </c>
      <c r="BS90" s="231">
        <f>IF('Hoja De Calculo'!BT$13&gt;='Hoja De Calculo'!BS$13,IF(BS$18=100,($BR$21*BS$18*$B$2)-SUM($I90:BR90),IF(BS$18&gt;BR$19,((BS$18-BR$19+1)*$B$2*$BR$21),IF(BS$18&gt;=BR$19,$BR$21*$B$2))),0)</f>
        <v>0</v>
      </c>
      <c r="BT90" s="231">
        <f>IF('Hoja De Calculo'!BU$13&gt;='Hoja De Calculo'!BT$13,IF(BT$18=100,($BR$21*BT$18*$B$2)-SUM($I90:BS90),IF(BT$18&gt;BS$19,((BT$18-BS$19+1)*$B$2*$BR$21),IF(BT$18&gt;=BS$19,$BR$21*$B$2))),0)</f>
        <v>0</v>
      </c>
      <c r="BU90" s="231">
        <f>IF('Hoja De Calculo'!BV$13&gt;='Hoja De Calculo'!BU$13,IF(BU$18=100,($BR$21*BU$18*$B$2)-SUM($I90:BT90),IF(BU$18&gt;BT$19,((BU$18-BT$19+1)*$B$2*$BR$21),IF(BU$18&gt;=BT$19,$BR$21*$B$2))),0)</f>
        <v>0</v>
      </c>
      <c r="BV90" s="231">
        <f>IF('Hoja De Calculo'!BW$13&gt;='Hoja De Calculo'!BV$13,IF(BV$18=100,($BR$21*BV$18*$B$2)-SUM($I90:BU90),IF(BV$18&gt;BU$19,((BV$18-BU$19+1)*$B$2*$BR$21),IF(BV$18&gt;=BU$19,$BR$21*$B$2))),0)</f>
        <v>0</v>
      </c>
      <c r="BW90" s="231">
        <f>IF('Hoja De Calculo'!BX$13&gt;='Hoja De Calculo'!BW$13,IF(BW$18=100,($BR$21*BW$18*$B$2)-SUM($I90:BV90),IF(BW$18&gt;BV$19,((BW$18-BV$19+1)*$B$2*$BR$21),IF(BW$18&gt;=BV$19,$BR$21*$B$2))),0)</f>
        <v>0</v>
      </c>
      <c r="BX90" s="231">
        <f>IF('Hoja De Calculo'!BY$13&gt;='Hoja De Calculo'!BX$13,IF(BX$18=100,($BR$21*BX$18*$B$2)-SUM($I90:BW90),IF(BX$18&gt;BW$19,((BX$18-BW$19+1)*$B$2*$BR$21),IF(BX$18&gt;=BW$19,$BR$21*$B$2))),0)</f>
        <v>0</v>
      </c>
      <c r="BY90" s="231">
        <f>IF('Hoja De Calculo'!BZ$13&gt;='Hoja De Calculo'!BY$13,IF(BY$18=100,($BR$21*BY$18*$B$2)-SUM($I90:BX90),IF(BY$18&gt;BX$19,((BY$18-BX$19+1)*$B$2*$BR$21),IF(BY$18&gt;=BX$19,$BR$21*$B$2))),0)</f>
        <v>0</v>
      </c>
      <c r="BZ90" s="231">
        <f>IF('Hoja De Calculo'!CA$13&gt;='Hoja De Calculo'!BZ$13,IF(BZ$18=100,($BR$21*BZ$18*$B$2)-SUM($I90:BY90),IF(BZ$18&gt;BY$19,((BZ$18-BY$19+1)*$B$2*$BR$21),IF(BZ$18&gt;=BY$19,$BR$21*$B$2))),0)</f>
        <v>0</v>
      </c>
      <c r="CA90" s="231">
        <f>IF('Hoja De Calculo'!CB$13&gt;='Hoja De Calculo'!CA$13,IF(CA$18=100,($BR$21*CA$18*$B$2)-SUM($I90:BZ90),IF(CA$18&gt;BZ$19,((CA$18-BZ$19+1)*$B$2*$BR$21),IF(CA$18&gt;=BZ$19,$BR$21*$B$2))),0)</f>
        <v>0</v>
      </c>
      <c r="CB90" s="231">
        <f>IF('Hoja De Calculo'!CC$13&gt;='Hoja De Calculo'!CB$13,IF(CB$18=100,($BR$21*CB$18*$B$2)-SUM($I90:CA90),IF(CB$18&gt;CA$19,((CB$18-CA$19+1)*$B$2*$BR$21),IF(CB$18&gt;=CA$19,$BR$21*$B$2))),0)</f>
        <v>0</v>
      </c>
      <c r="CC90" s="231">
        <f>IF('Hoja De Calculo'!CD$13&gt;='Hoja De Calculo'!CC$13,IF(CC$18=100,($BR$21*CC$18*$B$2)-SUM($I90:CB90),IF(CC$18&gt;CB$19,((CC$18-CB$19+1)*$B$2*$BR$21),IF(CC$18&gt;=CB$19,$BR$21*$B$2))),0)</f>
        <v>0</v>
      </c>
      <c r="CD90" s="231">
        <f>IF('Hoja De Calculo'!CE$13&gt;='Hoja De Calculo'!CD$13,IF(CD$18=100,($BR$21*CD$18*$B$2)-SUM($I90:CC90),IF(CD$18&gt;CC$19,((CD$18-CC$19+1)*$B$2*$BR$21),IF(CD$18&gt;=CC$19,$BR$21*$B$2))),0)</f>
        <v>0</v>
      </c>
      <c r="CE90" s="231">
        <f>IF('Hoja De Calculo'!CF$13&gt;='Hoja De Calculo'!CE$13,IF(CE$18=100,($BR$21*CE$18*$B$2)-SUM($I90:CD90),IF(CE$18&gt;CD$19,((CE$18-CD$19+1)*$B$2*$BR$21),IF(CE$18&gt;=CD$19,$BR$21*$B$2))),0)</f>
        <v>0</v>
      </c>
      <c r="CF90" s="231">
        <f>IF('Hoja De Calculo'!CG$13&gt;='Hoja De Calculo'!CF$13,IF(CF$18=100,($BR$21*CF$18*$B$2)-SUM($I90:CE90),IF(CF$18&gt;CE$19,((CF$18-CE$19+1)*$B$2*$BR$21),IF(CF$18&gt;=CE$19,$BR$21*$B$2))),0)</f>
        <v>0</v>
      </c>
      <c r="CG90" s="231">
        <f>IF('Hoja De Calculo'!CH$13&gt;='Hoja De Calculo'!CG$13,IF(CG$18=100,($BR$21*CG$18*$B$2)-SUM($I90:CF90),IF(CG$18&gt;CF$19,((CG$18-CF$19+1)*$B$2*$BR$21),IF(CG$18&gt;=CF$19,$BR$21*$B$2))),0)</f>
        <v>0</v>
      </c>
      <c r="CH90" s="231">
        <f>IF('Hoja De Calculo'!CI$13&gt;='Hoja De Calculo'!CH$13,IF(CH$18=100,($BR$21*CH$18*$B$2)-SUM($I90:CG90),IF(CH$18&gt;CG$19,((CH$18-CG$19+1)*$B$2*$BR$21),IF(CH$18&gt;=CG$19,$BR$21*$B$2))),0)</f>
        <v>0</v>
      </c>
      <c r="CI90" s="231">
        <f>IF('Hoja De Calculo'!CJ$13&gt;='Hoja De Calculo'!CI$13,IF(CI$18=100,($BR$21*CI$18*$B$2)-SUM($I90:CH90),IF(CI$18&gt;CH$19,((CI$18-CH$19+1)*$B$2*$BR$21),IF(CI$18&gt;=CH$19,$BR$21*$B$2))),0)</f>
        <v>0</v>
      </c>
      <c r="CJ90" s="231">
        <f>IF('Hoja De Calculo'!CK$13&gt;='Hoja De Calculo'!CJ$13,IF(CJ$18=100,($BR$21*CJ$18*$B$2)-SUM($I90:CI90),IF(CJ$18&gt;CI$19,((CJ$18-CI$19+1)*$B$2*$BR$21),IF(CJ$18&gt;=CI$19,$BR$21*$B$2))),0)</f>
        <v>0</v>
      </c>
      <c r="CK90" s="231">
        <f>IF('Hoja De Calculo'!CL$13&gt;='Hoja De Calculo'!CK$13,IF(CK$18=100,($BR$21*CK$18*$B$2)-SUM($I90:CJ90),IF(CK$18&gt;CJ$19,((CK$18-CJ$19+1)*$B$2*$BR$21),IF(CK$18&gt;=CJ$19,$BR$21*$B$2))),0)</f>
        <v>0</v>
      </c>
      <c r="CL90" s="231">
        <f>IF('Hoja De Calculo'!CM$13&gt;='Hoja De Calculo'!CL$13,IF(CL$18=100,($BR$21*CL$18*$B$2)-SUM($I90:CK90),IF(CL$18&gt;CK$19,((CL$18-CK$19+1)*$B$2*$BR$21),IF(CL$18&gt;=CK$19,$BR$21*$B$2))),0)</f>
        <v>0</v>
      </c>
      <c r="CM90" s="231">
        <f>IF('Hoja De Calculo'!CN$13&gt;='Hoja De Calculo'!CM$13,IF(CM$18=100,($BR$21*CM$18*$B$2)-SUM($I90:CL90),IF(CM$18&gt;CL$19,((CM$18-CL$19+1)*$B$2*$BR$21),IF(CM$18&gt;=CL$19,$BR$21*$B$2))),0)</f>
        <v>0</v>
      </c>
      <c r="CN90" s="231">
        <f>IF('Hoja De Calculo'!CO$13&gt;='Hoja De Calculo'!CN$13,IF(CN$18=100,($BR$21*CN$18*$B$2)-SUM($I90:CM90),IF(CN$18&gt;CM$19,((CN$18-CM$19+1)*$B$2*$BR$21),IF(CN$18&gt;=CM$19,$BR$21*$B$2))),0)</f>
        <v>0</v>
      </c>
      <c r="CO90" s="231">
        <f>IF('Hoja De Calculo'!CP$13&gt;='Hoja De Calculo'!CO$13,IF(CO$18=100,($BR$21*CO$18*$B$2)-SUM($I90:CN90),IF(CO$18&gt;CN$19,((CO$18-CN$19+1)*$B$2*$BR$21),IF(CO$18&gt;=CN$19,$BR$21*$B$2))),0)</f>
        <v>0</v>
      </c>
      <c r="CP90" s="231">
        <f>IF('Hoja De Calculo'!CQ$13&gt;='Hoja De Calculo'!CP$13,IF(CP$18=100,($BR$21*CP$18*$B$2)-SUM($I90:CO90),IF(CP$18&gt;CO$19,((CP$18-CO$19+1)*$B$2*$BR$21),IF(CP$18&gt;=CO$19,$BR$21*$B$2))),0)</f>
        <v>0</v>
      </c>
      <c r="CQ90" s="231">
        <f>IF('Hoja De Calculo'!CR$13&gt;='Hoja De Calculo'!CQ$13,IF(CQ$18=100,($BR$21*CQ$18*$B$2)-SUM($I90:CP90),IF(CQ$18&gt;CP$19,((CQ$18-CP$19+1)*$B$2*$BR$21),IF(CQ$18&gt;=CP$19,$BR$21*$B$2))),0)</f>
        <v>0</v>
      </c>
      <c r="CR90" s="231">
        <f>IF('Hoja De Calculo'!CS$13&gt;='Hoja De Calculo'!CR$13,IF(CR$18=100,($BR$21*CR$18*$B$2)-SUM($I90:CQ90),IF(CR$18&gt;CQ$19,((CR$18-CQ$19+1)*$B$2*$BR$21),IF(CR$18&gt;=CQ$19,$BR$21*$B$2))),0)</f>
        <v>0</v>
      </c>
      <c r="CS90" s="231">
        <f>IF('Hoja De Calculo'!CT$13&gt;='Hoja De Calculo'!CS$13,IF(CS$18=100,($BR$21*CS$18*$B$2)-SUM($I90:CR90),IF(CS$18&gt;CR$19,((CS$18-CR$19+1)*$B$2*$BR$21),IF(CS$18&gt;=CR$19,$BR$21*$B$2))),0)</f>
        <v>0</v>
      </c>
      <c r="CT90" s="231">
        <f>IF('Hoja De Calculo'!CU$13&gt;='Hoja De Calculo'!CT$13,IF(CT$18=100,($BR$21*CT$18*$B$2)-SUM($I90:CS90),IF(CT$18&gt;CS$19,((CT$18-CS$19+1)*$B$2*$BR$21),IF(CT$18&gt;=CS$19,$BR$21*$B$2))),0)</f>
        <v>0</v>
      </c>
      <c r="CU90" s="231">
        <f>IF('Hoja De Calculo'!CV$13&gt;='Hoja De Calculo'!CU$13,IF(CU$18=100,($BR$21*CU$18*$B$2)-SUM($I90:CT90),IF(CU$18&gt;CT$19,((CU$18-CT$19+1)*$B$2*$BR$21),IF(CU$18&gt;=CT$19,$BR$21*$B$2))),0)</f>
        <v>0</v>
      </c>
      <c r="CV90" s="231">
        <f>IF('Hoja De Calculo'!CW$13&gt;='Hoja De Calculo'!CV$13,IF(CV$18=100,($BR$21*CV$18*$B$2)-SUM($I90:CU90),IF(CV$18&gt;CU$19,((CV$18-CU$19+1)*$B$2*$BR$21),IF(CV$18&gt;=CU$19,$BR$21*$B$2))),0)</f>
        <v>0</v>
      </c>
      <c r="CW90" s="231">
        <f>IF('Hoja De Calculo'!CX$13&gt;='Hoja De Calculo'!CW$13,IF(CW$18=100,($BR$21*CW$18*$B$2)-SUM($I90:CV90),IF(CW$18&gt;CV$19,((CW$18-CV$19+1)*$B$2*$BR$21),IF(CW$18&gt;=CV$19,$BR$21*$B$2))),0)</f>
        <v>0</v>
      </c>
    </row>
    <row r="91" spans="1:101" x14ac:dyDescent="0.35">
      <c r="A91" t="s">
        <v>196</v>
      </c>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c r="BJ91" s="196"/>
      <c r="BK91" s="196"/>
      <c r="BL91" s="196"/>
      <c r="BM91" s="196"/>
      <c r="BN91" s="196"/>
      <c r="BO91" s="196"/>
      <c r="BP91" s="196"/>
      <c r="BQ91" s="196"/>
      <c r="BR91" s="196"/>
      <c r="BS91" s="218">
        <f>(BS$21*$B$2*(BS$19+(IF(BS$19=100,0,1))))</f>
        <v>0</v>
      </c>
      <c r="BT91" s="231">
        <f>IF('Hoja De Calculo'!BU$13&gt;='Hoja De Calculo'!BT$13,IF(BT$18=100,($BS$21*BT$18*$B$2)-SUM($I91:BS91),IF(BT$18&gt;BS$19,((BT$18-BS$19+1)*$B$2*$BS$21),IF(BT$18&gt;=BS$19,$BS$21*$B$2))),0)</f>
        <v>0</v>
      </c>
      <c r="BU91" s="231">
        <f>IF('Hoja De Calculo'!BV$13&gt;='Hoja De Calculo'!BU$13,IF(BU$18=100,($BS$21*BU$18*$B$2)-SUM($I91:BT91),IF(BU$18&gt;BT$19,((BU$18-BT$19+1)*$B$2*$BS$21),IF(BU$18&gt;=BT$19,$BS$21*$B$2))),0)</f>
        <v>0</v>
      </c>
      <c r="BV91" s="231">
        <f>IF('Hoja De Calculo'!BW$13&gt;='Hoja De Calculo'!BV$13,IF(BV$18=100,($BS$21*BV$18*$B$2)-SUM($I91:BU91),IF(BV$18&gt;BU$19,((BV$18-BU$19+1)*$B$2*$BS$21),IF(BV$18&gt;=BU$19,$BS$21*$B$2))),0)</f>
        <v>0</v>
      </c>
      <c r="BW91" s="231">
        <f>IF('Hoja De Calculo'!BX$13&gt;='Hoja De Calculo'!BW$13,IF(BW$18=100,($BS$21*BW$18*$B$2)-SUM($I91:BV91),IF(BW$18&gt;BV$19,((BW$18-BV$19+1)*$B$2*$BS$21),IF(BW$18&gt;=BV$19,$BS$21*$B$2))),0)</f>
        <v>0</v>
      </c>
      <c r="BX91" s="231">
        <f>IF('Hoja De Calculo'!BY$13&gt;='Hoja De Calculo'!BX$13,IF(BX$18=100,($BS$21*BX$18*$B$2)-SUM($I91:BW91),IF(BX$18&gt;BW$19,((BX$18-BW$19+1)*$B$2*$BS$21),IF(BX$18&gt;=BW$19,$BS$21*$B$2))),0)</f>
        <v>0</v>
      </c>
      <c r="BY91" s="231">
        <f>IF('Hoja De Calculo'!BZ$13&gt;='Hoja De Calculo'!BY$13,IF(BY$18=100,($BS$21*BY$18*$B$2)-SUM($I91:BX91),IF(BY$18&gt;BX$19,((BY$18-BX$19+1)*$B$2*$BS$21),IF(BY$18&gt;=BX$19,$BS$21*$B$2))),0)</f>
        <v>0</v>
      </c>
      <c r="BZ91" s="231">
        <f>IF('Hoja De Calculo'!CA$13&gt;='Hoja De Calculo'!BZ$13,IF(BZ$18=100,($BS$21*BZ$18*$B$2)-SUM($I91:BY91),IF(BZ$18&gt;BY$19,((BZ$18-BY$19+1)*$B$2*$BS$21),IF(BZ$18&gt;=BY$19,$BS$21*$B$2))),0)</f>
        <v>0</v>
      </c>
      <c r="CA91" s="231">
        <f>IF('Hoja De Calculo'!CB$13&gt;='Hoja De Calculo'!CA$13,IF(CA$18=100,($BS$21*CA$18*$B$2)-SUM($I91:BZ91),IF(CA$18&gt;BZ$19,((CA$18-BZ$19+1)*$B$2*$BS$21),IF(CA$18&gt;=BZ$19,$BS$21*$B$2))),0)</f>
        <v>0</v>
      </c>
      <c r="CB91" s="231">
        <f>IF('Hoja De Calculo'!CC$13&gt;='Hoja De Calculo'!CB$13,IF(CB$18=100,($BS$21*CB$18*$B$2)-SUM($I91:CA91),IF(CB$18&gt;CA$19,((CB$18-CA$19+1)*$B$2*$BS$21),IF(CB$18&gt;=CA$19,$BS$21*$B$2))),0)</f>
        <v>0</v>
      </c>
      <c r="CC91" s="231">
        <f>IF('Hoja De Calculo'!CD$13&gt;='Hoja De Calculo'!CC$13,IF(CC$18=100,($BS$21*CC$18*$B$2)-SUM($I91:CB91),IF(CC$18&gt;CB$19,((CC$18-CB$19+1)*$B$2*$BS$21),IF(CC$18&gt;=CB$19,$BS$21*$B$2))),0)</f>
        <v>0</v>
      </c>
      <c r="CD91" s="231">
        <f>IF('Hoja De Calculo'!CE$13&gt;='Hoja De Calculo'!CD$13,IF(CD$18=100,($BS$21*CD$18*$B$2)-SUM($I91:CC91),IF(CD$18&gt;CC$19,((CD$18-CC$19+1)*$B$2*$BS$21),IF(CD$18&gt;=CC$19,$BS$21*$B$2))),0)</f>
        <v>0</v>
      </c>
      <c r="CE91" s="231">
        <f>IF('Hoja De Calculo'!CF$13&gt;='Hoja De Calculo'!CE$13,IF(CE$18=100,($BS$21*CE$18*$B$2)-SUM($I91:CD91),IF(CE$18&gt;CD$19,((CE$18-CD$19+1)*$B$2*$BS$21),IF(CE$18&gt;=CD$19,$BS$21*$B$2))),0)</f>
        <v>0</v>
      </c>
      <c r="CF91" s="231">
        <f>IF('Hoja De Calculo'!CG$13&gt;='Hoja De Calculo'!CF$13,IF(CF$18=100,($BS$21*CF$18*$B$2)-SUM($I91:CE91),IF(CF$18&gt;CE$19,((CF$18-CE$19+1)*$B$2*$BS$21),IF(CF$18&gt;=CE$19,$BS$21*$B$2))),0)</f>
        <v>0</v>
      </c>
      <c r="CG91" s="231">
        <f>IF('Hoja De Calculo'!CH$13&gt;='Hoja De Calculo'!CG$13,IF(CG$18=100,($BS$21*CG$18*$B$2)-SUM($I91:CF91),IF(CG$18&gt;CF$19,((CG$18-CF$19+1)*$B$2*$BS$21),IF(CG$18&gt;=CF$19,$BS$21*$B$2))),0)</f>
        <v>0</v>
      </c>
      <c r="CH91" s="231">
        <f>IF('Hoja De Calculo'!CI$13&gt;='Hoja De Calculo'!CH$13,IF(CH$18=100,($BS$21*CH$18*$B$2)-SUM($I91:CG91),IF(CH$18&gt;CG$19,((CH$18-CG$19+1)*$B$2*$BS$21),IF(CH$18&gt;=CG$19,$BS$21*$B$2))),0)</f>
        <v>0</v>
      </c>
      <c r="CI91" s="231">
        <f>IF('Hoja De Calculo'!CJ$13&gt;='Hoja De Calculo'!CI$13,IF(CI$18=100,($BS$21*CI$18*$B$2)-SUM($I91:CH91),IF(CI$18&gt;CH$19,((CI$18-CH$19+1)*$B$2*$BS$21),IF(CI$18&gt;=CH$19,$BS$21*$B$2))),0)</f>
        <v>0</v>
      </c>
      <c r="CJ91" s="231">
        <f>IF('Hoja De Calculo'!CK$13&gt;='Hoja De Calculo'!CJ$13,IF(CJ$18=100,($BS$21*CJ$18*$B$2)-SUM($I91:CI91),IF(CJ$18&gt;CI$19,((CJ$18-CI$19+1)*$B$2*$BS$21),IF(CJ$18&gt;=CI$19,$BS$21*$B$2))),0)</f>
        <v>0</v>
      </c>
      <c r="CK91" s="231">
        <f>IF('Hoja De Calculo'!CL$13&gt;='Hoja De Calculo'!CK$13,IF(CK$18=100,($BS$21*CK$18*$B$2)-SUM($I91:CJ91),IF(CK$18&gt;CJ$19,((CK$18-CJ$19+1)*$B$2*$BS$21),IF(CK$18&gt;=CJ$19,$BS$21*$B$2))),0)</f>
        <v>0</v>
      </c>
      <c r="CL91" s="231">
        <f>IF('Hoja De Calculo'!CM$13&gt;='Hoja De Calculo'!CL$13,IF(CL$18=100,($BS$21*CL$18*$B$2)-SUM($I91:CK91),IF(CL$18&gt;CK$19,((CL$18-CK$19+1)*$B$2*$BS$21),IF(CL$18&gt;=CK$19,$BS$21*$B$2))),0)</f>
        <v>0</v>
      </c>
      <c r="CM91" s="231">
        <f>IF('Hoja De Calculo'!CN$13&gt;='Hoja De Calculo'!CM$13,IF(CM$18=100,($BS$21*CM$18*$B$2)-SUM($I91:CL91),IF(CM$18&gt;CL$19,((CM$18-CL$19+1)*$B$2*$BS$21),IF(CM$18&gt;=CL$19,$BS$21*$B$2))),0)</f>
        <v>0</v>
      </c>
      <c r="CN91" s="231">
        <f>IF('Hoja De Calculo'!CO$13&gt;='Hoja De Calculo'!CN$13,IF(CN$18=100,($BS$21*CN$18*$B$2)-SUM($I91:CM91),IF(CN$18&gt;CM$19,((CN$18-CM$19+1)*$B$2*$BS$21),IF(CN$18&gt;=CM$19,$BS$21*$B$2))),0)</f>
        <v>0</v>
      </c>
      <c r="CO91" s="231">
        <f>IF('Hoja De Calculo'!CP$13&gt;='Hoja De Calculo'!CO$13,IF(CO$18=100,($BS$21*CO$18*$B$2)-SUM($I91:CN91),IF(CO$18&gt;CN$19,((CO$18-CN$19+1)*$B$2*$BS$21),IF(CO$18&gt;=CN$19,$BS$21*$B$2))),0)</f>
        <v>0</v>
      </c>
      <c r="CP91" s="231">
        <f>IF('Hoja De Calculo'!CQ$13&gt;='Hoja De Calculo'!CP$13,IF(CP$18=100,($BS$21*CP$18*$B$2)-SUM($I91:CO91),IF(CP$18&gt;CO$19,((CP$18-CO$19+1)*$B$2*$BS$21),IF(CP$18&gt;=CO$19,$BS$21*$B$2))),0)</f>
        <v>0</v>
      </c>
      <c r="CQ91" s="231">
        <f>IF('Hoja De Calculo'!CR$13&gt;='Hoja De Calculo'!CQ$13,IF(CQ$18=100,($BS$21*CQ$18*$B$2)-SUM($I91:CP91),IF(CQ$18&gt;CP$19,((CQ$18-CP$19+1)*$B$2*$BS$21),IF(CQ$18&gt;=CP$19,$BS$21*$B$2))),0)</f>
        <v>0</v>
      </c>
      <c r="CR91" s="231">
        <f>IF('Hoja De Calculo'!CS$13&gt;='Hoja De Calculo'!CR$13,IF(CR$18=100,($BS$21*CR$18*$B$2)-SUM($I91:CQ91),IF(CR$18&gt;CQ$19,((CR$18-CQ$19+1)*$B$2*$BS$21),IF(CR$18&gt;=CQ$19,$BS$21*$B$2))),0)</f>
        <v>0</v>
      </c>
      <c r="CS91" s="231">
        <f>IF('Hoja De Calculo'!CT$13&gt;='Hoja De Calculo'!CS$13,IF(CS$18=100,($BS$21*CS$18*$B$2)-SUM($I91:CR91),IF(CS$18&gt;CR$19,((CS$18-CR$19+1)*$B$2*$BS$21),IF(CS$18&gt;=CR$19,$BS$21*$B$2))),0)</f>
        <v>0</v>
      </c>
      <c r="CT91" s="231">
        <f>IF('Hoja De Calculo'!CU$13&gt;='Hoja De Calculo'!CT$13,IF(CT$18=100,($BS$21*CT$18*$B$2)-SUM($I91:CS91),IF(CT$18&gt;CS$19,((CT$18-CS$19+1)*$B$2*$BS$21),IF(CT$18&gt;=CS$19,$BS$21*$B$2))),0)</f>
        <v>0</v>
      </c>
      <c r="CU91" s="231">
        <f>IF('Hoja De Calculo'!CV$13&gt;='Hoja De Calculo'!CU$13,IF(CU$18=100,($BS$21*CU$18*$B$2)-SUM($I91:CT91),IF(CU$18&gt;CT$19,((CU$18-CT$19+1)*$B$2*$BS$21),IF(CU$18&gt;=CT$19,$BS$21*$B$2))),0)</f>
        <v>0</v>
      </c>
      <c r="CV91" s="231">
        <f>IF('Hoja De Calculo'!CW$13&gt;='Hoja De Calculo'!CV$13,IF(CV$18=100,($BS$21*CV$18*$B$2)-SUM($I91:CU91),IF(CV$18&gt;CU$19,((CV$18-CU$19+1)*$B$2*$BS$21),IF(CV$18&gt;=CU$19,$BS$21*$B$2))),0)</f>
        <v>0</v>
      </c>
      <c r="CW91" s="231">
        <f>IF('Hoja De Calculo'!CX$13&gt;='Hoja De Calculo'!CW$13,IF(CW$18=100,($BS$21*CW$18*$B$2)-SUM($I91:CV91),IF(CW$18&gt;CV$19,((CW$18-CV$19+1)*$B$2*$BS$21),IF(CW$18&gt;=CV$19,$BS$21*$B$2))),0)</f>
        <v>0</v>
      </c>
    </row>
    <row r="92" spans="1:101" x14ac:dyDescent="0.35">
      <c r="A92" t="s">
        <v>197</v>
      </c>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196"/>
      <c r="BJ92" s="196"/>
      <c r="BK92" s="196"/>
      <c r="BL92" s="196"/>
      <c r="BM92" s="196"/>
      <c r="BN92" s="196"/>
      <c r="BO92" s="196"/>
      <c r="BP92" s="196"/>
      <c r="BQ92" s="196"/>
      <c r="BR92" s="196"/>
      <c r="BS92" s="196"/>
      <c r="BT92" s="218">
        <f>(BT$21*$B$2*(BT$19+(IF(BT$19=100,0,1))))</f>
        <v>0</v>
      </c>
      <c r="BU92" s="231">
        <f>IF('Hoja De Calculo'!BV$13&gt;='Hoja De Calculo'!BU$13,IF(BU$18=100,($BT$21*BU$18*$B$2)-SUM($I92:BT92),IF(BU$18&gt;BT$19,((BU$18-BT$19+1)*$B$2*$BT$21),IF(BU$18&gt;=BT$19,$BT$21*$B$2))),0)</f>
        <v>0</v>
      </c>
      <c r="BV92" s="231">
        <f>IF('Hoja De Calculo'!BW$13&gt;='Hoja De Calculo'!BV$13,IF(BV$18=100,($BT$21*BV$18*$B$2)-SUM($I92:BU92),IF(BV$18&gt;BU$19,((BV$18-BU$19+1)*$B$2*$BT$21),IF(BV$18&gt;=BU$19,$BT$21*$B$2))),0)</f>
        <v>0</v>
      </c>
      <c r="BW92" s="231">
        <f>IF('Hoja De Calculo'!BX$13&gt;='Hoja De Calculo'!BW$13,IF(BW$18=100,($BT$21*BW$18*$B$2)-SUM($I92:BV92),IF(BW$18&gt;BV$19,((BW$18-BV$19+1)*$B$2*$BT$21),IF(BW$18&gt;=BV$19,$BT$21*$B$2))),0)</f>
        <v>0</v>
      </c>
      <c r="BX92" s="231">
        <f>IF('Hoja De Calculo'!BY$13&gt;='Hoja De Calculo'!BX$13,IF(BX$18=100,($BT$21*BX$18*$B$2)-SUM($I92:BW92),IF(BX$18&gt;BW$19,((BX$18-BW$19+1)*$B$2*$BT$21),IF(BX$18&gt;=BW$19,$BT$21*$B$2))),0)</f>
        <v>0</v>
      </c>
      <c r="BY92" s="231">
        <f>IF('Hoja De Calculo'!BZ$13&gt;='Hoja De Calculo'!BY$13,IF(BY$18=100,($BT$21*BY$18*$B$2)-SUM($I92:BX92),IF(BY$18&gt;BX$19,((BY$18-BX$19+1)*$B$2*$BT$21),IF(BY$18&gt;=BX$19,$BT$21*$B$2))),0)</f>
        <v>0</v>
      </c>
      <c r="BZ92" s="231">
        <f>IF('Hoja De Calculo'!CA$13&gt;='Hoja De Calculo'!BZ$13,IF(BZ$18=100,($BT$21*BZ$18*$B$2)-SUM($I92:BY92),IF(BZ$18&gt;BY$19,((BZ$18-BY$19+1)*$B$2*$BT$21),IF(BZ$18&gt;=BY$19,$BT$21*$B$2))),0)</f>
        <v>0</v>
      </c>
      <c r="CA92" s="231">
        <f>IF('Hoja De Calculo'!CB$13&gt;='Hoja De Calculo'!CA$13,IF(CA$18=100,($BT$21*CA$18*$B$2)-SUM($I92:BZ92),IF(CA$18&gt;BZ$19,((CA$18-BZ$19+1)*$B$2*$BT$21),IF(CA$18&gt;=BZ$19,$BT$21*$B$2))),0)</f>
        <v>0</v>
      </c>
      <c r="CB92" s="231">
        <f>IF('Hoja De Calculo'!CC$13&gt;='Hoja De Calculo'!CB$13,IF(CB$18=100,($BT$21*CB$18*$B$2)-SUM($I92:CA92),IF(CB$18&gt;CA$19,((CB$18-CA$19+1)*$B$2*$BT$21),IF(CB$18&gt;=CA$19,$BT$21*$B$2))),0)</f>
        <v>0</v>
      </c>
      <c r="CC92" s="231">
        <f>IF('Hoja De Calculo'!CD$13&gt;='Hoja De Calculo'!CC$13,IF(CC$18=100,($BT$21*CC$18*$B$2)-SUM($I92:CB92),IF(CC$18&gt;CB$19,((CC$18-CB$19+1)*$B$2*$BT$21),IF(CC$18&gt;=CB$19,$BT$21*$B$2))),0)</f>
        <v>0</v>
      </c>
      <c r="CD92" s="231">
        <f>IF('Hoja De Calculo'!CE$13&gt;='Hoja De Calculo'!CD$13,IF(CD$18=100,($BT$21*CD$18*$B$2)-SUM($I92:CC92),IF(CD$18&gt;CC$19,((CD$18-CC$19+1)*$B$2*$BT$21),IF(CD$18&gt;=CC$19,$BT$21*$B$2))),0)</f>
        <v>0</v>
      </c>
      <c r="CE92" s="231">
        <f>IF('Hoja De Calculo'!CF$13&gt;='Hoja De Calculo'!CE$13,IF(CE$18=100,($BT$21*CE$18*$B$2)-SUM($I92:CD92),IF(CE$18&gt;CD$19,((CE$18-CD$19+1)*$B$2*$BT$21),IF(CE$18&gt;=CD$19,$BT$21*$B$2))),0)</f>
        <v>0</v>
      </c>
      <c r="CF92" s="231">
        <f>IF('Hoja De Calculo'!CG$13&gt;='Hoja De Calculo'!CF$13,IF(CF$18=100,($BT$21*CF$18*$B$2)-SUM($I92:CE92),IF(CF$18&gt;CE$19,((CF$18-CE$19+1)*$B$2*$BT$21),IF(CF$18&gt;=CE$19,$BT$21*$B$2))),0)</f>
        <v>0</v>
      </c>
      <c r="CG92" s="231">
        <f>IF('Hoja De Calculo'!CH$13&gt;='Hoja De Calculo'!CG$13,IF(CG$18=100,($BT$21*CG$18*$B$2)-SUM($I92:CF92),IF(CG$18&gt;CF$19,((CG$18-CF$19+1)*$B$2*$BT$21),IF(CG$18&gt;=CF$19,$BT$21*$B$2))),0)</f>
        <v>0</v>
      </c>
      <c r="CH92" s="231">
        <f>IF('Hoja De Calculo'!CI$13&gt;='Hoja De Calculo'!CH$13,IF(CH$18=100,($BT$21*CH$18*$B$2)-SUM($I92:CG92),IF(CH$18&gt;CG$19,((CH$18-CG$19+1)*$B$2*$BT$21),IF(CH$18&gt;=CG$19,$BT$21*$B$2))),0)</f>
        <v>0</v>
      </c>
      <c r="CI92" s="231">
        <f>IF('Hoja De Calculo'!CJ$13&gt;='Hoja De Calculo'!CI$13,IF(CI$18=100,($BT$21*CI$18*$B$2)-SUM($I92:CH92),IF(CI$18&gt;CH$19,((CI$18-CH$19+1)*$B$2*$BT$21),IF(CI$18&gt;=CH$19,$BT$21*$B$2))),0)</f>
        <v>0</v>
      </c>
      <c r="CJ92" s="231">
        <f>IF('Hoja De Calculo'!CK$13&gt;='Hoja De Calculo'!CJ$13,IF(CJ$18=100,($BT$21*CJ$18*$B$2)-SUM($I92:CI92),IF(CJ$18&gt;CI$19,((CJ$18-CI$19+1)*$B$2*$BT$21),IF(CJ$18&gt;=CI$19,$BT$21*$B$2))),0)</f>
        <v>0</v>
      </c>
      <c r="CK92" s="231">
        <f>IF('Hoja De Calculo'!CL$13&gt;='Hoja De Calculo'!CK$13,IF(CK$18=100,($BT$21*CK$18*$B$2)-SUM($I92:CJ92),IF(CK$18&gt;CJ$19,((CK$18-CJ$19+1)*$B$2*$BT$21),IF(CK$18&gt;=CJ$19,$BT$21*$B$2))),0)</f>
        <v>0</v>
      </c>
      <c r="CL92" s="231">
        <f>IF('Hoja De Calculo'!CM$13&gt;='Hoja De Calculo'!CL$13,IF(CL$18=100,($BT$21*CL$18*$B$2)-SUM($I92:CK92),IF(CL$18&gt;CK$19,((CL$18-CK$19+1)*$B$2*$BT$21),IF(CL$18&gt;=CK$19,$BT$21*$B$2))),0)</f>
        <v>0</v>
      </c>
      <c r="CM92" s="231">
        <f>IF('Hoja De Calculo'!CN$13&gt;='Hoja De Calculo'!CM$13,IF(CM$18=100,($BT$21*CM$18*$B$2)-SUM($I92:CL92),IF(CM$18&gt;CL$19,((CM$18-CL$19+1)*$B$2*$BT$21),IF(CM$18&gt;=CL$19,$BT$21*$B$2))),0)</f>
        <v>0</v>
      </c>
      <c r="CN92" s="231">
        <f>IF('Hoja De Calculo'!CO$13&gt;='Hoja De Calculo'!CN$13,IF(CN$18=100,($BT$21*CN$18*$B$2)-SUM($I92:CM92),IF(CN$18&gt;CM$19,((CN$18-CM$19+1)*$B$2*$BT$21),IF(CN$18&gt;=CM$19,$BT$21*$B$2))),0)</f>
        <v>0</v>
      </c>
      <c r="CO92" s="231">
        <f>IF('Hoja De Calculo'!CP$13&gt;='Hoja De Calculo'!CO$13,IF(CO$18=100,($BT$21*CO$18*$B$2)-SUM($I92:CN92),IF(CO$18&gt;CN$19,((CO$18-CN$19+1)*$B$2*$BT$21),IF(CO$18&gt;=CN$19,$BT$21*$B$2))),0)</f>
        <v>0</v>
      </c>
      <c r="CP92" s="231">
        <f>IF('Hoja De Calculo'!CQ$13&gt;='Hoja De Calculo'!CP$13,IF(CP$18=100,($BT$21*CP$18*$B$2)-SUM($I92:CO92),IF(CP$18&gt;CO$19,((CP$18-CO$19+1)*$B$2*$BT$21),IF(CP$18&gt;=CO$19,$BT$21*$B$2))),0)</f>
        <v>0</v>
      </c>
      <c r="CQ92" s="231">
        <f>IF('Hoja De Calculo'!CR$13&gt;='Hoja De Calculo'!CQ$13,IF(CQ$18=100,($BT$21*CQ$18*$B$2)-SUM($I92:CP92),IF(CQ$18&gt;CP$19,((CQ$18-CP$19+1)*$B$2*$BT$21),IF(CQ$18&gt;=CP$19,$BT$21*$B$2))),0)</f>
        <v>0</v>
      </c>
      <c r="CR92" s="231">
        <f>IF('Hoja De Calculo'!CS$13&gt;='Hoja De Calculo'!CR$13,IF(CR$18=100,($BT$21*CR$18*$B$2)-SUM($I92:CQ92),IF(CR$18&gt;CQ$19,((CR$18-CQ$19+1)*$B$2*$BT$21),IF(CR$18&gt;=CQ$19,$BT$21*$B$2))),0)</f>
        <v>0</v>
      </c>
      <c r="CS92" s="231">
        <f>IF('Hoja De Calculo'!CT$13&gt;='Hoja De Calculo'!CS$13,IF(CS$18=100,($BT$21*CS$18*$B$2)-SUM($I92:CR92),IF(CS$18&gt;CR$19,((CS$18-CR$19+1)*$B$2*$BT$21),IF(CS$18&gt;=CR$19,$BT$21*$B$2))),0)</f>
        <v>0</v>
      </c>
      <c r="CT92" s="231">
        <f>IF('Hoja De Calculo'!CU$13&gt;='Hoja De Calculo'!CT$13,IF(CT$18=100,($BT$21*CT$18*$B$2)-SUM($I92:CS92),IF(CT$18&gt;CS$19,((CT$18-CS$19+1)*$B$2*$BT$21),IF(CT$18&gt;=CS$19,$BT$21*$B$2))),0)</f>
        <v>0</v>
      </c>
      <c r="CU92" s="231">
        <f>IF('Hoja De Calculo'!CV$13&gt;='Hoja De Calculo'!CU$13,IF(CU$18=100,($BT$21*CU$18*$B$2)-SUM($I92:CT92),IF(CU$18&gt;CT$19,((CU$18-CT$19+1)*$B$2*$BT$21),IF(CU$18&gt;=CT$19,$BT$21*$B$2))),0)</f>
        <v>0</v>
      </c>
      <c r="CV92" s="231">
        <f>IF('Hoja De Calculo'!CW$13&gt;='Hoja De Calculo'!CV$13,IF(CV$18=100,($BT$21*CV$18*$B$2)-SUM($I92:CU92),IF(CV$18&gt;CU$19,((CV$18-CU$19+1)*$B$2*$BT$21),IF(CV$18&gt;=CU$19,$BT$21*$B$2))),0)</f>
        <v>0</v>
      </c>
      <c r="CW92" s="231">
        <f>IF('Hoja De Calculo'!CX$13&gt;='Hoja De Calculo'!CW$13,IF(CW$18=100,($BT$21*CW$18*$B$2)-SUM($I92:CV92),IF(CW$18&gt;CV$19,((CW$18-CV$19+1)*$B$2*$BT$21),IF(CW$18&gt;=CV$19,$BT$21*$B$2))),0)</f>
        <v>0</v>
      </c>
    </row>
    <row r="93" spans="1:101" x14ac:dyDescent="0.35">
      <c r="A93" t="s">
        <v>198</v>
      </c>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c r="BJ93" s="196"/>
      <c r="BK93" s="196"/>
      <c r="BL93" s="196"/>
      <c r="BM93" s="196"/>
      <c r="BN93" s="196"/>
      <c r="BO93" s="196"/>
      <c r="BP93" s="196"/>
      <c r="BQ93" s="196"/>
      <c r="BR93" s="196"/>
      <c r="BS93" s="196"/>
      <c r="BT93" s="196"/>
      <c r="BU93" s="218">
        <f>(BU$21*$B$2*(BU$19+(IF(BU$19=100,0,1))))</f>
        <v>0</v>
      </c>
      <c r="BV93" s="231">
        <f>IF('Hoja De Calculo'!BW$13&gt;='Hoja De Calculo'!BV$13,IF(BV$18=100,($BU$21*BV$18*$B$2)-SUM($I93:BU93),IF(BV$18&gt;BU$19,((BV$18-BU$19+1)*$B$2*$BU$21),IF(BV$18&gt;=BU$19,$BU$21*$B$2))),0)</f>
        <v>0</v>
      </c>
      <c r="BW93" s="231">
        <f>IF('Hoja De Calculo'!BX$13&gt;='Hoja De Calculo'!BW$13,IF(BW$18=100,($BU$21*BW$18*$B$2)-SUM($I93:BV93),IF(BW$18&gt;BV$19,((BW$18-BV$19+1)*$B$2*$BU$21),IF(BW$18&gt;=BV$19,$BU$21*$B$2))),0)</f>
        <v>0</v>
      </c>
      <c r="BX93" s="231">
        <f>IF('Hoja De Calculo'!BY$13&gt;='Hoja De Calculo'!BX$13,IF(BX$18=100,($BU$21*BX$18*$B$2)-SUM($I93:BW93),IF(BX$18&gt;BW$19,((BX$18-BW$19+1)*$B$2*$BU$21),IF(BX$18&gt;=BW$19,$BU$21*$B$2))),0)</f>
        <v>0</v>
      </c>
      <c r="BY93" s="231">
        <f>IF('Hoja De Calculo'!BZ$13&gt;='Hoja De Calculo'!BY$13,IF(BY$18=100,($BU$21*BY$18*$B$2)-SUM($I93:BX93),IF(BY$18&gt;BX$19,((BY$18-BX$19+1)*$B$2*$BU$21),IF(BY$18&gt;=BX$19,$BU$21*$B$2))),0)</f>
        <v>0</v>
      </c>
      <c r="BZ93" s="231">
        <f>IF('Hoja De Calculo'!CA$13&gt;='Hoja De Calculo'!BZ$13,IF(BZ$18=100,($BU$21*BZ$18*$B$2)-SUM($I93:BY93),IF(BZ$18&gt;BY$19,((BZ$18-BY$19+1)*$B$2*$BU$21),IF(BZ$18&gt;=BY$19,$BU$21*$B$2))),0)</f>
        <v>0</v>
      </c>
      <c r="CA93" s="231">
        <f>IF('Hoja De Calculo'!CB$13&gt;='Hoja De Calculo'!CA$13,IF(CA$18=100,($BU$21*CA$18*$B$2)-SUM($I93:BZ93),IF(CA$18&gt;BZ$19,((CA$18-BZ$19+1)*$B$2*$BU$21),IF(CA$18&gt;=BZ$19,$BU$21*$B$2))),0)</f>
        <v>0</v>
      </c>
      <c r="CB93" s="231">
        <f>IF('Hoja De Calculo'!CC$13&gt;='Hoja De Calculo'!CB$13,IF(CB$18=100,($BU$21*CB$18*$B$2)-SUM($I93:CA93),IF(CB$18&gt;CA$19,((CB$18-CA$19+1)*$B$2*$BU$21),IF(CB$18&gt;=CA$19,$BU$21*$B$2))),0)</f>
        <v>0</v>
      </c>
      <c r="CC93" s="231">
        <f>IF('Hoja De Calculo'!CD$13&gt;='Hoja De Calculo'!CC$13,IF(CC$18=100,($BU$21*CC$18*$B$2)-SUM($I93:CB93),IF(CC$18&gt;CB$19,((CC$18-CB$19+1)*$B$2*$BU$21),IF(CC$18&gt;=CB$19,$BU$21*$B$2))),0)</f>
        <v>0</v>
      </c>
      <c r="CD93" s="231">
        <f>IF('Hoja De Calculo'!CE$13&gt;='Hoja De Calculo'!CD$13,IF(CD$18=100,($BU$21*CD$18*$B$2)-SUM($I93:CC93),IF(CD$18&gt;CC$19,((CD$18-CC$19+1)*$B$2*$BU$21),IF(CD$18&gt;=CC$19,$BU$21*$B$2))),0)</f>
        <v>0</v>
      </c>
      <c r="CE93" s="231">
        <f>IF('Hoja De Calculo'!CF$13&gt;='Hoja De Calculo'!CE$13,IF(CE$18=100,($BU$21*CE$18*$B$2)-SUM($I93:CD93),IF(CE$18&gt;CD$19,((CE$18-CD$19+1)*$B$2*$BU$21),IF(CE$18&gt;=CD$19,$BU$21*$B$2))),0)</f>
        <v>0</v>
      </c>
      <c r="CF93" s="231">
        <f>IF('Hoja De Calculo'!CG$13&gt;='Hoja De Calculo'!CF$13,IF(CF$18=100,($BU$21*CF$18*$B$2)-SUM($I93:CE93),IF(CF$18&gt;CE$19,((CF$18-CE$19+1)*$B$2*$BU$21),IF(CF$18&gt;=CE$19,$BU$21*$B$2))),0)</f>
        <v>0</v>
      </c>
      <c r="CG93" s="231">
        <f>IF('Hoja De Calculo'!CH$13&gt;='Hoja De Calculo'!CG$13,IF(CG$18=100,($BU$21*CG$18*$B$2)-SUM($I93:CF93),IF(CG$18&gt;CF$19,((CG$18-CF$19+1)*$B$2*$BU$21),IF(CG$18&gt;=CF$19,$BU$21*$B$2))),0)</f>
        <v>0</v>
      </c>
      <c r="CH93" s="231">
        <f>IF('Hoja De Calculo'!CI$13&gt;='Hoja De Calculo'!CH$13,IF(CH$18=100,($BU$21*CH$18*$B$2)-SUM($I93:CG93),IF(CH$18&gt;CG$19,((CH$18-CG$19+1)*$B$2*$BU$21),IF(CH$18&gt;=CG$19,$BU$21*$B$2))),0)</f>
        <v>0</v>
      </c>
      <c r="CI93" s="231">
        <f>IF('Hoja De Calculo'!CJ$13&gt;='Hoja De Calculo'!CI$13,IF(CI$18=100,($BU$21*CI$18*$B$2)-SUM($I93:CH93),IF(CI$18&gt;CH$19,((CI$18-CH$19+1)*$B$2*$BU$21),IF(CI$18&gt;=CH$19,$BU$21*$B$2))),0)</f>
        <v>0</v>
      </c>
      <c r="CJ93" s="231">
        <f>IF('Hoja De Calculo'!CK$13&gt;='Hoja De Calculo'!CJ$13,IF(CJ$18=100,($BU$21*CJ$18*$B$2)-SUM($I93:CI93),IF(CJ$18&gt;CI$19,((CJ$18-CI$19+1)*$B$2*$BU$21),IF(CJ$18&gt;=CI$19,$BU$21*$B$2))),0)</f>
        <v>0</v>
      </c>
      <c r="CK93" s="231">
        <f>IF('Hoja De Calculo'!CL$13&gt;='Hoja De Calculo'!CK$13,IF(CK$18=100,($BU$21*CK$18*$B$2)-SUM($I93:CJ93),IF(CK$18&gt;CJ$19,((CK$18-CJ$19+1)*$B$2*$BU$21),IF(CK$18&gt;=CJ$19,$BU$21*$B$2))),0)</f>
        <v>0</v>
      </c>
      <c r="CL93" s="231">
        <f>IF('Hoja De Calculo'!CM$13&gt;='Hoja De Calculo'!CL$13,IF(CL$18=100,($BU$21*CL$18*$B$2)-SUM($I93:CK93),IF(CL$18&gt;CK$19,((CL$18-CK$19+1)*$B$2*$BU$21),IF(CL$18&gt;=CK$19,$BU$21*$B$2))),0)</f>
        <v>0</v>
      </c>
      <c r="CM93" s="231">
        <f>IF('Hoja De Calculo'!CN$13&gt;='Hoja De Calculo'!CM$13,IF(CM$18=100,($BU$21*CM$18*$B$2)-SUM($I93:CL93),IF(CM$18&gt;CL$19,((CM$18-CL$19+1)*$B$2*$BU$21),IF(CM$18&gt;=CL$19,$BU$21*$B$2))),0)</f>
        <v>0</v>
      </c>
      <c r="CN93" s="231">
        <f>IF('Hoja De Calculo'!CO$13&gt;='Hoja De Calculo'!CN$13,IF(CN$18=100,($BU$21*CN$18*$B$2)-SUM($I93:CM93),IF(CN$18&gt;CM$19,((CN$18-CM$19+1)*$B$2*$BU$21),IF(CN$18&gt;=CM$19,$BU$21*$B$2))),0)</f>
        <v>0</v>
      </c>
      <c r="CO93" s="231">
        <f>IF('Hoja De Calculo'!CP$13&gt;='Hoja De Calculo'!CO$13,IF(CO$18=100,($BU$21*CO$18*$B$2)-SUM($I93:CN93),IF(CO$18&gt;CN$19,((CO$18-CN$19+1)*$B$2*$BU$21),IF(CO$18&gt;=CN$19,$BU$21*$B$2))),0)</f>
        <v>0</v>
      </c>
      <c r="CP93" s="231">
        <f>IF('Hoja De Calculo'!CQ$13&gt;='Hoja De Calculo'!CP$13,IF(CP$18=100,($BU$21*CP$18*$B$2)-SUM($I93:CO93),IF(CP$18&gt;CO$19,((CP$18-CO$19+1)*$B$2*$BU$21),IF(CP$18&gt;=CO$19,$BU$21*$B$2))),0)</f>
        <v>0</v>
      </c>
      <c r="CQ93" s="231">
        <f>IF('Hoja De Calculo'!CR$13&gt;='Hoja De Calculo'!CQ$13,IF(CQ$18=100,($BU$21*CQ$18*$B$2)-SUM($I93:CP93),IF(CQ$18&gt;CP$19,((CQ$18-CP$19+1)*$B$2*$BU$21),IF(CQ$18&gt;=CP$19,$BU$21*$B$2))),0)</f>
        <v>0</v>
      </c>
      <c r="CR93" s="231">
        <f>IF('Hoja De Calculo'!CS$13&gt;='Hoja De Calculo'!CR$13,IF(CR$18=100,($BU$21*CR$18*$B$2)-SUM($I93:CQ93),IF(CR$18&gt;CQ$19,((CR$18-CQ$19+1)*$B$2*$BU$21),IF(CR$18&gt;=CQ$19,$BU$21*$B$2))),0)</f>
        <v>0</v>
      </c>
      <c r="CS93" s="231">
        <f>IF('Hoja De Calculo'!CT$13&gt;='Hoja De Calculo'!CS$13,IF(CS$18=100,($BU$21*CS$18*$B$2)-SUM($I93:CR93),IF(CS$18&gt;CR$19,((CS$18-CR$19+1)*$B$2*$BU$21),IF(CS$18&gt;=CR$19,$BU$21*$B$2))),0)</f>
        <v>0</v>
      </c>
      <c r="CT93" s="231">
        <f>IF('Hoja De Calculo'!CU$13&gt;='Hoja De Calculo'!CT$13,IF(CT$18=100,($BU$21*CT$18*$B$2)-SUM($I93:CS93),IF(CT$18&gt;CS$19,((CT$18-CS$19+1)*$B$2*$BU$21),IF(CT$18&gt;=CS$19,$BU$21*$B$2))),0)</f>
        <v>0</v>
      </c>
      <c r="CU93" s="231">
        <f>IF('Hoja De Calculo'!CV$13&gt;='Hoja De Calculo'!CU$13,IF(CU$18=100,($BU$21*CU$18*$B$2)-SUM($I93:CT93),IF(CU$18&gt;CT$19,((CU$18-CT$19+1)*$B$2*$BU$21),IF(CU$18&gt;=CT$19,$BU$21*$B$2))),0)</f>
        <v>0</v>
      </c>
      <c r="CV93" s="231">
        <f>IF('Hoja De Calculo'!CW$13&gt;='Hoja De Calculo'!CV$13,IF(CV$18=100,($BU$21*CV$18*$B$2)-SUM($I93:CU93),IF(CV$18&gt;CU$19,((CV$18-CU$19+1)*$B$2*$BU$21),IF(CV$18&gt;=CU$19,$BU$21*$B$2))),0)</f>
        <v>0</v>
      </c>
      <c r="CW93" s="231">
        <f>IF('Hoja De Calculo'!CX$13&gt;='Hoja De Calculo'!CW$13,IF(CW$18=100,($BU$21*CW$18*$B$2)-SUM($I93:CV93),IF(CW$18&gt;CV$19,((CW$18-CV$19+1)*$B$2*$BU$21),IF(CW$18&gt;=CV$19,$BU$21*$B$2))),0)</f>
        <v>0</v>
      </c>
    </row>
    <row r="94" spans="1:101" x14ac:dyDescent="0.35">
      <c r="A94" t="s">
        <v>199</v>
      </c>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6"/>
      <c r="BA94" s="196"/>
      <c r="BB94" s="196"/>
      <c r="BC94" s="196"/>
      <c r="BD94" s="196"/>
      <c r="BE94" s="196"/>
      <c r="BF94" s="196"/>
      <c r="BG94" s="196"/>
      <c r="BH94" s="196"/>
      <c r="BI94" s="196"/>
      <c r="BJ94" s="196"/>
      <c r="BK94" s="196"/>
      <c r="BL94" s="196"/>
      <c r="BM94" s="196"/>
      <c r="BN94" s="196"/>
      <c r="BO94" s="196"/>
      <c r="BP94" s="196"/>
      <c r="BQ94" s="196"/>
      <c r="BR94" s="196"/>
      <c r="BS94" s="196"/>
      <c r="BT94" s="196"/>
      <c r="BU94" s="196"/>
      <c r="BV94" s="218">
        <f>(BV$21*$B$2*(BV$19+(IF(BV$19=100,0,1))))</f>
        <v>0</v>
      </c>
      <c r="BW94" s="231">
        <f>IF('Hoja De Calculo'!BX$13&gt;='Hoja De Calculo'!BW$13,IF(BW$18=100,($BV$21*BW$18*$B$2)-SUM($I94:BV94),IF(BW$18&gt;BV$19,((BW$18-BV$19+1)*$B$2*$BV$21),IF(BW$18&gt;=BV$19,$BV$21*$B$2))),0)</f>
        <v>0</v>
      </c>
      <c r="BX94" s="231">
        <f>IF('Hoja De Calculo'!BY$13&gt;='Hoja De Calculo'!BX$13,IF(BX$18=100,($BV$21*BX$18*$B$2)-SUM($I94:BW94),IF(BX$18&gt;BW$19,((BX$18-BW$19+1)*$B$2*$BV$21),IF(BX$18&gt;=BW$19,$BV$21*$B$2))),0)</f>
        <v>0</v>
      </c>
      <c r="BY94" s="231">
        <f>IF('Hoja De Calculo'!BZ$13&gt;='Hoja De Calculo'!BY$13,IF(BY$18=100,($BV$21*BY$18*$B$2)-SUM($I94:BX94),IF(BY$18&gt;BX$19,((BY$18-BX$19+1)*$B$2*$BV$21),IF(BY$18&gt;=BX$19,$BV$21*$B$2))),0)</f>
        <v>0</v>
      </c>
      <c r="BZ94" s="231">
        <f>IF('Hoja De Calculo'!CA$13&gt;='Hoja De Calculo'!BZ$13,IF(BZ$18=100,($BV$21*BZ$18*$B$2)-SUM($I94:BY94),IF(BZ$18&gt;BY$19,((BZ$18-BY$19+1)*$B$2*$BV$21),IF(BZ$18&gt;=BY$19,$BV$21*$B$2))),0)</f>
        <v>0</v>
      </c>
      <c r="CA94" s="231">
        <f>IF('Hoja De Calculo'!CB$13&gt;='Hoja De Calculo'!CA$13,IF(CA$18=100,($BV$21*CA$18*$B$2)-SUM($I94:BZ94),IF(CA$18&gt;BZ$19,((CA$18-BZ$19+1)*$B$2*$BV$21),IF(CA$18&gt;=BZ$19,$BV$21*$B$2))),0)</f>
        <v>0</v>
      </c>
      <c r="CB94" s="231">
        <f>IF('Hoja De Calculo'!CC$13&gt;='Hoja De Calculo'!CB$13,IF(CB$18=100,($BV$21*CB$18*$B$2)-SUM($I94:CA94),IF(CB$18&gt;CA$19,((CB$18-CA$19+1)*$B$2*$BV$21),IF(CB$18&gt;=CA$19,$BV$21*$B$2))),0)</f>
        <v>0</v>
      </c>
      <c r="CC94" s="231">
        <f>IF('Hoja De Calculo'!CD$13&gt;='Hoja De Calculo'!CC$13,IF(CC$18=100,($BV$21*CC$18*$B$2)-SUM($I94:CB94),IF(CC$18&gt;CB$19,((CC$18-CB$19+1)*$B$2*$BV$21),IF(CC$18&gt;=CB$19,$BV$21*$B$2))),0)</f>
        <v>0</v>
      </c>
      <c r="CD94" s="231">
        <f>IF('Hoja De Calculo'!CE$13&gt;='Hoja De Calculo'!CD$13,IF(CD$18=100,($BV$21*CD$18*$B$2)-SUM($I94:CC94),IF(CD$18&gt;CC$19,((CD$18-CC$19+1)*$B$2*$BV$21),IF(CD$18&gt;=CC$19,$BV$21*$B$2))),0)</f>
        <v>0</v>
      </c>
      <c r="CE94" s="231">
        <f>IF('Hoja De Calculo'!CF$13&gt;='Hoja De Calculo'!CE$13,IF(CE$18=100,($BV$21*CE$18*$B$2)-SUM($I94:CD94),IF(CE$18&gt;CD$19,((CE$18-CD$19+1)*$B$2*$BV$21),IF(CE$18&gt;=CD$19,$BV$21*$B$2))),0)</f>
        <v>0</v>
      </c>
      <c r="CF94" s="231">
        <f>IF('Hoja De Calculo'!CG$13&gt;='Hoja De Calculo'!CF$13,IF(CF$18=100,($BV$21*CF$18*$B$2)-SUM($I94:CE94),IF(CF$18&gt;CE$19,((CF$18-CE$19+1)*$B$2*$BV$21),IF(CF$18&gt;=CE$19,$BV$21*$B$2))),0)</f>
        <v>0</v>
      </c>
      <c r="CG94" s="231">
        <f>IF('Hoja De Calculo'!CH$13&gt;='Hoja De Calculo'!CG$13,IF(CG$18=100,($BV$21*CG$18*$B$2)-SUM($I94:CF94),IF(CG$18&gt;CF$19,((CG$18-CF$19+1)*$B$2*$BV$21),IF(CG$18&gt;=CF$19,$BV$21*$B$2))),0)</f>
        <v>0</v>
      </c>
      <c r="CH94" s="231">
        <f>IF('Hoja De Calculo'!CI$13&gt;='Hoja De Calculo'!CH$13,IF(CH$18=100,($BV$21*CH$18*$B$2)-SUM($I94:CG94),IF(CH$18&gt;CG$19,((CH$18-CG$19+1)*$B$2*$BV$21),IF(CH$18&gt;=CG$19,$BV$21*$B$2))),0)</f>
        <v>0</v>
      </c>
      <c r="CI94" s="231">
        <f>IF('Hoja De Calculo'!CJ$13&gt;='Hoja De Calculo'!CI$13,IF(CI$18=100,($BV$21*CI$18*$B$2)-SUM($I94:CH94),IF(CI$18&gt;CH$19,((CI$18-CH$19+1)*$B$2*$BV$21),IF(CI$18&gt;=CH$19,$BV$21*$B$2))),0)</f>
        <v>0</v>
      </c>
      <c r="CJ94" s="231">
        <f>IF('Hoja De Calculo'!CK$13&gt;='Hoja De Calculo'!CJ$13,IF(CJ$18=100,($BV$21*CJ$18*$B$2)-SUM($I94:CI94),IF(CJ$18&gt;CI$19,((CJ$18-CI$19+1)*$B$2*$BV$21),IF(CJ$18&gt;=CI$19,$BV$21*$B$2))),0)</f>
        <v>0</v>
      </c>
      <c r="CK94" s="231">
        <f>IF('Hoja De Calculo'!CL$13&gt;='Hoja De Calculo'!CK$13,IF(CK$18=100,($BV$21*CK$18*$B$2)-SUM($I94:CJ94),IF(CK$18&gt;CJ$19,((CK$18-CJ$19+1)*$B$2*$BV$21),IF(CK$18&gt;=CJ$19,$BV$21*$B$2))),0)</f>
        <v>0</v>
      </c>
      <c r="CL94" s="231">
        <f>IF('Hoja De Calculo'!CM$13&gt;='Hoja De Calculo'!CL$13,IF(CL$18=100,($BV$21*CL$18*$B$2)-SUM($I94:CK94),IF(CL$18&gt;CK$19,((CL$18-CK$19+1)*$B$2*$BV$21),IF(CL$18&gt;=CK$19,$BV$21*$B$2))),0)</f>
        <v>0</v>
      </c>
      <c r="CM94" s="231">
        <f>IF('Hoja De Calculo'!CN$13&gt;='Hoja De Calculo'!CM$13,IF(CM$18=100,($BV$21*CM$18*$B$2)-SUM($I94:CL94),IF(CM$18&gt;CL$19,((CM$18-CL$19+1)*$B$2*$BV$21),IF(CM$18&gt;=CL$19,$BV$21*$B$2))),0)</f>
        <v>0</v>
      </c>
      <c r="CN94" s="231">
        <f>IF('Hoja De Calculo'!CO$13&gt;='Hoja De Calculo'!CN$13,IF(CN$18=100,($BV$21*CN$18*$B$2)-SUM($I94:CM94),IF(CN$18&gt;CM$19,((CN$18-CM$19+1)*$B$2*$BV$21),IF(CN$18&gt;=CM$19,$BV$21*$B$2))),0)</f>
        <v>0</v>
      </c>
      <c r="CO94" s="231">
        <f>IF('Hoja De Calculo'!CP$13&gt;='Hoja De Calculo'!CO$13,IF(CO$18=100,($BV$21*CO$18*$B$2)-SUM($I94:CN94),IF(CO$18&gt;CN$19,((CO$18-CN$19+1)*$B$2*$BV$21),IF(CO$18&gt;=CN$19,$BV$21*$B$2))),0)</f>
        <v>0</v>
      </c>
      <c r="CP94" s="231">
        <f>IF('Hoja De Calculo'!CQ$13&gt;='Hoja De Calculo'!CP$13,IF(CP$18=100,($BV$21*CP$18*$B$2)-SUM($I94:CO94),IF(CP$18&gt;CO$19,((CP$18-CO$19+1)*$B$2*$BV$21),IF(CP$18&gt;=CO$19,$BV$21*$B$2))),0)</f>
        <v>0</v>
      </c>
      <c r="CQ94" s="231">
        <f>IF('Hoja De Calculo'!CR$13&gt;='Hoja De Calculo'!CQ$13,IF(CQ$18=100,($BV$21*CQ$18*$B$2)-SUM($I94:CP94),IF(CQ$18&gt;CP$19,((CQ$18-CP$19+1)*$B$2*$BV$21),IF(CQ$18&gt;=CP$19,$BV$21*$B$2))),0)</f>
        <v>0</v>
      </c>
      <c r="CR94" s="231">
        <f>IF('Hoja De Calculo'!CS$13&gt;='Hoja De Calculo'!CR$13,IF(CR$18=100,($BV$21*CR$18*$B$2)-SUM($I94:CQ94),IF(CR$18&gt;CQ$19,((CR$18-CQ$19+1)*$B$2*$BV$21),IF(CR$18&gt;=CQ$19,$BV$21*$B$2))),0)</f>
        <v>0</v>
      </c>
      <c r="CS94" s="231">
        <f>IF('Hoja De Calculo'!CT$13&gt;='Hoja De Calculo'!CS$13,IF(CS$18=100,($BV$21*CS$18*$B$2)-SUM($I94:CR94),IF(CS$18&gt;CR$19,((CS$18-CR$19+1)*$B$2*$BV$21),IF(CS$18&gt;=CR$19,$BV$21*$B$2))),0)</f>
        <v>0</v>
      </c>
      <c r="CT94" s="231">
        <f>IF('Hoja De Calculo'!CU$13&gt;='Hoja De Calculo'!CT$13,IF(CT$18=100,($BV$21*CT$18*$B$2)-SUM($I94:CS94),IF(CT$18&gt;CS$19,((CT$18-CS$19+1)*$B$2*$BV$21),IF(CT$18&gt;=CS$19,$BV$21*$B$2))),0)</f>
        <v>0</v>
      </c>
      <c r="CU94" s="231">
        <f>IF('Hoja De Calculo'!CV$13&gt;='Hoja De Calculo'!CU$13,IF(CU$18=100,($BV$21*CU$18*$B$2)-SUM($I94:CT94),IF(CU$18&gt;CT$19,((CU$18-CT$19+1)*$B$2*$BV$21),IF(CU$18&gt;=CT$19,$BV$21*$B$2))),0)</f>
        <v>0</v>
      </c>
      <c r="CV94" s="231">
        <f>IF('Hoja De Calculo'!CW$13&gt;='Hoja De Calculo'!CV$13,IF(CV$18=100,($BV$21*CV$18*$B$2)-SUM($I94:CU94),IF(CV$18&gt;CU$19,((CV$18-CU$19+1)*$B$2*$BV$21),IF(CV$18&gt;=CU$19,$BV$21*$B$2))),0)</f>
        <v>0</v>
      </c>
      <c r="CW94" s="231">
        <f>IF('Hoja De Calculo'!CX$13&gt;='Hoja De Calculo'!CW$13,IF(CW$18=100,($BV$21*CW$18*$B$2)-SUM($I94:CV94),IF(CW$18&gt;CV$19,((CW$18-CV$19+1)*$B$2*$BV$21),IF(CW$18&gt;=CV$19,$BV$21*$B$2))),0)</f>
        <v>0</v>
      </c>
    </row>
    <row r="95" spans="1:101" x14ac:dyDescent="0.35">
      <c r="A95" t="s">
        <v>200</v>
      </c>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6"/>
      <c r="BA95" s="196"/>
      <c r="BB95" s="196"/>
      <c r="BC95" s="196"/>
      <c r="BD95" s="196"/>
      <c r="BE95" s="196"/>
      <c r="BF95" s="196"/>
      <c r="BG95" s="196"/>
      <c r="BH95" s="196"/>
      <c r="BI95" s="196"/>
      <c r="BJ95" s="196"/>
      <c r="BK95" s="196"/>
      <c r="BL95" s="196"/>
      <c r="BM95" s="196"/>
      <c r="BN95" s="196"/>
      <c r="BO95" s="196"/>
      <c r="BP95" s="196"/>
      <c r="BQ95" s="196"/>
      <c r="BR95" s="196"/>
      <c r="BS95" s="196"/>
      <c r="BT95" s="196"/>
      <c r="BU95" s="196"/>
      <c r="BV95" s="196"/>
      <c r="BW95" s="218">
        <f>(BW$21*$B$2*(BW$19+(IF(BW$19=100,0,1))))</f>
        <v>0</v>
      </c>
      <c r="BX95" s="231">
        <f>IF('Hoja De Calculo'!BY$13&gt;='Hoja De Calculo'!BX$13,IF(BX$18=100,($BW$21*BX$18*$B$2)-SUM($I95:BW95),IF(BX$18&gt;BW$19,((BX$18-BW$19+1)*$B$2*$BW$21),IF(BX$18&gt;=BW$19,$BW$21*$B$2))),0)</f>
        <v>0</v>
      </c>
      <c r="BY95" s="231">
        <f>IF('Hoja De Calculo'!BZ$13&gt;='Hoja De Calculo'!BY$13,IF(BY$18=100,($BW$21*BY$18*$B$2)-SUM($I95:BX95),IF(BY$18&gt;BX$19,((BY$18-BX$19+1)*$B$2*$BW$21),IF(BY$18&gt;=BX$19,$BW$21*$B$2))),0)</f>
        <v>0</v>
      </c>
      <c r="BZ95" s="231">
        <f>IF('Hoja De Calculo'!CA$13&gt;='Hoja De Calculo'!BZ$13,IF(BZ$18=100,($BW$21*BZ$18*$B$2)-SUM($I95:BY95),IF(BZ$18&gt;BY$19,((BZ$18-BY$19+1)*$B$2*$BW$21),IF(BZ$18&gt;=BY$19,$BW$21*$B$2))),0)</f>
        <v>0</v>
      </c>
      <c r="CA95" s="231">
        <f>IF('Hoja De Calculo'!CB$13&gt;='Hoja De Calculo'!CA$13,IF(CA$18=100,($BW$21*CA$18*$B$2)-SUM($I95:BZ95),IF(CA$18&gt;BZ$19,((CA$18-BZ$19+1)*$B$2*$BW$21),IF(CA$18&gt;=BZ$19,$BW$21*$B$2))),0)</f>
        <v>0</v>
      </c>
      <c r="CB95" s="231">
        <f>IF('Hoja De Calculo'!CC$13&gt;='Hoja De Calculo'!CB$13,IF(CB$18=100,($BW$21*CB$18*$B$2)-SUM($I95:CA95),IF(CB$18&gt;CA$19,((CB$18-CA$19+1)*$B$2*$BW$21),IF(CB$18&gt;=CA$19,$BW$21*$B$2))),0)</f>
        <v>0</v>
      </c>
      <c r="CC95" s="231">
        <f>IF('Hoja De Calculo'!CD$13&gt;='Hoja De Calculo'!CC$13,IF(CC$18=100,($BW$21*CC$18*$B$2)-SUM($I95:CB95),IF(CC$18&gt;CB$19,((CC$18-CB$19+1)*$B$2*$BW$21),IF(CC$18&gt;=CB$19,$BW$21*$B$2))),0)</f>
        <v>0</v>
      </c>
      <c r="CD95" s="231">
        <f>IF('Hoja De Calculo'!CE$13&gt;='Hoja De Calculo'!CD$13,IF(CD$18=100,($BW$21*CD$18*$B$2)-SUM($I95:CC95),IF(CD$18&gt;CC$19,((CD$18-CC$19+1)*$B$2*$BW$21),IF(CD$18&gt;=CC$19,$BW$21*$B$2))),0)</f>
        <v>0</v>
      </c>
      <c r="CE95" s="231">
        <f>IF('Hoja De Calculo'!CF$13&gt;='Hoja De Calculo'!CE$13,IF(CE$18=100,($BW$21*CE$18*$B$2)-SUM($I95:CD95),IF(CE$18&gt;CD$19,((CE$18-CD$19+1)*$B$2*$BW$21),IF(CE$18&gt;=CD$19,$BW$21*$B$2))),0)</f>
        <v>0</v>
      </c>
      <c r="CF95" s="231">
        <f>IF('Hoja De Calculo'!CG$13&gt;='Hoja De Calculo'!CF$13,IF(CF$18=100,($BW$21*CF$18*$B$2)-SUM($I95:CE95),IF(CF$18&gt;CE$19,((CF$18-CE$19+1)*$B$2*$BW$21),IF(CF$18&gt;=CE$19,$BW$21*$B$2))),0)</f>
        <v>0</v>
      </c>
      <c r="CG95" s="231">
        <f>IF('Hoja De Calculo'!CH$13&gt;='Hoja De Calculo'!CG$13,IF(CG$18=100,($BW$21*CG$18*$B$2)-SUM($I95:CF95),IF(CG$18&gt;CF$19,((CG$18-CF$19+1)*$B$2*$BW$21),IF(CG$18&gt;=CF$19,$BW$21*$B$2))),0)</f>
        <v>0</v>
      </c>
      <c r="CH95" s="231">
        <f>IF('Hoja De Calculo'!CI$13&gt;='Hoja De Calculo'!CH$13,IF(CH$18=100,($BW$21*CH$18*$B$2)-SUM($I95:CG95),IF(CH$18&gt;CG$19,((CH$18-CG$19+1)*$B$2*$BW$21),IF(CH$18&gt;=CG$19,$BW$21*$B$2))),0)</f>
        <v>0</v>
      </c>
      <c r="CI95" s="231">
        <f>IF('Hoja De Calculo'!CJ$13&gt;='Hoja De Calculo'!CI$13,IF(CI$18=100,($BW$21*CI$18*$B$2)-SUM($I95:CH95),IF(CI$18&gt;CH$19,((CI$18-CH$19+1)*$B$2*$BW$21),IF(CI$18&gt;=CH$19,$BW$21*$B$2))),0)</f>
        <v>0</v>
      </c>
      <c r="CJ95" s="231">
        <f>IF('Hoja De Calculo'!CK$13&gt;='Hoja De Calculo'!CJ$13,IF(CJ$18=100,($BW$21*CJ$18*$B$2)-SUM($I95:CI95),IF(CJ$18&gt;CI$19,((CJ$18-CI$19+1)*$B$2*$BW$21),IF(CJ$18&gt;=CI$19,$BW$21*$B$2))),0)</f>
        <v>0</v>
      </c>
      <c r="CK95" s="231">
        <f>IF('Hoja De Calculo'!CL$13&gt;='Hoja De Calculo'!CK$13,IF(CK$18=100,($BW$21*CK$18*$B$2)-SUM($I95:CJ95),IF(CK$18&gt;CJ$19,((CK$18-CJ$19+1)*$B$2*$BW$21),IF(CK$18&gt;=CJ$19,$BW$21*$B$2))),0)</f>
        <v>0</v>
      </c>
      <c r="CL95" s="231">
        <f>IF('Hoja De Calculo'!CM$13&gt;='Hoja De Calculo'!CL$13,IF(CL$18=100,($BW$21*CL$18*$B$2)-SUM($I95:CK95),IF(CL$18&gt;CK$19,((CL$18-CK$19+1)*$B$2*$BW$21),IF(CL$18&gt;=CK$19,$BW$21*$B$2))),0)</f>
        <v>0</v>
      </c>
      <c r="CM95" s="231">
        <f>IF('Hoja De Calculo'!CN$13&gt;='Hoja De Calculo'!CM$13,IF(CM$18=100,($BW$21*CM$18*$B$2)-SUM($I95:CL95),IF(CM$18&gt;CL$19,((CM$18-CL$19+1)*$B$2*$BW$21),IF(CM$18&gt;=CL$19,$BW$21*$B$2))),0)</f>
        <v>0</v>
      </c>
      <c r="CN95" s="231">
        <f>IF('Hoja De Calculo'!CO$13&gt;='Hoja De Calculo'!CN$13,IF(CN$18=100,($BW$21*CN$18*$B$2)-SUM($I95:CM95),IF(CN$18&gt;CM$19,((CN$18-CM$19+1)*$B$2*$BW$21),IF(CN$18&gt;=CM$19,$BW$21*$B$2))),0)</f>
        <v>0</v>
      </c>
      <c r="CO95" s="231">
        <f>IF('Hoja De Calculo'!CP$13&gt;='Hoja De Calculo'!CO$13,IF(CO$18=100,($BW$21*CO$18*$B$2)-SUM($I95:CN95),IF(CO$18&gt;CN$19,((CO$18-CN$19+1)*$B$2*$BW$21),IF(CO$18&gt;=CN$19,$BW$21*$B$2))),0)</f>
        <v>0</v>
      </c>
      <c r="CP95" s="231">
        <f>IF('Hoja De Calculo'!CQ$13&gt;='Hoja De Calculo'!CP$13,IF(CP$18=100,($BW$21*CP$18*$B$2)-SUM($I95:CO95),IF(CP$18&gt;CO$19,((CP$18-CO$19+1)*$B$2*$BW$21),IF(CP$18&gt;=CO$19,$BW$21*$B$2))),0)</f>
        <v>0</v>
      </c>
      <c r="CQ95" s="231">
        <f>IF('Hoja De Calculo'!CR$13&gt;='Hoja De Calculo'!CQ$13,IF(CQ$18=100,($BW$21*CQ$18*$B$2)-SUM($I95:CP95),IF(CQ$18&gt;CP$19,((CQ$18-CP$19+1)*$B$2*$BW$21),IF(CQ$18&gt;=CP$19,$BW$21*$B$2))),0)</f>
        <v>0</v>
      </c>
      <c r="CR95" s="231">
        <f>IF('Hoja De Calculo'!CS$13&gt;='Hoja De Calculo'!CR$13,IF(CR$18=100,($BW$21*CR$18*$B$2)-SUM($I95:CQ95),IF(CR$18&gt;CQ$19,((CR$18-CQ$19+1)*$B$2*$BW$21),IF(CR$18&gt;=CQ$19,$BW$21*$B$2))),0)</f>
        <v>0</v>
      </c>
      <c r="CS95" s="231">
        <f>IF('Hoja De Calculo'!CT$13&gt;='Hoja De Calculo'!CS$13,IF(CS$18=100,($BW$21*CS$18*$B$2)-SUM($I95:CR95),IF(CS$18&gt;CR$19,((CS$18-CR$19+1)*$B$2*$BW$21),IF(CS$18&gt;=CR$19,$BW$21*$B$2))),0)</f>
        <v>0</v>
      </c>
      <c r="CT95" s="231">
        <f>IF('Hoja De Calculo'!CU$13&gt;='Hoja De Calculo'!CT$13,IF(CT$18=100,($BW$21*CT$18*$B$2)-SUM($I95:CS95),IF(CT$18&gt;CS$19,((CT$18-CS$19+1)*$B$2*$BW$21),IF(CT$18&gt;=CS$19,$BW$21*$B$2))),0)</f>
        <v>0</v>
      </c>
      <c r="CU95" s="231">
        <f>IF('Hoja De Calculo'!CV$13&gt;='Hoja De Calculo'!CU$13,IF(CU$18=100,($BW$21*CU$18*$B$2)-SUM($I95:CT95),IF(CU$18&gt;CT$19,((CU$18-CT$19+1)*$B$2*$BW$21),IF(CU$18&gt;=CT$19,$BW$21*$B$2))),0)</f>
        <v>0</v>
      </c>
      <c r="CV95" s="231">
        <f>IF('Hoja De Calculo'!CW$13&gt;='Hoja De Calculo'!CV$13,IF(CV$18=100,($BW$21*CV$18*$B$2)-SUM($I95:CU95),IF(CV$18&gt;CU$19,((CV$18-CU$19+1)*$B$2*$BW$21),IF(CV$18&gt;=CU$19,$BW$21*$B$2))),0)</f>
        <v>0</v>
      </c>
      <c r="CW95" s="231">
        <f>IF('Hoja De Calculo'!CX$13&gt;='Hoja De Calculo'!CW$13,IF(CW$18=100,($BW$21*CW$18*$B$2)-SUM($I95:CV95),IF(CW$18&gt;CV$19,((CW$18-CV$19+1)*$B$2*$BW$21),IF(CW$18&gt;=CV$19,$BW$21*$B$2))),0)</f>
        <v>0</v>
      </c>
    </row>
    <row r="96" spans="1:101" x14ac:dyDescent="0.35">
      <c r="A96" t="s">
        <v>201</v>
      </c>
      <c r="B96" s="196"/>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c r="BA96" s="196"/>
      <c r="BB96" s="196"/>
      <c r="BC96" s="196"/>
      <c r="BD96" s="196"/>
      <c r="BE96" s="196"/>
      <c r="BF96" s="196"/>
      <c r="BG96" s="196"/>
      <c r="BH96" s="196"/>
      <c r="BI96" s="196"/>
      <c r="BJ96" s="196"/>
      <c r="BK96" s="196"/>
      <c r="BL96" s="196"/>
      <c r="BM96" s="196"/>
      <c r="BN96" s="196"/>
      <c r="BO96" s="196"/>
      <c r="BP96" s="196"/>
      <c r="BQ96" s="196"/>
      <c r="BR96" s="196"/>
      <c r="BS96" s="196"/>
      <c r="BT96" s="196"/>
      <c r="BU96" s="196"/>
      <c r="BV96" s="196"/>
      <c r="BW96" s="196"/>
      <c r="BX96" s="218">
        <f>(BX$21*$B$2*(BX$19+(IF(BX$19=100,0,1))))</f>
        <v>0</v>
      </c>
      <c r="BY96" s="231">
        <f>IF('Hoja De Calculo'!BZ$13&gt;='Hoja De Calculo'!BY$13,IF(BY$18=100,($BX$21*BY$18*$B$2)-SUM($I96:BX96),IF(BY$18&gt;BX$19,((BY$18-BX$19+1)*$B$2*$BX$21),IF(BY$18&gt;=BX$19,$BX$21*$B$2))),0)</f>
        <v>0</v>
      </c>
      <c r="BZ96" s="231">
        <f>IF('Hoja De Calculo'!CA$13&gt;='Hoja De Calculo'!BZ$13,IF(BZ$18=100,($BX$21*BZ$18*$B$2)-SUM($I96:BY96),IF(BZ$18&gt;BY$19,((BZ$18-BY$19+1)*$B$2*$BX$21),IF(BZ$18&gt;=BY$19,$BX$21*$B$2))),0)</f>
        <v>0</v>
      </c>
      <c r="CA96" s="231">
        <f>IF('Hoja De Calculo'!CB$13&gt;='Hoja De Calculo'!CA$13,IF(CA$18=100,($BX$21*CA$18*$B$2)-SUM($I96:BZ96),IF(CA$18&gt;BZ$19,((CA$18-BZ$19+1)*$B$2*$BX$21),IF(CA$18&gt;=BZ$19,$BX$21*$B$2))),0)</f>
        <v>0</v>
      </c>
      <c r="CB96" s="231">
        <f>IF('Hoja De Calculo'!CC$13&gt;='Hoja De Calculo'!CB$13,IF(CB$18=100,($BX$21*CB$18*$B$2)-SUM($I96:CA96),IF(CB$18&gt;CA$19,((CB$18-CA$19+1)*$B$2*$BX$21),IF(CB$18&gt;=CA$19,$BX$21*$B$2))),0)</f>
        <v>0</v>
      </c>
      <c r="CC96" s="231">
        <f>IF('Hoja De Calculo'!CD$13&gt;='Hoja De Calculo'!CC$13,IF(CC$18=100,($BX$21*CC$18*$B$2)-SUM($I96:CB96),IF(CC$18&gt;CB$19,((CC$18-CB$19+1)*$B$2*$BX$21),IF(CC$18&gt;=CB$19,$BX$21*$B$2))),0)</f>
        <v>0</v>
      </c>
      <c r="CD96" s="231">
        <f>IF('Hoja De Calculo'!CE$13&gt;='Hoja De Calculo'!CD$13,IF(CD$18=100,($BX$21*CD$18*$B$2)-SUM($I96:CC96),IF(CD$18&gt;CC$19,((CD$18-CC$19+1)*$B$2*$BX$21),IF(CD$18&gt;=CC$19,$BX$21*$B$2))),0)</f>
        <v>0</v>
      </c>
      <c r="CE96" s="231">
        <f>IF('Hoja De Calculo'!CF$13&gt;='Hoja De Calculo'!CE$13,IF(CE$18=100,($BX$21*CE$18*$B$2)-SUM($I96:CD96),IF(CE$18&gt;CD$19,((CE$18-CD$19+1)*$B$2*$BX$21),IF(CE$18&gt;=CD$19,$BX$21*$B$2))),0)</f>
        <v>0</v>
      </c>
      <c r="CF96" s="231">
        <f>IF('Hoja De Calculo'!CG$13&gt;='Hoja De Calculo'!CF$13,IF(CF$18=100,($BX$21*CF$18*$B$2)-SUM($I96:CE96),IF(CF$18&gt;CE$19,((CF$18-CE$19+1)*$B$2*$BX$21),IF(CF$18&gt;=CE$19,$BX$21*$B$2))),0)</f>
        <v>0</v>
      </c>
      <c r="CG96" s="231">
        <f>IF('Hoja De Calculo'!CH$13&gt;='Hoja De Calculo'!CG$13,IF(CG$18=100,($BX$21*CG$18*$B$2)-SUM($I96:CF96),IF(CG$18&gt;CF$19,((CG$18-CF$19+1)*$B$2*$BX$21),IF(CG$18&gt;=CF$19,$BX$21*$B$2))),0)</f>
        <v>0</v>
      </c>
      <c r="CH96" s="231">
        <f>IF('Hoja De Calculo'!CI$13&gt;='Hoja De Calculo'!CH$13,IF(CH$18=100,($BX$21*CH$18*$B$2)-SUM($I96:CG96),IF(CH$18&gt;CG$19,((CH$18-CG$19+1)*$B$2*$BX$21),IF(CH$18&gt;=CG$19,$BX$21*$B$2))),0)</f>
        <v>0</v>
      </c>
      <c r="CI96" s="231">
        <f>IF('Hoja De Calculo'!CJ$13&gt;='Hoja De Calculo'!CI$13,IF(CI$18=100,($BX$21*CI$18*$B$2)-SUM($I96:CH96),IF(CI$18&gt;CH$19,((CI$18-CH$19+1)*$B$2*$BX$21),IF(CI$18&gt;=CH$19,$BX$21*$B$2))),0)</f>
        <v>0</v>
      </c>
      <c r="CJ96" s="231">
        <f>IF('Hoja De Calculo'!CK$13&gt;='Hoja De Calculo'!CJ$13,IF(CJ$18=100,($BX$21*CJ$18*$B$2)-SUM($I96:CI96),IF(CJ$18&gt;CI$19,((CJ$18-CI$19+1)*$B$2*$BX$21),IF(CJ$18&gt;=CI$19,$BX$21*$B$2))),0)</f>
        <v>0</v>
      </c>
      <c r="CK96" s="231">
        <f>IF('Hoja De Calculo'!CL$13&gt;='Hoja De Calculo'!CK$13,IF(CK$18=100,($BX$21*CK$18*$B$2)-SUM($I96:CJ96),IF(CK$18&gt;CJ$19,((CK$18-CJ$19+1)*$B$2*$BX$21),IF(CK$18&gt;=CJ$19,$BX$21*$B$2))),0)</f>
        <v>0</v>
      </c>
      <c r="CL96" s="231">
        <f>IF('Hoja De Calculo'!CM$13&gt;='Hoja De Calculo'!CL$13,IF(CL$18=100,($BX$21*CL$18*$B$2)-SUM($I96:CK96),IF(CL$18&gt;CK$19,((CL$18-CK$19+1)*$B$2*$BX$21),IF(CL$18&gt;=CK$19,$BX$21*$B$2))),0)</f>
        <v>0</v>
      </c>
      <c r="CM96" s="231">
        <f>IF('Hoja De Calculo'!CN$13&gt;='Hoja De Calculo'!CM$13,IF(CM$18=100,($BX$21*CM$18*$B$2)-SUM($I96:CL96),IF(CM$18&gt;CL$19,((CM$18-CL$19+1)*$B$2*$BX$21),IF(CM$18&gt;=CL$19,$BX$21*$B$2))),0)</f>
        <v>0</v>
      </c>
      <c r="CN96" s="231">
        <f>IF('Hoja De Calculo'!CO$13&gt;='Hoja De Calculo'!CN$13,IF(CN$18=100,($BX$21*CN$18*$B$2)-SUM($I96:CM96),IF(CN$18&gt;CM$19,((CN$18-CM$19+1)*$B$2*$BX$21),IF(CN$18&gt;=CM$19,$BX$21*$B$2))),0)</f>
        <v>0</v>
      </c>
      <c r="CO96" s="231">
        <f>IF('Hoja De Calculo'!CP$13&gt;='Hoja De Calculo'!CO$13,IF(CO$18=100,($BX$21*CO$18*$B$2)-SUM($I96:CN96),IF(CO$18&gt;CN$19,((CO$18-CN$19+1)*$B$2*$BX$21),IF(CO$18&gt;=CN$19,$BX$21*$B$2))),0)</f>
        <v>0</v>
      </c>
      <c r="CP96" s="231">
        <f>IF('Hoja De Calculo'!CQ$13&gt;='Hoja De Calculo'!CP$13,IF(CP$18=100,($BX$21*CP$18*$B$2)-SUM($I96:CO96),IF(CP$18&gt;CO$19,((CP$18-CO$19+1)*$B$2*$BX$21),IF(CP$18&gt;=CO$19,$BX$21*$B$2))),0)</f>
        <v>0</v>
      </c>
      <c r="CQ96" s="231">
        <f>IF('Hoja De Calculo'!CR$13&gt;='Hoja De Calculo'!CQ$13,IF(CQ$18=100,($BX$21*CQ$18*$B$2)-SUM($I96:CP96),IF(CQ$18&gt;CP$19,((CQ$18-CP$19+1)*$B$2*$BX$21),IF(CQ$18&gt;=CP$19,$BX$21*$B$2))),0)</f>
        <v>0</v>
      </c>
      <c r="CR96" s="231">
        <f>IF('Hoja De Calculo'!CS$13&gt;='Hoja De Calculo'!CR$13,IF(CR$18=100,($BX$21*CR$18*$B$2)-SUM($I96:CQ96),IF(CR$18&gt;CQ$19,((CR$18-CQ$19+1)*$B$2*$BX$21),IF(CR$18&gt;=CQ$19,$BX$21*$B$2))),0)</f>
        <v>0</v>
      </c>
      <c r="CS96" s="231">
        <f>IF('Hoja De Calculo'!CT$13&gt;='Hoja De Calculo'!CS$13,IF(CS$18=100,($BX$21*CS$18*$B$2)-SUM($I96:CR96),IF(CS$18&gt;CR$19,((CS$18-CR$19+1)*$B$2*$BX$21),IF(CS$18&gt;=CR$19,$BX$21*$B$2))),0)</f>
        <v>0</v>
      </c>
      <c r="CT96" s="231">
        <f>IF('Hoja De Calculo'!CU$13&gt;='Hoja De Calculo'!CT$13,IF(CT$18=100,($BX$21*CT$18*$B$2)-SUM($I96:CS96),IF(CT$18&gt;CS$19,((CT$18-CS$19+1)*$B$2*$BX$21),IF(CT$18&gt;=CS$19,$BX$21*$B$2))),0)</f>
        <v>0</v>
      </c>
      <c r="CU96" s="231">
        <f>IF('Hoja De Calculo'!CV$13&gt;='Hoja De Calculo'!CU$13,IF(CU$18=100,($BX$21*CU$18*$B$2)-SUM($I96:CT96),IF(CU$18&gt;CT$19,((CU$18-CT$19+1)*$B$2*$BX$21),IF(CU$18&gt;=CT$19,$BX$21*$B$2))),0)</f>
        <v>0</v>
      </c>
      <c r="CV96" s="231">
        <f>IF('Hoja De Calculo'!CW$13&gt;='Hoja De Calculo'!CV$13,IF(CV$18=100,($BX$21*CV$18*$B$2)-SUM($I96:CU96),IF(CV$18&gt;CU$19,((CV$18-CU$19+1)*$B$2*$BX$21),IF(CV$18&gt;=CU$19,$BX$21*$B$2))),0)</f>
        <v>0</v>
      </c>
      <c r="CW96" s="231">
        <f>IF('Hoja De Calculo'!CX$13&gt;='Hoja De Calculo'!CW$13,IF(CW$18=100,($BX$21*CW$18*$B$2)-SUM($I96:CV96),IF(CW$18&gt;CV$19,((CW$18-CV$19+1)*$B$2*$BX$21),IF(CW$18&gt;=CV$19,$BX$21*$B$2))),0)</f>
        <v>0</v>
      </c>
    </row>
    <row r="97" spans="1:101" x14ac:dyDescent="0.35">
      <c r="A97" t="s">
        <v>202</v>
      </c>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6"/>
      <c r="BA97" s="196"/>
      <c r="BB97" s="196"/>
      <c r="BC97" s="196"/>
      <c r="BD97" s="196"/>
      <c r="BE97" s="196"/>
      <c r="BF97" s="196"/>
      <c r="BG97" s="196"/>
      <c r="BH97" s="196"/>
      <c r="BI97" s="196"/>
      <c r="BJ97" s="196"/>
      <c r="BK97" s="196"/>
      <c r="BL97" s="196"/>
      <c r="BM97" s="196"/>
      <c r="BN97" s="196"/>
      <c r="BO97" s="196"/>
      <c r="BP97" s="196"/>
      <c r="BQ97" s="196"/>
      <c r="BR97" s="196"/>
      <c r="BS97" s="196"/>
      <c r="BT97" s="196"/>
      <c r="BU97" s="196"/>
      <c r="BV97" s="196"/>
      <c r="BW97" s="196"/>
      <c r="BX97" s="196"/>
      <c r="BY97" s="218">
        <f>(BY$21*$B$2*(BY$19+(IF(BY$19=100,0,1))))</f>
        <v>0</v>
      </c>
      <c r="BZ97" s="231">
        <f>IF('Hoja De Calculo'!CA$13&gt;='Hoja De Calculo'!BZ$13,IF(BZ$18=100,($BY$21*BZ$18*$B$2)-SUM($I97:BY97),IF(BZ$18&gt;BY$19,((BZ$18-BY$19+1)*$B$2*$BY$21),IF(BZ$18&gt;=BY$19,$BY$21*$B$2))),0)</f>
        <v>0</v>
      </c>
      <c r="CA97" s="231">
        <f>IF('Hoja De Calculo'!CB$13&gt;='Hoja De Calculo'!CA$13,IF(CA$18=100,($BY$21*CA$18*$B$2)-SUM($I97:BZ97),IF(CA$18&gt;BZ$19,((CA$18-BZ$19+1)*$B$2*$BY$21),IF(CA$18&gt;=BZ$19,$BY$21*$B$2))),0)</f>
        <v>0</v>
      </c>
      <c r="CB97" s="231">
        <f>IF('Hoja De Calculo'!CC$13&gt;='Hoja De Calculo'!CB$13,IF(CB$18=100,($BY$21*CB$18*$B$2)-SUM($I97:CA97),IF(CB$18&gt;CA$19,((CB$18-CA$19+1)*$B$2*$BY$21),IF(CB$18&gt;=CA$19,$BY$21*$B$2))),0)</f>
        <v>0</v>
      </c>
      <c r="CC97" s="231">
        <f>IF('Hoja De Calculo'!CD$13&gt;='Hoja De Calculo'!CC$13,IF(CC$18=100,($BY$21*CC$18*$B$2)-SUM($I97:CB97),IF(CC$18&gt;CB$19,((CC$18-CB$19+1)*$B$2*$BY$21),IF(CC$18&gt;=CB$19,$BY$21*$B$2))),0)</f>
        <v>0</v>
      </c>
      <c r="CD97" s="231">
        <f>IF('Hoja De Calculo'!CE$13&gt;='Hoja De Calculo'!CD$13,IF(CD$18=100,($BY$21*CD$18*$B$2)-SUM($I97:CC97),IF(CD$18&gt;CC$19,((CD$18-CC$19+1)*$B$2*$BY$21),IF(CD$18&gt;=CC$19,$BY$21*$B$2))),0)</f>
        <v>0</v>
      </c>
      <c r="CE97" s="231">
        <f>IF('Hoja De Calculo'!CF$13&gt;='Hoja De Calculo'!CE$13,IF(CE$18=100,($BY$21*CE$18*$B$2)-SUM($I97:CD97),IF(CE$18&gt;CD$19,((CE$18-CD$19+1)*$B$2*$BY$21),IF(CE$18&gt;=CD$19,$BY$21*$B$2))),0)</f>
        <v>0</v>
      </c>
      <c r="CF97" s="231">
        <f>IF('Hoja De Calculo'!CG$13&gt;='Hoja De Calculo'!CF$13,IF(CF$18=100,($BY$21*CF$18*$B$2)-SUM($I97:CE97),IF(CF$18&gt;CE$19,((CF$18-CE$19+1)*$B$2*$BY$21),IF(CF$18&gt;=CE$19,$BY$21*$B$2))),0)</f>
        <v>0</v>
      </c>
      <c r="CG97" s="231">
        <f>IF('Hoja De Calculo'!CH$13&gt;='Hoja De Calculo'!CG$13,IF(CG$18=100,($BY$21*CG$18*$B$2)-SUM($I97:CF97),IF(CG$18&gt;CF$19,((CG$18-CF$19+1)*$B$2*$BY$21),IF(CG$18&gt;=CF$19,$BY$21*$B$2))),0)</f>
        <v>0</v>
      </c>
      <c r="CH97" s="231">
        <f>IF('Hoja De Calculo'!CI$13&gt;='Hoja De Calculo'!CH$13,IF(CH$18=100,($BY$21*CH$18*$B$2)-SUM($I97:CG97),IF(CH$18&gt;CG$19,((CH$18-CG$19+1)*$B$2*$BY$21),IF(CH$18&gt;=CG$19,$BY$21*$B$2))),0)</f>
        <v>0</v>
      </c>
      <c r="CI97" s="231">
        <f>IF('Hoja De Calculo'!CJ$13&gt;='Hoja De Calculo'!CI$13,IF(CI$18=100,($BY$21*CI$18*$B$2)-SUM($I97:CH97),IF(CI$18&gt;CH$19,((CI$18-CH$19+1)*$B$2*$BY$21),IF(CI$18&gt;=CH$19,$BY$21*$B$2))),0)</f>
        <v>0</v>
      </c>
      <c r="CJ97" s="231">
        <f>IF('Hoja De Calculo'!CK$13&gt;='Hoja De Calculo'!CJ$13,IF(CJ$18=100,($BY$21*CJ$18*$B$2)-SUM($I97:CI97),IF(CJ$18&gt;CI$19,((CJ$18-CI$19+1)*$B$2*$BY$21),IF(CJ$18&gt;=CI$19,$BY$21*$B$2))),0)</f>
        <v>0</v>
      </c>
      <c r="CK97" s="231">
        <f>IF('Hoja De Calculo'!CL$13&gt;='Hoja De Calculo'!CK$13,IF(CK$18=100,($BY$21*CK$18*$B$2)-SUM($I97:CJ97),IF(CK$18&gt;CJ$19,((CK$18-CJ$19+1)*$B$2*$BY$21),IF(CK$18&gt;=CJ$19,$BY$21*$B$2))),0)</f>
        <v>0</v>
      </c>
      <c r="CL97" s="231">
        <f>IF('Hoja De Calculo'!CM$13&gt;='Hoja De Calculo'!CL$13,IF(CL$18=100,($BY$21*CL$18*$B$2)-SUM($I97:CK97),IF(CL$18&gt;CK$19,((CL$18-CK$19+1)*$B$2*$BY$21),IF(CL$18&gt;=CK$19,$BY$21*$B$2))),0)</f>
        <v>0</v>
      </c>
      <c r="CM97" s="231">
        <f>IF('Hoja De Calculo'!CN$13&gt;='Hoja De Calculo'!CM$13,IF(CM$18=100,($BY$21*CM$18*$B$2)-SUM($I97:CL97),IF(CM$18&gt;CL$19,((CM$18-CL$19+1)*$B$2*$BY$21),IF(CM$18&gt;=CL$19,$BY$21*$B$2))),0)</f>
        <v>0</v>
      </c>
      <c r="CN97" s="231">
        <f>IF('Hoja De Calculo'!CO$13&gt;='Hoja De Calculo'!CN$13,IF(CN$18=100,($BY$21*CN$18*$B$2)-SUM($I97:CM97),IF(CN$18&gt;CM$19,((CN$18-CM$19+1)*$B$2*$BY$21),IF(CN$18&gt;=CM$19,$BY$21*$B$2))),0)</f>
        <v>0</v>
      </c>
      <c r="CO97" s="231">
        <f>IF('Hoja De Calculo'!CP$13&gt;='Hoja De Calculo'!CO$13,IF(CO$18=100,($BY$21*CO$18*$B$2)-SUM($I97:CN97),IF(CO$18&gt;CN$19,((CO$18-CN$19+1)*$B$2*$BY$21),IF(CO$18&gt;=CN$19,$BY$21*$B$2))),0)</f>
        <v>0</v>
      </c>
      <c r="CP97" s="231">
        <f>IF('Hoja De Calculo'!CQ$13&gt;='Hoja De Calculo'!CP$13,IF(CP$18=100,($BY$21*CP$18*$B$2)-SUM($I97:CO97),IF(CP$18&gt;CO$19,((CP$18-CO$19+1)*$B$2*$BY$21),IF(CP$18&gt;=CO$19,$BY$21*$B$2))),0)</f>
        <v>0</v>
      </c>
      <c r="CQ97" s="231">
        <f>IF('Hoja De Calculo'!CR$13&gt;='Hoja De Calculo'!CQ$13,IF(CQ$18=100,($BY$21*CQ$18*$B$2)-SUM($I97:CP97),IF(CQ$18&gt;CP$19,((CQ$18-CP$19+1)*$B$2*$BY$21),IF(CQ$18&gt;=CP$19,$BY$21*$B$2))),0)</f>
        <v>0</v>
      </c>
      <c r="CR97" s="231">
        <f>IF('Hoja De Calculo'!CS$13&gt;='Hoja De Calculo'!CR$13,IF(CR$18=100,($BY$21*CR$18*$B$2)-SUM($I97:CQ97),IF(CR$18&gt;CQ$19,((CR$18-CQ$19+1)*$B$2*$BY$21),IF(CR$18&gt;=CQ$19,$BY$21*$B$2))),0)</f>
        <v>0</v>
      </c>
      <c r="CS97" s="231">
        <f>IF('Hoja De Calculo'!CT$13&gt;='Hoja De Calculo'!CS$13,IF(CS$18=100,($BY$21*CS$18*$B$2)-SUM($I97:CR97),IF(CS$18&gt;CR$19,((CS$18-CR$19+1)*$B$2*$BY$21),IF(CS$18&gt;=CR$19,$BY$21*$B$2))),0)</f>
        <v>0</v>
      </c>
      <c r="CT97" s="231">
        <f>IF('Hoja De Calculo'!CU$13&gt;='Hoja De Calculo'!CT$13,IF(CT$18=100,($BY$21*CT$18*$B$2)-SUM($I97:CS97),IF(CT$18&gt;CS$19,((CT$18-CS$19+1)*$B$2*$BY$21),IF(CT$18&gt;=CS$19,$BY$21*$B$2))),0)</f>
        <v>0</v>
      </c>
      <c r="CU97" s="231">
        <f>IF('Hoja De Calculo'!CV$13&gt;='Hoja De Calculo'!CU$13,IF(CU$18=100,($BY$21*CU$18*$B$2)-SUM($I97:CT97),IF(CU$18&gt;CT$19,((CU$18-CT$19+1)*$B$2*$BY$21),IF(CU$18&gt;=CT$19,$BY$21*$B$2))),0)</f>
        <v>0</v>
      </c>
      <c r="CV97" s="231">
        <f>IF('Hoja De Calculo'!CW$13&gt;='Hoja De Calculo'!CV$13,IF(CV$18=100,($BY$21*CV$18*$B$2)-SUM($I97:CU97),IF(CV$18&gt;CU$19,((CV$18-CU$19+1)*$B$2*$BY$21),IF(CV$18&gt;=CU$19,$BY$21*$B$2))),0)</f>
        <v>0</v>
      </c>
      <c r="CW97" s="231">
        <f>IF('Hoja De Calculo'!CX$13&gt;='Hoja De Calculo'!CW$13,IF(CW$18=100,($BY$21*CW$18*$B$2)-SUM($I97:CV97),IF(CW$18&gt;CV$19,((CW$18-CV$19+1)*$B$2*$BY$21),IF(CW$18&gt;=CV$19,$BY$21*$B$2))),0)</f>
        <v>0</v>
      </c>
    </row>
    <row r="98" spans="1:101" x14ac:dyDescent="0.35">
      <c r="A98" t="s">
        <v>203</v>
      </c>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6"/>
      <c r="BA98" s="196"/>
      <c r="BB98" s="196"/>
      <c r="BC98" s="196"/>
      <c r="BD98" s="196"/>
      <c r="BE98" s="196"/>
      <c r="BF98" s="196"/>
      <c r="BG98" s="196"/>
      <c r="BH98" s="196"/>
      <c r="BI98" s="196"/>
      <c r="BJ98" s="196"/>
      <c r="BK98" s="196"/>
      <c r="BL98" s="196"/>
      <c r="BM98" s="196"/>
      <c r="BN98" s="196"/>
      <c r="BO98" s="196"/>
      <c r="BP98" s="196"/>
      <c r="BQ98" s="196"/>
      <c r="BR98" s="196"/>
      <c r="BS98" s="196"/>
      <c r="BT98" s="196"/>
      <c r="BU98" s="196"/>
      <c r="BV98" s="196"/>
      <c r="BW98" s="196"/>
      <c r="BX98" s="196"/>
      <c r="BY98" s="196"/>
      <c r="BZ98" s="218">
        <f>(BZ$21*$B$2*(BZ$19+(IF(BZ$19=100,0,1))))</f>
        <v>0</v>
      </c>
      <c r="CA98" s="231">
        <f>IF('Hoja De Calculo'!CB$13&gt;='Hoja De Calculo'!CA$13,IF(CA$18=100,($BZ$21*CA$18*$B$2)-SUM($I98:BZ98),IF(CA$18&gt;BZ$19,((CA$18-BZ$19+1)*$B$2*$BZ$21),IF(CA$18&gt;=BZ$19,$BZ$21*$B$2))),0)</f>
        <v>0</v>
      </c>
      <c r="CB98" s="231">
        <f>IF('Hoja De Calculo'!CC$13&gt;='Hoja De Calculo'!CB$13,IF(CB$18=100,($BZ$21*CB$18*$B$2)-SUM($I98:CA98),IF(CB$18&gt;CA$19,((CB$18-CA$19+1)*$B$2*$BZ$21),IF(CB$18&gt;=CA$19,$BZ$21*$B$2))),0)</f>
        <v>0</v>
      </c>
      <c r="CC98" s="231">
        <f>IF('Hoja De Calculo'!CD$13&gt;='Hoja De Calculo'!CC$13,IF(CC$18=100,($BZ$21*CC$18*$B$2)-SUM($I98:CB98),IF(CC$18&gt;CB$19,((CC$18-CB$19+1)*$B$2*$BZ$21),IF(CC$18&gt;=CB$19,$BZ$21*$B$2))),0)</f>
        <v>0</v>
      </c>
      <c r="CD98" s="231">
        <f>IF('Hoja De Calculo'!CE$13&gt;='Hoja De Calculo'!CD$13,IF(CD$18=100,($BZ$21*CD$18*$B$2)-SUM($I98:CC98),IF(CD$18&gt;CC$19,((CD$18-CC$19+1)*$B$2*$BZ$21),IF(CD$18&gt;=CC$19,$BZ$21*$B$2))),0)</f>
        <v>0</v>
      </c>
      <c r="CE98" s="231">
        <f>IF('Hoja De Calculo'!CF$13&gt;='Hoja De Calculo'!CE$13,IF(CE$18=100,($BZ$21*CE$18*$B$2)-SUM($I98:CD98),IF(CE$18&gt;CD$19,((CE$18-CD$19+1)*$B$2*$BZ$21),IF(CE$18&gt;=CD$19,$BZ$21*$B$2))),0)</f>
        <v>0</v>
      </c>
      <c r="CF98" s="231">
        <f>IF('Hoja De Calculo'!CG$13&gt;='Hoja De Calculo'!CF$13,IF(CF$18=100,($BZ$21*CF$18*$B$2)-SUM($I98:CE98),IF(CF$18&gt;CE$19,((CF$18-CE$19+1)*$B$2*$BZ$21),IF(CF$18&gt;=CE$19,$BZ$21*$B$2))),0)</f>
        <v>0</v>
      </c>
      <c r="CG98" s="231">
        <f>IF('Hoja De Calculo'!CH$13&gt;='Hoja De Calculo'!CG$13,IF(CG$18=100,($BZ$21*CG$18*$B$2)-SUM($I98:CF98),IF(CG$18&gt;CF$19,((CG$18-CF$19+1)*$B$2*$BZ$21),IF(CG$18&gt;=CF$19,$BZ$21*$B$2))),0)</f>
        <v>0</v>
      </c>
      <c r="CH98" s="231">
        <f>IF('Hoja De Calculo'!CI$13&gt;='Hoja De Calculo'!CH$13,IF(CH$18=100,($BZ$21*CH$18*$B$2)-SUM($I98:CG98),IF(CH$18&gt;CG$19,((CH$18-CG$19+1)*$B$2*$BZ$21),IF(CH$18&gt;=CG$19,$BZ$21*$B$2))),0)</f>
        <v>0</v>
      </c>
      <c r="CI98" s="231">
        <f>IF('Hoja De Calculo'!CJ$13&gt;='Hoja De Calculo'!CI$13,IF(CI$18=100,($BZ$21*CI$18*$B$2)-SUM($I98:CH98),IF(CI$18&gt;CH$19,((CI$18-CH$19+1)*$B$2*$BZ$21),IF(CI$18&gt;=CH$19,$BZ$21*$B$2))),0)</f>
        <v>0</v>
      </c>
      <c r="CJ98" s="231">
        <f>IF('Hoja De Calculo'!CK$13&gt;='Hoja De Calculo'!CJ$13,IF(CJ$18=100,($BZ$21*CJ$18*$B$2)-SUM($I98:CI98),IF(CJ$18&gt;CI$19,((CJ$18-CI$19+1)*$B$2*$BZ$21),IF(CJ$18&gt;=CI$19,$BZ$21*$B$2))),0)</f>
        <v>0</v>
      </c>
      <c r="CK98" s="231">
        <f>IF('Hoja De Calculo'!CL$13&gt;='Hoja De Calculo'!CK$13,IF(CK$18=100,($BZ$21*CK$18*$B$2)-SUM($I98:CJ98),IF(CK$18&gt;CJ$19,((CK$18-CJ$19+1)*$B$2*$BZ$21),IF(CK$18&gt;=CJ$19,$BZ$21*$B$2))),0)</f>
        <v>0</v>
      </c>
      <c r="CL98" s="231">
        <f>IF('Hoja De Calculo'!CM$13&gt;='Hoja De Calculo'!CL$13,IF(CL$18=100,($BZ$21*CL$18*$B$2)-SUM($I98:CK98),IF(CL$18&gt;CK$19,((CL$18-CK$19+1)*$B$2*$BZ$21),IF(CL$18&gt;=CK$19,$BZ$21*$B$2))),0)</f>
        <v>0</v>
      </c>
      <c r="CM98" s="231">
        <f>IF('Hoja De Calculo'!CN$13&gt;='Hoja De Calculo'!CM$13,IF(CM$18=100,($BZ$21*CM$18*$B$2)-SUM($I98:CL98),IF(CM$18&gt;CL$19,((CM$18-CL$19+1)*$B$2*$BZ$21),IF(CM$18&gt;=CL$19,$BZ$21*$B$2))),0)</f>
        <v>0</v>
      </c>
      <c r="CN98" s="231">
        <f>IF('Hoja De Calculo'!CO$13&gt;='Hoja De Calculo'!CN$13,IF(CN$18=100,($BZ$21*CN$18*$B$2)-SUM($I98:CM98),IF(CN$18&gt;CM$19,((CN$18-CM$19+1)*$B$2*$BZ$21),IF(CN$18&gt;=CM$19,$BZ$21*$B$2))),0)</f>
        <v>0</v>
      </c>
      <c r="CO98" s="231">
        <f>IF('Hoja De Calculo'!CP$13&gt;='Hoja De Calculo'!CO$13,IF(CO$18=100,($BZ$21*CO$18*$B$2)-SUM($I98:CN98),IF(CO$18&gt;CN$19,((CO$18-CN$19+1)*$B$2*$BZ$21),IF(CO$18&gt;=CN$19,$BZ$21*$B$2))),0)</f>
        <v>0</v>
      </c>
      <c r="CP98" s="231">
        <f>IF('Hoja De Calculo'!CQ$13&gt;='Hoja De Calculo'!CP$13,IF(CP$18=100,($BZ$21*CP$18*$B$2)-SUM($I98:CO98),IF(CP$18&gt;CO$19,((CP$18-CO$19+1)*$B$2*$BZ$21),IF(CP$18&gt;=CO$19,$BZ$21*$B$2))),0)</f>
        <v>0</v>
      </c>
      <c r="CQ98" s="231">
        <f>IF('Hoja De Calculo'!CR$13&gt;='Hoja De Calculo'!CQ$13,IF(CQ$18=100,($BZ$21*CQ$18*$B$2)-SUM($I98:CP98),IF(CQ$18&gt;CP$19,((CQ$18-CP$19+1)*$B$2*$BZ$21),IF(CQ$18&gt;=CP$19,$BZ$21*$B$2))),0)</f>
        <v>0</v>
      </c>
      <c r="CR98" s="231">
        <f>IF('Hoja De Calculo'!CS$13&gt;='Hoja De Calculo'!CR$13,IF(CR$18=100,($BZ$21*CR$18*$B$2)-SUM($I98:CQ98),IF(CR$18&gt;CQ$19,((CR$18-CQ$19+1)*$B$2*$BZ$21),IF(CR$18&gt;=CQ$19,$BZ$21*$B$2))),0)</f>
        <v>0</v>
      </c>
      <c r="CS98" s="231">
        <f>IF('Hoja De Calculo'!CT$13&gt;='Hoja De Calculo'!CS$13,IF(CS$18=100,($BZ$21*CS$18*$B$2)-SUM($I98:CR98),IF(CS$18&gt;CR$19,((CS$18-CR$19+1)*$B$2*$BZ$21),IF(CS$18&gt;=CR$19,$BZ$21*$B$2))),0)</f>
        <v>0</v>
      </c>
      <c r="CT98" s="231">
        <f>IF('Hoja De Calculo'!CU$13&gt;='Hoja De Calculo'!CT$13,IF(CT$18=100,($BZ$21*CT$18*$B$2)-SUM($I98:CS98),IF(CT$18&gt;CS$19,((CT$18-CS$19+1)*$B$2*$BZ$21),IF(CT$18&gt;=CS$19,$BZ$21*$B$2))),0)</f>
        <v>0</v>
      </c>
      <c r="CU98" s="231">
        <f>IF('Hoja De Calculo'!CV$13&gt;='Hoja De Calculo'!CU$13,IF(CU$18=100,($BZ$21*CU$18*$B$2)-SUM($I98:CT98),IF(CU$18&gt;CT$19,((CU$18-CT$19+1)*$B$2*$BZ$21),IF(CU$18&gt;=CT$19,$BZ$21*$B$2))),0)</f>
        <v>0</v>
      </c>
      <c r="CV98" s="231">
        <f>IF('Hoja De Calculo'!CW$13&gt;='Hoja De Calculo'!CV$13,IF(CV$18=100,($BZ$21*CV$18*$B$2)-SUM($I98:CU98),IF(CV$18&gt;CU$19,((CV$18-CU$19+1)*$B$2*$BZ$21),IF(CV$18&gt;=CU$19,$BZ$21*$B$2))),0)</f>
        <v>0</v>
      </c>
      <c r="CW98" s="231">
        <f>IF('Hoja De Calculo'!CX$13&gt;='Hoja De Calculo'!CW$13,IF(CW$18=100,($BZ$21*CW$18*$B$2)-SUM($I98:CV98),IF(CW$18&gt;CV$19,((CW$18-CV$19+1)*$B$2*$BZ$21),IF(CW$18&gt;=CV$19,$BZ$21*$B$2))),0)</f>
        <v>0</v>
      </c>
    </row>
    <row r="99" spans="1:101" x14ac:dyDescent="0.35">
      <c r="A99" t="s">
        <v>204</v>
      </c>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c r="BJ99" s="196"/>
      <c r="BK99" s="196"/>
      <c r="BL99" s="196"/>
      <c r="BM99" s="196"/>
      <c r="BN99" s="196"/>
      <c r="BO99" s="196"/>
      <c r="BP99" s="196"/>
      <c r="BQ99" s="196"/>
      <c r="BR99" s="196"/>
      <c r="BS99" s="196"/>
      <c r="BT99" s="196"/>
      <c r="BU99" s="196"/>
      <c r="BV99" s="196"/>
      <c r="BW99" s="196"/>
      <c r="BX99" s="196"/>
      <c r="BY99" s="196"/>
      <c r="BZ99" s="196"/>
      <c r="CA99" s="218">
        <f>(CA$21*$B$2*(CA$19+(IF(CA$19=100,0,1))))</f>
        <v>0</v>
      </c>
      <c r="CB99" s="231">
        <f>IF('Hoja De Calculo'!CC$13&gt;='Hoja De Calculo'!CB$13,IF(CB$18=100,($CA$21*CB$18*$B$2)-SUM($I99:CA99),IF(CB$18&gt;CA$19,((CB$18-CA$19+1)*$B$2*$CA$21),IF(CB$18&gt;=CA$19,$CA$21*$B$2))),0)</f>
        <v>0</v>
      </c>
      <c r="CC99" s="231">
        <f>IF('Hoja De Calculo'!CD$13&gt;='Hoja De Calculo'!CC$13,IF(CC$18=100,($CA$21*CC$18*$B$2)-SUM($I99:CB99),IF(CC$18&gt;CB$19,((CC$18-CB$19+1)*$B$2*$CA$21),IF(CC$18&gt;=CB$19,$CA$21*$B$2))),0)</f>
        <v>0</v>
      </c>
      <c r="CD99" s="231">
        <f>IF('Hoja De Calculo'!CE$13&gt;='Hoja De Calculo'!CD$13,IF(CD$18=100,($CA$21*CD$18*$B$2)-SUM($I99:CC99),IF(CD$18&gt;CC$19,((CD$18-CC$19+1)*$B$2*$CA$21),IF(CD$18&gt;=CC$19,$CA$21*$B$2))),0)</f>
        <v>0</v>
      </c>
      <c r="CE99" s="231">
        <f>IF('Hoja De Calculo'!CF$13&gt;='Hoja De Calculo'!CE$13,IF(CE$18=100,($CA$21*CE$18*$B$2)-SUM($I99:CD99),IF(CE$18&gt;CD$19,((CE$18-CD$19+1)*$B$2*$CA$21),IF(CE$18&gt;=CD$19,$CA$21*$B$2))),0)</f>
        <v>0</v>
      </c>
      <c r="CF99" s="231">
        <f>IF('Hoja De Calculo'!CG$13&gt;='Hoja De Calculo'!CF$13,IF(CF$18=100,($CA$21*CF$18*$B$2)-SUM($I99:CE99),IF(CF$18&gt;CE$19,((CF$18-CE$19+1)*$B$2*$CA$21),IF(CF$18&gt;=CE$19,$CA$21*$B$2))),0)</f>
        <v>0</v>
      </c>
      <c r="CG99" s="231">
        <f>IF('Hoja De Calculo'!CH$13&gt;='Hoja De Calculo'!CG$13,IF(CG$18=100,($CA$21*CG$18*$B$2)-SUM($I99:CF99),IF(CG$18&gt;CF$19,((CG$18-CF$19+1)*$B$2*$CA$21),IF(CG$18&gt;=CF$19,$CA$21*$B$2))),0)</f>
        <v>0</v>
      </c>
      <c r="CH99" s="231">
        <f>IF('Hoja De Calculo'!CI$13&gt;='Hoja De Calculo'!CH$13,IF(CH$18=100,($CA$21*CH$18*$B$2)-SUM($I99:CG99),IF(CH$18&gt;CG$19,((CH$18-CG$19+1)*$B$2*$CA$21),IF(CH$18&gt;=CG$19,$CA$21*$B$2))),0)</f>
        <v>0</v>
      </c>
      <c r="CI99" s="231">
        <f>IF('Hoja De Calculo'!CJ$13&gt;='Hoja De Calculo'!CI$13,IF(CI$18=100,($CA$21*CI$18*$B$2)-SUM($I99:CH99),IF(CI$18&gt;CH$19,((CI$18-CH$19+1)*$B$2*$CA$21),IF(CI$18&gt;=CH$19,$CA$21*$B$2))),0)</f>
        <v>0</v>
      </c>
      <c r="CJ99" s="231">
        <f>IF('Hoja De Calculo'!CK$13&gt;='Hoja De Calculo'!CJ$13,IF(CJ$18=100,($CA$21*CJ$18*$B$2)-SUM($I99:CI99),IF(CJ$18&gt;CI$19,((CJ$18-CI$19+1)*$B$2*$CA$21),IF(CJ$18&gt;=CI$19,$CA$21*$B$2))),0)</f>
        <v>0</v>
      </c>
      <c r="CK99" s="231">
        <f>IF('Hoja De Calculo'!CL$13&gt;='Hoja De Calculo'!CK$13,IF(CK$18=100,($CA$21*CK$18*$B$2)-SUM($I99:CJ99),IF(CK$18&gt;CJ$19,((CK$18-CJ$19+1)*$B$2*$CA$21),IF(CK$18&gt;=CJ$19,$CA$21*$B$2))),0)</f>
        <v>0</v>
      </c>
      <c r="CL99" s="231">
        <f>IF('Hoja De Calculo'!CM$13&gt;='Hoja De Calculo'!CL$13,IF(CL$18=100,($CA$21*CL$18*$B$2)-SUM($I99:CK99),IF(CL$18&gt;CK$19,((CL$18-CK$19+1)*$B$2*$CA$21),IF(CL$18&gt;=CK$19,$CA$21*$B$2))),0)</f>
        <v>0</v>
      </c>
      <c r="CM99" s="231">
        <f>IF('Hoja De Calculo'!CN$13&gt;='Hoja De Calculo'!CM$13,IF(CM$18=100,($CA$21*CM$18*$B$2)-SUM($I99:CL99),IF(CM$18&gt;CL$19,((CM$18-CL$19+1)*$B$2*$CA$21),IF(CM$18&gt;=CL$19,$CA$21*$B$2))),0)</f>
        <v>0</v>
      </c>
      <c r="CN99" s="231">
        <f>IF('Hoja De Calculo'!CO$13&gt;='Hoja De Calculo'!CN$13,IF(CN$18=100,($CA$21*CN$18*$B$2)-SUM($I99:CM99),IF(CN$18&gt;CM$19,((CN$18-CM$19+1)*$B$2*$CA$21),IF(CN$18&gt;=CM$19,$CA$21*$B$2))),0)</f>
        <v>0</v>
      </c>
      <c r="CO99" s="231">
        <f>IF('Hoja De Calculo'!CP$13&gt;='Hoja De Calculo'!CO$13,IF(CO$18=100,($CA$21*CO$18*$B$2)-SUM($I99:CN99),IF(CO$18&gt;CN$19,((CO$18-CN$19+1)*$B$2*$CA$21),IF(CO$18&gt;=CN$19,$CA$21*$B$2))),0)</f>
        <v>0</v>
      </c>
      <c r="CP99" s="231">
        <f>IF('Hoja De Calculo'!CQ$13&gt;='Hoja De Calculo'!CP$13,IF(CP$18=100,($CA$21*CP$18*$B$2)-SUM($I99:CO99),IF(CP$18&gt;CO$19,((CP$18-CO$19+1)*$B$2*$CA$21),IF(CP$18&gt;=CO$19,$CA$21*$B$2))),0)</f>
        <v>0</v>
      </c>
      <c r="CQ99" s="231">
        <f>IF('Hoja De Calculo'!CR$13&gt;='Hoja De Calculo'!CQ$13,IF(CQ$18=100,($CA$21*CQ$18*$B$2)-SUM($I99:CP99),IF(CQ$18&gt;CP$19,((CQ$18-CP$19+1)*$B$2*$CA$21),IF(CQ$18&gt;=CP$19,$CA$21*$B$2))),0)</f>
        <v>0</v>
      </c>
      <c r="CR99" s="231">
        <f>IF('Hoja De Calculo'!CS$13&gt;='Hoja De Calculo'!CR$13,IF(CR$18=100,($CA$21*CR$18*$B$2)-SUM($I99:CQ99),IF(CR$18&gt;CQ$19,((CR$18-CQ$19+1)*$B$2*$CA$21),IF(CR$18&gt;=CQ$19,$CA$21*$B$2))),0)</f>
        <v>0</v>
      </c>
      <c r="CS99" s="231">
        <f>IF('Hoja De Calculo'!CT$13&gt;='Hoja De Calculo'!CS$13,IF(CS$18=100,($CA$21*CS$18*$B$2)-SUM($I99:CR99),IF(CS$18&gt;CR$19,((CS$18-CR$19+1)*$B$2*$CA$21),IF(CS$18&gt;=CR$19,$CA$21*$B$2))),0)</f>
        <v>0</v>
      </c>
      <c r="CT99" s="231">
        <f>IF('Hoja De Calculo'!CU$13&gt;='Hoja De Calculo'!CT$13,IF(CT$18=100,($CA$21*CT$18*$B$2)-SUM($I99:CS99),IF(CT$18&gt;CS$19,((CT$18-CS$19+1)*$B$2*$CA$21),IF(CT$18&gt;=CS$19,$CA$21*$B$2))),0)</f>
        <v>0</v>
      </c>
      <c r="CU99" s="231">
        <f>IF('Hoja De Calculo'!CV$13&gt;='Hoja De Calculo'!CU$13,IF(CU$18=100,($CA$21*CU$18*$B$2)-SUM($I99:CT99),IF(CU$18&gt;CT$19,((CU$18-CT$19+1)*$B$2*$CA$21),IF(CU$18&gt;=CT$19,$CA$21*$B$2))),0)</f>
        <v>0</v>
      </c>
      <c r="CV99" s="231">
        <f>IF('Hoja De Calculo'!CW$13&gt;='Hoja De Calculo'!CV$13,IF(CV$18=100,($CA$21*CV$18*$B$2)-SUM($I99:CU99),IF(CV$18&gt;CU$19,((CV$18-CU$19+1)*$B$2*$CA$21),IF(CV$18&gt;=CU$19,$CA$21*$B$2))),0)</f>
        <v>0</v>
      </c>
      <c r="CW99" s="231">
        <f>IF('Hoja De Calculo'!CX$13&gt;='Hoja De Calculo'!CW$13,IF(CW$18=100,($CA$21*CW$18*$B$2)-SUM($I99:CV99),IF(CW$18&gt;CV$19,((CW$18-CV$19+1)*$B$2*$CA$21),IF(CW$18&gt;=CV$19,$CA$21*$B$2))),0)</f>
        <v>0</v>
      </c>
    </row>
    <row r="100" spans="1:101" x14ac:dyDescent="0.35">
      <c r="A100" t="s">
        <v>205</v>
      </c>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c r="BI100" s="196"/>
      <c r="BJ100" s="196"/>
      <c r="BK100" s="196"/>
      <c r="BL100" s="196"/>
      <c r="BM100" s="196"/>
      <c r="BN100" s="196"/>
      <c r="BO100" s="196"/>
      <c r="BP100" s="196"/>
      <c r="BQ100" s="196"/>
      <c r="BR100" s="196"/>
      <c r="BS100" s="196"/>
      <c r="BT100" s="196"/>
      <c r="BU100" s="196"/>
      <c r="BV100" s="196"/>
      <c r="BW100" s="196"/>
      <c r="BX100" s="196"/>
      <c r="BY100" s="196"/>
      <c r="BZ100" s="196"/>
      <c r="CA100" s="196"/>
      <c r="CB100" s="218">
        <f>(CB$21*$B$2*(CB$19+(IF(CB$19=100,0,1))))</f>
        <v>0</v>
      </c>
      <c r="CC100" s="231">
        <f>IF('Hoja De Calculo'!CD$13&gt;='Hoja De Calculo'!CC$13,IF(CC$18=100,($CB$21*CC$18*$B$2)-SUM($I100:CB100),IF(CC$18&gt;CB$19,((CC$18-CB$19+1)*$B$2*$CB$21),IF(CC$18&gt;=CB$19,$CB$21*$B$2))),0)</f>
        <v>0</v>
      </c>
      <c r="CD100" s="231">
        <f>IF('Hoja De Calculo'!CE$13&gt;='Hoja De Calculo'!CD$13,IF(CD$18=100,($CB$21*CD$18*$B$2)-SUM($I100:CC100),IF(CD$18&gt;CC$19,((CD$18-CC$19+1)*$B$2*$CB$21),IF(CD$18&gt;=CC$19,$CB$21*$B$2))),0)</f>
        <v>0</v>
      </c>
      <c r="CE100" s="231">
        <f>IF('Hoja De Calculo'!CF$13&gt;='Hoja De Calculo'!CE$13,IF(CE$18=100,($CB$21*CE$18*$B$2)-SUM($I100:CD100),IF(CE$18&gt;CD$19,((CE$18-CD$19+1)*$B$2*$CB$21),IF(CE$18&gt;=CD$19,$CB$21*$B$2))),0)</f>
        <v>0</v>
      </c>
      <c r="CF100" s="231">
        <f>IF('Hoja De Calculo'!CG$13&gt;='Hoja De Calculo'!CF$13,IF(CF$18=100,($CB$21*CF$18*$B$2)-SUM($I100:CE100),IF(CF$18&gt;CE$19,((CF$18-CE$19+1)*$B$2*$CB$21),IF(CF$18&gt;=CE$19,$CB$21*$B$2))),0)</f>
        <v>0</v>
      </c>
      <c r="CG100" s="231">
        <f>IF('Hoja De Calculo'!CH$13&gt;='Hoja De Calculo'!CG$13,IF(CG$18=100,($CB$21*CG$18*$B$2)-SUM($I100:CF100),IF(CG$18&gt;CF$19,((CG$18-CF$19+1)*$B$2*$CB$21),IF(CG$18&gt;=CF$19,$CB$21*$B$2))),0)</f>
        <v>0</v>
      </c>
      <c r="CH100" s="231">
        <f>IF('Hoja De Calculo'!CI$13&gt;='Hoja De Calculo'!CH$13,IF(CH$18=100,($CB$21*CH$18*$B$2)-SUM($I100:CG100),IF(CH$18&gt;CG$19,((CH$18-CG$19+1)*$B$2*$CB$21),IF(CH$18&gt;=CG$19,$CB$21*$B$2))),0)</f>
        <v>0</v>
      </c>
      <c r="CI100" s="231">
        <f>IF('Hoja De Calculo'!CJ$13&gt;='Hoja De Calculo'!CI$13,IF(CI$18=100,($CB$21*CI$18*$B$2)-SUM($I100:CH100),IF(CI$18&gt;CH$19,((CI$18-CH$19+1)*$B$2*$CB$21),IF(CI$18&gt;=CH$19,$CB$21*$B$2))),0)</f>
        <v>0</v>
      </c>
      <c r="CJ100" s="231">
        <f>IF('Hoja De Calculo'!CK$13&gt;='Hoja De Calculo'!CJ$13,IF(CJ$18=100,($CB$21*CJ$18*$B$2)-SUM($I100:CI100),IF(CJ$18&gt;CI$19,((CJ$18-CI$19+1)*$B$2*$CB$21),IF(CJ$18&gt;=CI$19,$CB$21*$B$2))),0)</f>
        <v>0</v>
      </c>
      <c r="CK100" s="231">
        <f>IF('Hoja De Calculo'!CL$13&gt;='Hoja De Calculo'!CK$13,IF(CK$18=100,($CB$21*CK$18*$B$2)-SUM($I100:CJ100),IF(CK$18&gt;CJ$19,((CK$18-CJ$19+1)*$B$2*$CB$21),IF(CK$18&gt;=CJ$19,$CB$21*$B$2))),0)</f>
        <v>0</v>
      </c>
      <c r="CL100" s="231">
        <f>IF('Hoja De Calculo'!CM$13&gt;='Hoja De Calculo'!CL$13,IF(CL$18=100,($CB$21*CL$18*$B$2)-SUM($I100:CK100),IF(CL$18&gt;CK$19,((CL$18-CK$19+1)*$B$2*$CB$21),IF(CL$18&gt;=CK$19,$CB$21*$B$2))),0)</f>
        <v>0</v>
      </c>
      <c r="CM100" s="231">
        <f>IF('Hoja De Calculo'!CN$13&gt;='Hoja De Calculo'!CM$13,IF(CM$18=100,($CB$21*CM$18*$B$2)-SUM($I100:CL100),IF(CM$18&gt;CL$19,((CM$18-CL$19+1)*$B$2*$CB$21),IF(CM$18&gt;=CL$19,$CB$21*$B$2))),0)</f>
        <v>0</v>
      </c>
      <c r="CN100" s="231">
        <f>IF('Hoja De Calculo'!CO$13&gt;='Hoja De Calculo'!CN$13,IF(CN$18=100,($CB$21*CN$18*$B$2)-SUM($I100:CM100),IF(CN$18&gt;CM$19,((CN$18-CM$19+1)*$B$2*$CB$21),IF(CN$18&gt;=CM$19,$CB$21*$B$2))),0)</f>
        <v>0</v>
      </c>
      <c r="CO100" s="231">
        <f>IF('Hoja De Calculo'!CP$13&gt;='Hoja De Calculo'!CO$13,IF(CO$18=100,($CB$21*CO$18*$B$2)-SUM($I100:CN100),IF(CO$18&gt;CN$19,((CO$18-CN$19+1)*$B$2*$CB$21),IF(CO$18&gt;=CN$19,$CB$21*$B$2))),0)</f>
        <v>0</v>
      </c>
      <c r="CP100" s="231">
        <f>IF('Hoja De Calculo'!CQ$13&gt;='Hoja De Calculo'!CP$13,IF(CP$18=100,($CB$21*CP$18*$B$2)-SUM($I100:CO100),IF(CP$18&gt;CO$19,((CP$18-CO$19+1)*$B$2*$CB$21),IF(CP$18&gt;=CO$19,$CB$21*$B$2))),0)</f>
        <v>0</v>
      </c>
      <c r="CQ100" s="231">
        <f>IF('Hoja De Calculo'!CR$13&gt;='Hoja De Calculo'!CQ$13,IF(CQ$18=100,($CB$21*CQ$18*$B$2)-SUM($I100:CP100),IF(CQ$18&gt;CP$19,((CQ$18-CP$19+1)*$B$2*$CB$21),IF(CQ$18&gt;=CP$19,$CB$21*$B$2))),0)</f>
        <v>0</v>
      </c>
      <c r="CR100" s="231">
        <f>IF('Hoja De Calculo'!CS$13&gt;='Hoja De Calculo'!CR$13,IF(CR$18=100,($CB$21*CR$18*$B$2)-SUM($I100:CQ100),IF(CR$18&gt;CQ$19,((CR$18-CQ$19+1)*$B$2*$CB$21),IF(CR$18&gt;=CQ$19,$CB$21*$B$2))),0)</f>
        <v>0</v>
      </c>
      <c r="CS100" s="231">
        <f>IF('Hoja De Calculo'!CT$13&gt;='Hoja De Calculo'!CS$13,IF(CS$18=100,($CB$21*CS$18*$B$2)-SUM($I100:CR100),IF(CS$18&gt;CR$19,((CS$18-CR$19+1)*$B$2*$CB$21),IF(CS$18&gt;=CR$19,$CB$21*$B$2))),0)</f>
        <v>0</v>
      </c>
      <c r="CT100" s="231">
        <f>IF('Hoja De Calculo'!CU$13&gt;='Hoja De Calculo'!CT$13,IF(CT$18=100,($CB$21*CT$18*$B$2)-SUM($I100:CS100),IF(CT$18&gt;CS$19,((CT$18-CS$19+1)*$B$2*$CB$21),IF(CT$18&gt;=CS$19,$CB$21*$B$2))),0)</f>
        <v>0</v>
      </c>
      <c r="CU100" s="231">
        <f>IF('Hoja De Calculo'!CV$13&gt;='Hoja De Calculo'!CU$13,IF(CU$18=100,($CB$21*CU$18*$B$2)-SUM($I100:CT100),IF(CU$18&gt;CT$19,((CU$18-CT$19+1)*$B$2*$CB$21),IF(CU$18&gt;=CT$19,$CB$21*$B$2))),0)</f>
        <v>0</v>
      </c>
      <c r="CV100" s="231">
        <f>IF('Hoja De Calculo'!CW$13&gt;='Hoja De Calculo'!CV$13,IF(CV$18=100,($CB$21*CV$18*$B$2)-SUM($I100:CU100),IF(CV$18&gt;CU$19,((CV$18-CU$19+1)*$B$2*$CB$21),IF(CV$18&gt;=CU$19,$CB$21*$B$2))),0)</f>
        <v>0</v>
      </c>
      <c r="CW100" s="231">
        <f>IF('Hoja De Calculo'!CX$13&gt;='Hoja De Calculo'!CW$13,IF(CW$18=100,($CB$21*CW$18*$B$2)-SUM($I100:CV100),IF(CW$18&gt;CV$19,((CW$18-CV$19+1)*$B$2*$CB$21),IF(CW$18&gt;=CV$19,$CB$21*$B$2))),0)</f>
        <v>0</v>
      </c>
    </row>
    <row r="101" spans="1:101" x14ac:dyDescent="0.35">
      <c r="A101" t="s">
        <v>206</v>
      </c>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6"/>
      <c r="BA101" s="196"/>
      <c r="BB101" s="196"/>
      <c r="BC101" s="196"/>
      <c r="BD101" s="196"/>
      <c r="BE101" s="196"/>
      <c r="BF101" s="196"/>
      <c r="BG101" s="196"/>
      <c r="BH101" s="196"/>
      <c r="BI101" s="196"/>
      <c r="BJ101" s="196"/>
      <c r="BK101" s="196"/>
      <c r="BL101" s="196"/>
      <c r="BM101" s="196"/>
      <c r="BN101" s="196"/>
      <c r="BO101" s="196"/>
      <c r="BP101" s="196"/>
      <c r="BQ101" s="196"/>
      <c r="BR101" s="196"/>
      <c r="BS101" s="196"/>
      <c r="BT101" s="196"/>
      <c r="BU101" s="196"/>
      <c r="BV101" s="196"/>
      <c r="BW101" s="196"/>
      <c r="BX101" s="196"/>
      <c r="BY101" s="196"/>
      <c r="BZ101" s="196"/>
      <c r="CA101" s="196"/>
      <c r="CB101" s="196"/>
      <c r="CC101" s="218">
        <f>(CC$21*$B$2*(CC$19+(IF(CC$19=100,0,1))))</f>
        <v>0</v>
      </c>
      <c r="CD101" s="231">
        <f>IF('Hoja De Calculo'!CE$13&gt;='Hoja De Calculo'!CD$13,IF(CD$18=100,($CC$21*CD$18*$B$2)-SUM($I101:CC101),IF(CD$18&gt;CC$19,((CD$18-CC$19+1)*$B$2*$CC$21),IF(CD$18&gt;=CC$19,$CC$21*$B$2))),0)</f>
        <v>0</v>
      </c>
      <c r="CE101" s="231">
        <f>IF('Hoja De Calculo'!CF$13&gt;='Hoja De Calculo'!CE$13,IF(CE$18=100,($CC$21*CE$18*$B$2)-SUM($I101:CD101),IF(CE$18&gt;CD$19,((CE$18-CD$19+1)*$B$2*$CC$21),IF(CE$18&gt;=CD$19,$CC$21*$B$2))),0)</f>
        <v>0</v>
      </c>
      <c r="CF101" s="231">
        <f>IF('Hoja De Calculo'!CG$13&gt;='Hoja De Calculo'!CF$13,IF(CF$18=100,($CC$21*CF$18*$B$2)-SUM($I101:CE101),IF(CF$18&gt;CE$19,((CF$18-CE$19+1)*$B$2*$CC$21),IF(CF$18&gt;=CE$19,$CC$21*$B$2))),0)</f>
        <v>0</v>
      </c>
      <c r="CG101" s="231">
        <f>IF('Hoja De Calculo'!CH$13&gt;='Hoja De Calculo'!CG$13,IF(CG$18=100,($CC$21*CG$18*$B$2)-SUM($I101:CF101),IF(CG$18&gt;CF$19,((CG$18-CF$19+1)*$B$2*$CC$21),IF(CG$18&gt;=CF$19,$CC$21*$B$2))),0)</f>
        <v>0</v>
      </c>
      <c r="CH101" s="231">
        <f>IF('Hoja De Calculo'!CI$13&gt;='Hoja De Calculo'!CH$13,IF(CH$18=100,($CC$21*CH$18*$B$2)-SUM($I101:CG101),IF(CH$18&gt;CG$19,((CH$18-CG$19+1)*$B$2*$CC$21),IF(CH$18&gt;=CG$19,$CC$21*$B$2))),0)</f>
        <v>0</v>
      </c>
      <c r="CI101" s="231">
        <f>IF('Hoja De Calculo'!CJ$13&gt;='Hoja De Calculo'!CI$13,IF(CI$18=100,($CC$21*CI$18*$B$2)-SUM($I101:CH101),IF(CI$18&gt;CH$19,((CI$18-CH$19+1)*$B$2*$CC$21),IF(CI$18&gt;=CH$19,$CC$21*$B$2))),0)</f>
        <v>0</v>
      </c>
      <c r="CJ101" s="231">
        <f>IF('Hoja De Calculo'!CK$13&gt;='Hoja De Calculo'!CJ$13,IF(CJ$18=100,($CC$21*CJ$18*$B$2)-SUM($I101:CI101),IF(CJ$18&gt;CI$19,((CJ$18-CI$19+1)*$B$2*$CC$21),IF(CJ$18&gt;=CI$19,$CC$21*$B$2))),0)</f>
        <v>0</v>
      </c>
      <c r="CK101" s="231">
        <f>IF('Hoja De Calculo'!CL$13&gt;='Hoja De Calculo'!CK$13,IF(CK$18=100,($CC$21*CK$18*$B$2)-SUM($I101:CJ101),IF(CK$18&gt;CJ$19,((CK$18-CJ$19+1)*$B$2*$CC$21),IF(CK$18&gt;=CJ$19,$CC$21*$B$2))),0)</f>
        <v>0</v>
      </c>
      <c r="CL101" s="231">
        <f>IF('Hoja De Calculo'!CM$13&gt;='Hoja De Calculo'!CL$13,IF(CL$18=100,($CC$21*CL$18*$B$2)-SUM($I101:CK101),IF(CL$18&gt;CK$19,((CL$18-CK$19+1)*$B$2*$CC$21),IF(CL$18&gt;=CK$19,$CC$21*$B$2))),0)</f>
        <v>0</v>
      </c>
      <c r="CM101" s="231">
        <f>IF('Hoja De Calculo'!CN$13&gt;='Hoja De Calculo'!CM$13,IF(CM$18=100,($CC$21*CM$18*$B$2)-SUM($I101:CL101),IF(CM$18&gt;CL$19,((CM$18-CL$19+1)*$B$2*$CC$21),IF(CM$18&gt;=CL$19,$CC$21*$B$2))),0)</f>
        <v>0</v>
      </c>
      <c r="CN101" s="231">
        <f>IF('Hoja De Calculo'!CO$13&gt;='Hoja De Calculo'!CN$13,IF(CN$18=100,($CC$21*CN$18*$B$2)-SUM($I101:CM101),IF(CN$18&gt;CM$19,((CN$18-CM$19+1)*$B$2*$CC$21),IF(CN$18&gt;=CM$19,$CC$21*$B$2))),0)</f>
        <v>0</v>
      </c>
      <c r="CO101" s="231">
        <f>IF('Hoja De Calculo'!CP$13&gt;='Hoja De Calculo'!CO$13,IF(CO$18=100,($CC$21*CO$18*$B$2)-SUM($I101:CN101),IF(CO$18&gt;CN$19,((CO$18-CN$19+1)*$B$2*$CC$21),IF(CO$18&gt;=CN$19,$CC$21*$B$2))),0)</f>
        <v>0</v>
      </c>
      <c r="CP101" s="231">
        <f>IF('Hoja De Calculo'!CQ$13&gt;='Hoja De Calculo'!CP$13,IF(CP$18=100,($CC$21*CP$18*$B$2)-SUM($I101:CO101),IF(CP$18&gt;CO$19,((CP$18-CO$19+1)*$B$2*$CC$21),IF(CP$18&gt;=CO$19,$CC$21*$B$2))),0)</f>
        <v>0</v>
      </c>
      <c r="CQ101" s="231">
        <f>IF('Hoja De Calculo'!CR$13&gt;='Hoja De Calculo'!CQ$13,IF(CQ$18=100,($CC$21*CQ$18*$B$2)-SUM($I101:CP101),IF(CQ$18&gt;CP$19,((CQ$18-CP$19+1)*$B$2*$CC$21),IF(CQ$18&gt;=CP$19,$CC$21*$B$2))),0)</f>
        <v>0</v>
      </c>
      <c r="CR101" s="231">
        <f>IF('Hoja De Calculo'!CS$13&gt;='Hoja De Calculo'!CR$13,IF(CR$18=100,($CC$21*CR$18*$B$2)-SUM($I101:CQ101),IF(CR$18&gt;CQ$19,((CR$18-CQ$19+1)*$B$2*$CC$21),IF(CR$18&gt;=CQ$19,$CC$21*$B$2))),0)</f>
        <v>0</v>
      </c>
      <c r="CS101" s="231">
        <f>IF('Hoja De Calculo'!CT$13&gt;='Hoja De Calculo'!CS$13,IF(CS$18=100,($CC$21*CS$18*$B$2)-SUM($I101:CR101),IF(CS$18&gt;CR$19,((CS$18-CR$19+1)*$B$2*$CC$21),IF(CS$18&gt;=CR$19,$CC$21*$B$2))),0)</f>
        <v>0</v>
      </c>
      <c r="CT101" s="231">
        <f>IF('Hoja De Calculo'!CU$13&gt;='Hoja De Calculo'!CT$13,IF(CT$18=100,($CC$21*CT$18*$B$2)-SUM($I101:CS101),IF(CT$18&gt;CS$19,((CT$18-CS$19+1)*$B$2*$CC$21),IF(CT$18&gt;=CS$19,$CC$21*$B$2))),0)</f>
        <v>0</v>
      </c>
      <c r="CU101" s="231">
        <f>IF('Hoja De Calculo'!CV$13&gt;='Hoja De Calculo'!CU$13,IF(CU$18=100,($CC$21*CU$18*$B$2)-SUM($I101:CT101),IF(CU$18&gt;CT$19,((CU$18-CT$19+1)*$B$2*$CC$21),IF(CU$18&gt;=CT$19,$CC$21*$B$2))),0)</f>
        <v>0</v>
      </c>
      <c r="CV101" s="231">
        <f>IF('Hoja De Calculo'!CW$13&gt;='Hoja De Calculo'!CV$13,IF(CV$18=100,($CC$21*CV$18*$B$2)-SUM($I101:CU101),IF(CV$18&gt;CU$19,((CV$18-CU$19+1)*$B$2*$CC$21),IF(CV$18&gt;=CU$19,$CC$21*$B$2))),0)</f>
        <v>0</v>
      </c>
      <c r="CW101" s="231">
        <f>IF('Hoja De Calculo'!CX$13&gt;='Hoja De Calculo'!CW$13,IF(CW$18=100,($CC$21*CW$18*$B$2)-SUM($I101:CV101),IF(CW$18&gt;CV$19,((CW$18-CV$19+1)*$B$2*$CC$21),IF(CW$18&gt;=CV$19,$CC$21*$B$2))),0)</f>
        <v>0</v>
      </c>
    </row>
    <row r="102" spans="1:101" x14ac:dyDescent="0.35">
      <c r="A102" t="s">
        <v>207</v>
      </c>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c r="BI102" s="196"/>
      <c r="BJ102" s="196"/>
      <c r="BK102" s="196"/>
      <c r="BL102" s="196"/>
      <c r="BM102" s="196"/>
      <c r="BN102" s="196"/>
      <c r="BO102" s="196"/>
      <c r="BP102" s="196"/>
      <c r="BQ102" s="196"/>
      <c r="BR102" s="196"/>
      <c r="BS102" s="196"/>
      <c r="BT102" s="196"/>
      <c r="BU102" s="196"/>
      <c r="BV102" s="196"/>
      <c r="BW102" s="196"/>
      <c r="BX102" s="196"/>
      <c r="BY102" s="196"/>
      <c r="BZ102" s="196"/>
      <c r="CA102" s="196"/>
      <c r="CB102" s="196"/>
      <c r="CC102" s="196"/>
      <c r="CD102" s="218">
        <f>(CD$21*$B$2*(CD$19+(IF(CD$19=100,0,1))))</f>
        <v>0</v>
      </c>
      <c r="CE102" s="231">
        <f>IF('Hoja De Calculo'!CF$13&gt;='Hoja De Calculo'!CE$13,IF(CE$18=100,($CD$21*CE$18*$B$2)-SUM($I102:CD102),IF(CE$18&gt;CD$19,((CE$18-CD$19+1)*$B$2*$CD$21),IF(CE$18&gt;=CD$19,$CD$21*$B$2))),0)</f>
        <v>0</v>
      </c>
      <c r="CF102" s="231">
        <f>IF('Hoja De Calculo'!CG$13&gt;='Hoja De Calculo'!CF$13,IF(CF$18=100,($CD$21*CF$18*$B$2)-SUM($I102:CE102),IF(CF$18&gt;CE$19,((CF$18-CE$19+1)*$B$2*$CD$21),IF(CF$18&gt;=CE$19,$CD$21*$B$2))),0)</f>
        <v>0</v>
      </c>
      <c r="CG102" s="231">
        <f>IF('Hoja De Calculo'!CH$13&gt;='Hoja De Calculo'!CG$13,IF(CG$18=100,($CD$21*CG$18*$B$2)-SUM($I102:CF102),IF(CG$18&gt;CF$19,((CG$18-CF$19+1)*$B$2*$CD$21),IF(CG$18&gt;=CF$19,$CD$21*$B$2))),0)</f>
        <v>0</v>
      </c>
      <c r="CH102" s="231">
        <f>IF('Hoja De Calculo'!CI$13&gt;='Hoja De Calculo'!CH$13,IF(CH$18=100,($CD$21*CH$18*$B$2)-SUM($I102:CG102),IF(CH$18&gt;CG$19,((CH$18-CG$19+1)*$B$2*$CD$21),IF(CH$18&gt;=CG$19,$CD$21*$B$2))),0)</f>
        <v>0</v>
      </c>
      <c r="CI102" s="231">
        <f>IF('Hoja De Calculo'!CJ$13&gt;='Hoja De Calculo'!CI$13,IF(CI$18=100,($CD$21*CI$18*$B$2)-SUM($I102:CH102),IF(CI$18&gt;CH$19,((CI$18-CH$19+1)*$B$2*$CD$21),IF(CI$18&gt;=CH$19,$CD$21*$B$2))),0)</f>
        <v>0</v>
      </c>
      <c r="CJ102" s="231">
        <f>IF('Hoja De Calculo'!CK$13&gt;='Hoja De Calculo'!CJ$13,IF(CJ$18=100,($CD$21*CJ$18*$B$2)-SUM($I102:CI102),IF(CJ$18&gt;CI$19,((CJ$18-CI$19+1)*$B$2*$CD$21),IF(CJ$18&gt;=CI$19,$CD$21*$B$2))),0)</f>
        <v>0</v>
      </c>
      <c r="CK102" s="231">
        <f>IF('Hoja De Calculo'!CL$13&gt;='Hoja De Calculo'!CK$13,IF(CK$18=100,($CD$21*CK$18*$B$2)-SUM($I102:CJ102),IF(CK$18&gt;CJ$19,((CK$18-CJ$19+1)*$B$2*$CD$21),IF(CK$18&gt;=CJ$19,$CD$21*$B$2))),0)</f>
        <v>0</v>
      </c>
      <c r="CL102" s="231">
        <f>IF('Hoja De Calculo'!CM$13&gt;='Hoja De Calculo'!CL$13,IF(CL$18=100,($CD$21*CL$18*$B$2)-SUM($I102:CK102),IF(CL$18&gt;CK$19,((CL$18-CK$19+1)*$B$2*$CD$21),IF(CL$18&gt;=CK$19,$CD$21*$B$2))),0)</f>
        <v>0</v>
      </c>
      <c r="CM102" s="231">
        <f>IF('Hoja De Calculo'!CN$13&gt;='Hoja De Calculo'!CM$13,IF(CM$18=100,($CD$21*CM$18*$B$2)-SUM($I102:CL102),IF(CM$18&gt;CL$19,((CM$18-CL$19+1)*$B$2*$CD$21),IF(CM$18&gt;=CL$19,$CD$21*$B$2))),0)</f>
        <v>0</v>
      </c>
      <c r="CN102" s="231">
        <f>IF('Hoja De Calculo'!CO$13&gt;='Hoja De Calculo'!CN$13,IF(CN$18=100,($CD$21*CN$18*$B$2)-SUM($I102:CM102),IF(CN$18&gt;CM$19,((CN$18-CM$19+1)*$B$2*$CD$21),IF(CN$18&gt;=CM$19,$CD$21*$B$2))),0)</f>
        <v>0</v>
      </c>
      <c r="CO102" s="231">
        <f>IF('Hoja De Calculo'!CP$13&gt;='Hoja De Calculo'!CO$13,IF(CO$18=100,($CD$21*CO$18*$B$2)-SUM($I102:CN102),IF(CO$18&gt;CN$19,((CO$18-CN$19+1)*$B$2*$CD$21),IF(CO$18&gt;=CN$19,$CD$21*$B$2))),0)</f>
        <v>0</v>
      </c>
      <c r="CP102" s="231">
        <f>IF('Hoja De Calculo'!CQ$13&gt;='Hoja De Calculo'!CP$13,IF(CP$18=100,($CD$21*CP$18*$B$2)-SUM($I102:CO102),IF(CP$18&gt;CO$19,((CP$18-CO$19+1)*$B$2*$CD$21),IF(CP$18&gt;=CO$19,$CD$21*$B$2))),0)</f>
        <v>0</v>
      </c>
      <c r="CQ102" s="231">
        <f>IF('Hoja De Calculo'!CR$13&gt;='Hoja De Calculo'!CQ$13,IF(CQ$18=100,($CD$21*CQ$18*$B$2)-SUM($I102:CP102),IF(CQ$18&gt;CP$19,((CQ$18-CP$19+1)*$B$2*$CD$21),IF(CQ$18&gt;=CP$19,$CD$21*$B$2))),0)</f>
        <v>0</v>
      </c>
      <c r="CR102" s="231">
        <f>IF('Hoja De Calculo'!CS$13&gt;='Hoja De Calculo'!CR$13,IF(CR$18=100,($CD$21*CR$18*$B$2)-SUM($I102:CQ102),IF(CR$18&gt;CQ$19,((CR$18-CQ$19+1)*$B$2*$CD$21),IF(CR$18&gt;=CQ$19,$CD$21*$B$2))),0)</f>
        <v>0</v>
      </c>
      <c r="CS102" s="231">
        <f>IF('Hoja De Calculo'!CT$13&gt;='Hoja De Calculo'!CS$13,IF(CS$18=100,($CD$21*CS$18*$B$2)-SUM($I102:CR102),IF(CS$18&gt;CR$19,((CS$18-CR$19+1)*$B$2*$CD$21),IF(CS$18&gt;=CR$19,$CD$21*$B$2))),0)</f>
        <v>0</v>
      </c>
      <c r="CT102" s="231">
        <f>IF('Hoja De Calculo'!CU$13&gt;='Hoja De Calculo'!CT$13,IF(CT$18=100,($CD$21*CT$18*$B$2)-SUM($I102:CS102),IF(CT$18&gt;CS$19,((CT$18-CS$19+1)*$B$2*$CD$21),IF(CT$18&gt;=CS$19,$CD$21*$B$2))),0)</f>
        <v>0</v>
      </c>
      <c r="CU102" s="231">
        <f>IF('Hoja De Calculo'!CV$13&gt;='Hoja De Calculo'!CU$13,IF(CU$18=100,($CD$21*CU$18*$B$2)-SUM($I102:CT102),IF(CU$18&gt;CT$19,((CU$18-CT$19+1)*$B$2*$CD$21),IF(CU$18&gt;=CT$19,$CD$21*$B$2))),0)</f>
        <v>0</v>
      </c>
      <c r="CV102" s="231">
        <f>IF('Hoja De Calculo'!CW$13&gt;='Hoja De Calculo'!CV$13,IF(CV$18=100,($CD$21*CV$18*$B$2)-SUM($I102:CU102),IF(CV$18&gt;CU$19,((CV$18-CU$19+1)*$B$2*$CD$21),IF(CV$18&gt;=CU$19,$CD$21*$B$2))),0)</f>
        <v>0</v>
      </c>
      <c r="CW102" s="231">
        <f>IF('Hoja De Calculo'!CX$13&gt;='Hoja De Calculo'!CW$13,IF(CW$18=100,($CD$21*CW$18*$B$2)-SUM($I102:CV102),IF(CW$18&gt;CV$19,((CW$18-CV$19+1)*$B$2*$CD$21),IF(CW$18&gt;=CV$19,$CD$21*$B$2))),0)</f>
        <v>0</v>
      </c>
    </row>
    <row r="103" spans="1:101" x14ac:dyDescent="0.35">
      <c r="A103" t="s">
        <v>208</v>
      </c>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c r="AU103" s="196"/>
      <c r="AV103" s="196"/>
      <c r="AW103" s="196"/>
      <c r="AX103" s="196"/>
      <c r="AY103" s="196"/>
      <c r="AZ103" s="196"/>
      <c r="BA103" s="196"/>
      <c r="BB103" s="196"/>
      <c r="BC103" s="196"/>
      <c r="BD103" s="196"/>
      <c r="BE103" s="196"/>
      <c r="BF103" s="196"/>
      <c r="BG103" s="196"/>
      <c r="BH103" s="196"/>
      <c r="BI103" s="196"/>
      <c r="BJ103" s="196"/>
      <c r="BK103" s="196"/>
      <c r="BL103" s="196"/>
      <c r="BM103" s="196"/>
      <c r="BN103" s="196"/>
      <c r="BO103" s="196"/>
      <c r="BP103" s="196"/>
      <c r="BQ103" s="196"/>
      <c r="BR103" s="196"/>
      <c r="BS103" s="196"/>
      <c r="BT103" s="196"/>
      <c r="BU103" s="196"/>
      <c r="BV103" s="196"/>
      <c r="BW103" s="196"/>
      <c r="BX103" s="196"/>
      <c r="BY103" s="196"/>
      <c r="BZ103" s="196"/>
      <c r="CA103" s="196"/>
      <c r="CB103" s="196"/>
      <c r="CC103" s="196"/>
      <c r="CD103" s="196"/>
      <c r="CE103" s="218">
        <f>(CE$21*$B$2*(CE$19+(IF(CE$19=100,0,1))))</f>
        <v>0</v>
      </c>
      <c r="CF103" s="231">
        <f>IF('Hoja De Calculo'!CG$13&gt;='Hoja De Calculo'!CF$13,IF(CF$18=100,($CE$21*CF$18*$B$2)-SUM($I103:CE103),IF(CF$18&gt;CE$19,((CF$18-CE$19+1)*$B$2*$CE$21),IF(CF$18&gt;=CE$19,$CE$21*$B$2))),0)</f>
        <v>0</v>
      </c>
      <c r="CG103" s="231">
        <f>IF('Hoja De Calculo'!CH$13&gt;='Hoja De Calculo'!CG$13,IF(CG$18=100,($CE$21*CG$18*$B$2)-SUM($I103:CF103),IF(CG$18&gt;CF$19,((CG$18-CF$19+1)*$B$2*$CE$21),IF(CG$18&gt;=CF$19,$CE$21*$B$2))),0)</f>
        <v>0</v>
      </c>
      <c r="CH103" s="231">
        <f>IF('Hoja De Calculo'!CI$13&gt;='Hoja De Calculo'!CH$13,IF(CH$18=100,($CE$21*CH$18*$B$2)-SUM($I103:CG103),IF(CH$18&gt;CG$19,((CH$18-CG$19+1)*$B$2*$CE$21),IF(CH$18&gt;=CG$19,$CE$21*$B$2))),0)</f>
        <v>0</v>
      </c>
      <c r="CI103" s="231">
        <f>IF('Hoja De Calculo'!CJ$13&gt;='Hoja De Calculo'!CI$13,IF(CI$18=100,($CE$21*CI$18*$B$2)-SUM($I103:CH103),IF(CI$18&gt;CH$19,((CI$18-CH$19+1)*$B$2*$CE$21),IF(CI$18&gt;=CH$19,$CE$21*$B$2))),0)</f>
        <v>0</v>
      </c>
      <c r="CJ103" s="231">
        <f>IF('Hoja De Calculo'!CK$13&gt;='Hoja De Calculo'!CJ$13,IF(CJ$18=100,($CE$21*CJ$18*$B$2)-SUM($I103:CI103),IF(CJ$18&gt;CI$19,((CJ$18-CI$19+1)*$B$2*$CE$21),IF(CJ$18&gt;=CI$19,$CE$21*$B$2))),0)</f>
        <v>0</v>
      </c>
      <c r="CK103" s="231">
        <f>IF('Hoja De Calculo'!CL$13&gt;='Hoja De Calculo'!CK$13,IF(CK$18=100,($CE$21*CK$18*$B$2)-SUM($I103:CJ103),IF(CK$18&gt;CJ$19,((CK$18-CJ$19+1)*$B$2*$CE$21),IF(CK$18&gt;=CJ$19,$CE$21*$B$2))),0)</f>
        <v>0</v>
      </c>
      <c r="CL103" s="231">
        <f>IF('Hoja De Calculo'!CM$13&gt;='Hoja De Calculo'!CL$13,IF(CL$18=100,($CE$21*CL$18*$B$2)-SUM($I103:CK103),IF(CL$18&gt;CK$19,((CL$18-CK$19+1)*$B$2*$CE$21),IF(CL$18&gt;=CK$19,$CE$21*$B$2))),0)</f>
        <v>0</v>
      </c>
      <c r="CM103" s="231">
        <f>IF('Hoja De Calculo'!CN$13&gt;='Hoja De Calculo'!CM$13,IF(CM$18=100,($CE$21*CM$18*$B$2)-SUM($I103:CL103),IF(CM$18&gt;CL$19,((CM$18-CL$19+1)*$B$2*$CE$21),IF(CM$18&gt;=CL$19,$CE$21*$B$2))),0)</f>
        <v>0</v>
      </c>
      <c r="CN103" s="231">
        <f>IF('Hoja De Calculo'!CO$13&gt;='Hoja De Calculo'!CN$13,IF(CN$18=100,($CE$21*CN$18*$B$2)-SUM($I103:CM103),IF(CN$18&gt;CM$19,((CN$18-CM$19+1)*$B$2*$CE$21),IF(CN$18&gt;=CM$19,$CE$21*$B$2))),0)</f>
        <v>0</v>
      </c>
      <c r="CO103" s="231">
        <f>IF('Hoja De Calculo'!CP$13&gt;='Hoja De Calculo'!CO$13,IF(CO$18=100,($CE$21*CO$18*$B$2)-SUM($I103:CN103),IF(CO$18&gt;CN$19,((CO$18-CN$19+1)*$B$2*$CE$21),IF(CO$18&gt;=CN$19,$CE$21*$B$2))),0)</f>
        <v>0</v>
      </c>
      <c r="CP103" s="231">
        <f>IF('Hoja De Calculo'!CQ$13&gt;='Hoja De Calculo'!CP$13,IF(CP$18=100,($CE$21*CP$18*$B$2)-SUM($I103:CO103),IF(CP$18&gt;CO$19,((CP$18-CO$19+1)*$B$2*$CE$21),IF(CP$18&gt;=CO$19,$CE$21*$B$2))),0)</f>
        <v>0</v>
      </c>
      <c r="CQ103" s="231">
        <f>IF('Hoja De Calculo'!CR$13&gt;='Hoja De Calculo'!CQ$13,IF(CQ$18=100,($CE$21*CQ$18*$B$2)-SUM($I103:CP103),IF(CQ$18&gt;CP$19,((CQ$18-CP$19+1)*$B$2*$CE$21),IF(CQ$18&gt;=CP$19,$CE$21*$B$2))),0)</f>
        <v>0</v>
      </c>
      <c r="CR103" s="231">
        <f>IF('Hoja De Calculo'!CS$13&gt;='Hoja De Calculo'!CR$13,IF(CR$18=100,($CE$21*CR$18*$B$2)-SUM($I103:CQ103),IF(CR$18&gt;CQ$19,((CR$18-CQ$19+1)*$B$2*$CE$21),IF(CR$18&gt;=CQ$19,$CE$21*$B$2))),0)</f>
        <v>0</v>
      </c>
      <c r="CS103" s="231">
        <f>IF('Hoja De Calculo'!CT$13&gt;='Hoja De Calculo'!CS$13,IF(CS$18=100,($CE$21*CS$18*$B$2)-SUM($I103:CR103),IF(CS$18&gt;CR$19,((CS$18-CR$19+1)*$B$2*$CE$21),IF(CS$18&gt;=CR$19,$CE$21*$B$2))),0)</f>
        <v>0</v>
      </c>
      <c r="CT103" s="231">
        <f>IF('Hoja De Calculo'!CU$13&gt;='Hoja De Calculo'!CT$13,IF(CT$18=100,($CE$21*CT$18*$B$2)-SUM($I103:CS103),IF(CT$18&gt;CS$19,((CT$18-CS$19+1)*$B$2*$CE$21),IF(CT$18&gt;=CS$19,$CE$21*$B$2))),0)</f>
        <v>0</v>
      </c>
      <c r="CU103" s="231">
        <f>IF('Hoja De Calculo'!CV$13&gt;='Hoja De Calculo'!CU$13,IF(CU$18=100,($CE$21*CU$18*$B$2)-SUM($I103:CT103),IF(CU$18&gt;CT$19,((CU$18-CT$19+1)*$B$2*$CE$21),IF(CU$18&gt;=CT$19,$CE$21*$B$2))),0)</f>
        <v>0</v>
      </c>
      <c r="CV103" s="231">
        <f>IF('Hoja De Calculo'!CW$13&gt;='Hoja De Calculo'!CV$13,IF(CV$18=100,($CE$21*CV$18*$B$2)-SUM($I103:CU103),IF(CV$18&gt;CU$19,((CV$18-CU$19+1)*$B$2*$CE$21),IF(CV$18&gt;=CU$19,$CE$21*$B$2))),0)</f>
        <v>0</v>
      </c>
      <c r="CW103" s="231">
        <f>IF('Hoja De Calculo'!CX$13&gt;='Hoja De Calculo'!CW$13,IF(CW$18=100,($CE$21*CW$18*$B$2)-SUM($I103:CV103),IF(CW$18&gt;CV$19,((CW$18-CV$19+1)*$B$2*$CE$21),IF(CW$18&gt;=CV$19,$CE$21*$B$2))),0)</f>
        <v>0</v>
      </c>
    </row>
    <row r="104" spans="1:101" x14ac:dyDescent="0.35">
      <c r="A104" t="s">
        <v>209</v>
      </c>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c r="AK104" s="196"/>
      <c r="AL104" s="196"/>
      <c r="AM104" s="196"/>
      <c r="AN104" s="196"/>
      <c r="AO104" s="196"/>
      <c r="AP104" s="196"/>
      <c r="AQ104" s="196"/>
      <c r="AR104" s="196"/>
      <c r="AS104" s="196"/>
      <c r="AT104" s="196"/>
      <c r="AU104" s="196"/>
      <c r="AV104" s="196"/>
      <c r="AW104" s="196"/>
      <c r="AX104" s="196"/>
      <c r="AY104" s="196"/>
      <c r="AZ104" s="196"/>
      <c r="BA104" s="196"/>
      <c r="BB104" s="196"/>
      <c r="BC104" s="196"/>
      <c r="BD104" s="196"/>
      <c r="BE104" s="196"/>
      <c r="BF104" s="196"/>
      <c r="BG104" s="196"/>
      <c r="BH104" s="196"/>
      <c r="BI104" s="196"/>
      <c r="BJ104" s="196"/>
      <c r="BK104" s="196"/>
      <c r="BL104" s="196"/>
      <c r="BM104" s="196"/>
      <c r="BN104" s="196"/>
      <c r="BO104" s="196"/>
      <c r="BP104" s="196"/>
      <c r="BQ104" s="196"/>
      <c r="BR104" s="196"/>
      <c r="BS104" s="196"/>
      <c r="BT104" s="196"/>
      <c r="BU104" s="196"/>
      <c r="BV104" s="196"/>
      <c r="BW104" s="196"/>
      <c r="BX104" s="196"/>
      <c r="BY104" s="196"/>
      <c r="BZ104" s="196"/>
      <c r="CA104" s="196"/>
      <c r="CB104" s="196"/>
      <c r="CC104" s="196"/>
      <c r="CD104" s="196"/>
      <c r="CE104" s="196"/>
      <c r="CF104" s="218">
        <f>(CF$21*$B$2*(CF$19+(IF(CF$19=100,0,1))))</f>
        <v>0</v>
      </c>
      <c r="CG104" s="231">
        <f>IF('Hoja De Calculo'!CH$13&gt;='Hoja De Calculo'!CG$13,IF(CG$18=100,($CF$21*CG$18*$B$2)-SUM($I104:CF104),IF(CG$18&gt;CF$19,((CG$18-CF$19+1)*$B$2*$CF$21),IF(CG$18&gt;=CF$19,$CF$21*$B$2))),0)</f>
        <v>0</v>
      </c>
      <c r="CH104" s="231">
        <f>IF('Hoja De Calculo'!CI$13&gt;='Hoja De Calculo'!CH$13,IF(CH$18=100,($CF$21*CH$18*$B$2)-SUM($I104:CG104),IF(CH$18&gt;CG$19,((CH$18-CG$19+1)*$B$2*$CF$21),IF(CH$18&gt;=CG$19,$CF$21*$B$2))),0)</f>
        <v>0</v>
      </c>
      <c r="CI104" s="231">
        <f>IF('Hoja De Calculo'!CJ$13&gt;='Hoja De Calculo'!CI$13,IF(CI$18=100,($CF$21*CI$18*$B$2)-SUM($I104:CH104),IF(CI$18&gt;CH$19,((CI$18-CH$19+1)*$B$2*$CF$21),IF(CI$18&gt;=CH$19,$CF$21*$B$2))),0)</f>
        <v>0</v>
      </c>
      <c r="CJ104" s="231">
        <f>IF('Hoja De Calculo'!CK$13&gt;='Hoja De Calculo'!CJ$13,IF(CJ$18=100,($CF$21*CJ$18*$B$2)-SUM($I104:CI104),IF(CJ$18&gt;CI$19,((CJ$18-CI$19+1)*$B$2*$CF$21),IF(CJ$18&gt;=CI$19,$CF$21*$B$2))),0)</f>
        <v>0</v>
      </c>
      <c r="CK104" s="231">
        <f>IF('Hoja De Calculo'!CL$13&gt;='Hoja De Calculo'!CK$13,IF(CK$18=100,($CF$21*CK$18*$B$2)-SUM($I104:CJ104),IF(CK$18&gt;CJ$19,((CK$18-CJ$19+1)*$B$2*$CF$21),IF(CK$18&gt;=CJ$19,$CF$21*$B$2))),0)</f>
        <v>0</v>
      </c>
      <c r="CL104" s="231">
        <f>IF('Hoja De Calculo'!CM$13&gt;='Hoja De Calculo'!CL$13,IF(CL$18=100,($CF$21*CL$18*$B$2)-SUM($I104:CK104),IF(CL$18&gt;CK$19,((CL$18-CK$19+1)*$B$2*$CF$21),IF(CL$18&gt;=CK$19,$CF$21*$B$2))),0)</f>
        <v>0</v>
      </c>
      <c r="CM104" s="231">
        <f>IF('Hoja De Calculo'!CN$13&gt;='Hoja De Calculo'!CM$13,IF(CM$18=100,($CF$21*CM$18*$B$2)-SUM($I104:CL104),IF(CM$18&gt;CL$19,((CM$18-CL$19+1)*$B$2*$CF$21),IF(CM$18&gt;=CL$19,$CF$21*$B$2))),0)</f>
        <v>0</v>
      </c>
      <c r="CN104" s="231">
        <f>IF('Hoja De Calculo'!CO$13&gt;='Hoja De Calculo'!CN$13,IF(CN$18=100,($CF$21*CN$18*$B$2)-SUM($I104:CM104),IF(CN$18&gt;CM$19,((CN$18-CM$19+1)*$B$2*$CF$21),IF(CN$18&gt;=CM$19,$CF$21*$B$2))),0)</f>
        <v>0</v>
      </c>
      <c r="CO104" s="231">
        <f>IF('Hoja De Calculo'!CP$13&gt;='Hoja De Calculo'!CO$13,IF(CO$18=100,($CF$21*CO$18*$B$2)-SUM($I104:CN104),IF(CO$18&gt;CN$19,((CO$18-CN$19+1)*$B$2*$CF$21),IF(CO$18&gt;=CN$19,$CF$21*$B$2))),0)</f>
        <v>0</v>
      </c>
      <c r="CP104" s="231">
        <f>IF('Hoja De Calculo'!CQ$13&gt;='Hoja De Calculo'!CP$13,IF(CP$18=100,($CF$21*CP$18*$B$2)-SUM($I104:CO104),IF(CP$18&gt;CO$19,((CP$18-CO$19+1)*$B$2*$CF$21),IF(CP$18&gt;=CO$19,$CF$21*$B$2))),0)</f>
        <v>0</v>
      </c>
      <c r="CQ104" s="231">
        <f>IF('Hoja De Calculo'!CR$13&gt;='Hoja De Calculo'!CQ$13,IF(CQ$18=100,($CF$21*CQ$18*$B$2)-SUM($I104:CP104),IF(CQ$18&gt;CP$19,((CQ$18-CP$19+1)*$B$2*$CF$21),IF(CQ$18&gt;=CP$19,$CF$21*$B$2))),0)</f>
        <v>0</v>
      </c>
      <c r="CR104" s="231">
        <f>IF('Hoja De Calculo'!CS$13&gt;='Hoja De Calculo'!CR$13,IF(CR$18=100,($CF$21*CR$18*$B$2)-SUM($I104:CQ104),IF(CR$18&gt;CQ$19,((CR$18-CQ$19+1)*$B$2*$CF$21),IF(CR$18&gt;=CQ$19,$CF$21*$B$2))),0)</f>
        <v>0</v>
      </c>
      <c r="CS104" s="231">
        <f>IF('Hoja De Calculo'!CT$13&gt;='Hoja De Calculo'!CS$13,IF(CS$18=100,($CF$21*CS$18*$B$2)-SUM($I104:CR104),IF(CS$18&gt;CR$19,((CS$18-CR$19+1)*$B$2*$CF$21),IF(CS$18&gt;=CR$19,$CF$21*$B$2))),0)</f>
        <v>0</v>
      </c>
      <c r="CT104" s="231">
        <f>IF('Hoja De Calculo'!CU$13&gt;='Hoja De Calculo'!CT$13,IF(CT$18=100,($CF$21*CT$18*$B$2)-SUM($I104:CS104),IF(CT$18&gt;CS$19,((CT$18-CS$19+1)*$B$2*$CF$21),IF(CT$18&gt;=CS$19,$CF$21*$B$2))),0)</f>
        <v>0</v>
      </c>
      <c r="CU104" s="231">
        <f>IF('Hoja De Calculo'!CV$13&gt;='Hoja De Calculo'!CU$13,IF(CU$18=100,($CF$21*CU$18*$B$2)-SUM($I104:CT104),IF(CU$18&gt;CT$19,((CU$18-CT$19+1)*$B$2*$CF$21),IF(CU$18&gt;=CT$19,$CF$21*$B$2))),0)</f>
        <v>0</v>
      </c>
      <c r="CV104" s="231">
        <f>IF('Hoja De Calculo'!CW$13&gt;='Hoja De Calculo'!CV$13,IF(CV$18=100,($CF$21*CV$18*$B$2)-SUM($I104:CU104),IF(CV$18&gt;CU$19,((CV$18-CU$19+1)*$B$2*$CF$21),IF(CV$18&gt;=CU$19,$CF$21*$B$2))),0)</f>
        <v>0</v>
      </c>
      <c r="CW104" s="231">
        <f>IF('Hoja De Calculo'!CX$13&gt;='Hoja De Calculo'!CW$13,IF(CW$18=100,($CF$21*CW$18*$B$2)-SUM($I104:CV104),IF(CW$18&gt;CV$19,((CW$18-CV$19+1)*$B$2*$CF$21),IF(CW$18&gt;=CV$19,$CF$21*$B$2))),0)</f>
        <v>0</v>
      </c>
    </row>
    <row r="105" spans="1:101" x14ac:dyDescent="0.35">
      <c r="A105" t="s">
        <v>210</v>
      </c>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c r="AK105" s="196"/>
      <c r="AL105" s="196"/>
      <c r="AM105" s="196"/>
      <c r="AN105" s="196"/>
      <c r="AO105" s="196"/>
      <c r="AP105" s="196"/>
      <c r="AQ105" s="196"/>
      <c r="AR105" s="196"/>
      <c r="AS105" s="196"/>
      <c r="AT105" s="196"/>
      <c r="AU105" s="196"/>
      <c r="AV105" s="196"/>
      <c r="AW105" s="196"/>
      <c r="AX105" s="196"/>
      <c r="AY105" s="196"/>
      <c r="AZ105" s="196"/>
      <c r="BA105" s="196"/>
      <c r="BB105" s="196"/>
      <c r="BC105" s="196"/>
      <c r="BD105" s="196"/>
      <c r="BE105" s="196"/>
      <c r="BF105" s="196"/>
      <c r="BG105" s="196"/>
      <c r="BH105" s="196"/>
      <c r="BI105" s="196"/>
      <c r="BJ105" s="196"/>
      <c r="BK105" s="196"/>
      <c r="BL105" s="196"/>
      <c r="BM105" s="196"/>
      <c r="BN105" s="196"/>
      <c r="BO105" s="196"/>
      <c r="BP105" s="196"/>
      <c r="BQ105" s="196"/>
      <c r="BR105" s="196"/>
      <c r="BS105" s="196"/>
      <c r="BT105" s="196"/>
      <c r="BU105" s="196"/>
      <c r="BV105" s="196"/>
      <c r="BW105" s="196"/>
      <c r="BX105" s="196"/>
      <c r="BY105" s="196"/>
      <c r="BZ105" s="196"/>
      <c r="CA105" s="196"/>
      <c r="CB105" s="196"/>
      <c r="CC105" s="196"/>
      <c r="CD105" s="196"/>
      <c r="CE105" s="196"/>
      <c r="CF105" s="196"/>
      <c r="CG105" s="218">
        <f>(CG$21*$B$2*(CG$19+(IF(CG$19=100,0,1))))</f>
        <v>0</v>
      </c>
      <c r="CH105" s="231">
        <f>IF('Hoja De Calculo'!CI$13&gt;='Hoja De Calculo'!CH$13,IF(CH$18=100,($CG$21*CH$18*$B$2)-SUM($I105:CG105),IF(CH$18&gt;CG$19,((CH$18-CG$19+1)*$B$2*$CG$21),IF(CH$18&gt;=CG$19,$CG$21*$B$2))),0)</f>
        <v>0</v>
      </c>
      <c r="CI105" s="231">
        <f>IF('Hoja De Calculo'!CJ$13&gt;='Hoja De Calculo'!CI$13,IF(CI$18=100,($CG$21*CI$18*$B$2)-SUM($I105:CH105),IF(CI$18&gt;CH$19,((CI$18-CH$19+1)*$B$2*$CG$21),IF(CI$18&gt;=CH$19,$CG$21*$B$2))),0)</f>
        <v>0</v>
      </c>
      <c r="CJ105" s="231">
        <f>IF('Hoja De Calculo'!CK$13&gt;='Hoja De Calculo'!CJ$13,IF(CJ$18=100,($CG$21*CJ$18*$B$2)-SUM($I105:CI105),IF(CJ$18&gt;CI$19,((CJ$18-CI$19+1)*$B$2*$CG$21),IF(CJ$18&gt;=CI$19,$CG$21*$B$2))),0)</f>
        <v>0</v>
      </c>
      <c r="CK105" s="231">
        <f>IF('Hoja De Calculo'!CL$13&gt;='Hoja De Calculo'!CK$13,IF(CK$18=100,($CG$21*CK$18*$B$2)-SUM($I105:CJ105),IF(CK$18&gt;CJ$19,((CK$18-CJ$19+1)*$B$2*$CG$21),IF(CK$18&gt;=CJ$19,$CG$21*$B$2))),0)</f>
        <v>0</v>
      </c>
      <c r="CL105" s="231">
        <f>IF('Hoja De Calculo'!CM$13&gt;='Hoja De Calculo'!CL$13,IF(CL$18=100,($CG$21*CL$18*$B$2)-SUM($I105:CK105),IF(CL$18&gt;CK$19,((CL$18-CK$19+1)*$B$2*$CG$21),IF(CL$18&gt;=CK$19,$CG$21*$B$2))),0)</f>
        <v>0</v>
      </c>
      <c r="CM105" s="231">
        <f>IF('Hoja De Calculo'!CN$13&gt;='Hoja De Calculo'!CM$13,IF(CM$18=100,($CG$21*CM$18*$B$2)-SUM($I105:CL105),IF(CM$18&gt;CL$19,((CM$18-CL$19+1)*$B$2*$CG$21),IF(CM$18&gt;=CL$19,$CG$21*$B$2))),0)</f>
        <v>0</v>
      </c>
      <c r="CN105" s="231">
        <f>IF('Hoja De Calculo'!CO$13&gt;='Hoja De Calculo'!CN$13,IF(CN$18=100,($CG$21*CN$18*$B$2)-SUM($I105:CM105),IF(CN$18&gt;CM$19,((CN$18-CM$19+1)*$B$2*$CG$21),IF(CN$18&gt;=CM$19,$CG$21*$B$2))),0)</f>
        <v>0</v>
      </c>
      <c r="CO105" s="231">
        <f>IF('Hoja De Calculo'!CP$13&gt;='Hoja De Calculo'!CO$13,IF(CO$18=100,($CG$21*CO$18*$B$2)-SUM($I105:CN105),IF(CO$18&gt;CN$19,((CO$18-CN$19+1)*$B$2*$CG$21),IF(CO$18&gt;=CN$19,$CG$21*$B$2))),0)</f>
        <v>0</v>
      </c>
      <c r="CP105" s="231">
        <f>IF('Hoja De Calculo'!CQ$13&gt;='Hoja De Calculo'!CP$13,IF(CP$18=100,($CG$21*CP$18*$B$2)-SUM($I105:CO105),IF(CP$18&gt;CO$19,((CP$18-CO$19+1)*$B$2*$CG$21),IF(CP$18&gt;=CO$19,$CG$21*$B$2))),0)</f>
        <v>0</v>
      </c>
      <c r="CQ105" s="231">
        <f>IF('Hoja De Calculo'!CR$13&gt;='Hoja De Calculo'!CQ$13,IF(CQ$18=100,($CG$21*CQ$18*$B$2)-SUM($I105:CP105),IF(CQ$18&gt;CP$19,((CQ$18-CP$19+1)*$B$2*$CG$21),IF(CQ$18&gt;=CP$19,$CG$21*$B$2))),0)</f>
        <v>0</v>
      </c>
      <c r="CR105" s="231">
        <f>IF('Hoja De Calculo'!CS$13&gt;='Hoja De Calculo'!CR$13,IF(CR$18=100,($CG$21*CR$18*$B$2)-SUM($I105:CQ105),IF(CR$18&gt;CQ$19,((CR$18-CQ$19+1)*$B$2*$CG$21),IF(CR$18&gt;=CQ$19,$CG$21*$B$2))),0)</f>
        <v>0</v>
      </c>
      <c r="CS105" s="231">
        <f>IF('Hoja De Calculo'!CT$13&gt;='Hoja De Calculo'!CS$13,IF(CS$18=100,($CG$21*CS$18*$B$2)-SUM($I105:CR105),IF(CS$18&gt;CR$19,((CS$18-CR$19+1)*$B$2*$CG$21),IF(CS$18&gt;=CR$19,$CG$21*$B$2))),0)</f>
        <v>0</v>
      </c>
      <c r="CT105" s="231">
        <f>IF('Hoja De Calculo'!CU$13&gt;='Hoja De Calculo'!CT$13,IF(CT$18=100,($CG$21*CT$18*$B$2)-SUM($I105:CS105),IF(CT$18&gt;CS$19,((CT$18-CS$19+1)*$B$2*$CG$21),IF(CT$18&gt;=CS$19,$CG$21*$B$2))),0)</f>
        <v>0</v>
      </c>
      <c r="CU105" s="231">
        <f>IF('Hoja De Calculo'!CV$13&gt;='Hoja De Calculo'!CU$13,IF(CU$18=100,($CG$21*CU$18*$B$2)-SUM($I105:CT105),IF(CU$18&gt;CT$19,((CU$18-CT$19+1)*$B$2*$CG$21),IF(CU$18&gt;=CT$19,$CG$21*$B$2))),0)</f>
        <v>0</v>
      </c>
      <c r="CV105" s="231">
        <f>IF('Hoja De Calculo'!CW$13&gt;='Hoja De Calculo'!CV$13,IF(CV$18=100,($CG$21*CV$18*$B$2)-SUM($I105:CU105),IF(CV$18&gt;CU$19,((CV$18-CU$19+1)*$B$2*$CG$21),IF(CV$18&gt;=CU$19,$CG$21*$B$2))),0)</f>
        <v>0</v>
      </c>
      <c r="CW105" s="231">
        <f>IF('Hoja De Calculo'!CX$13&gt;='Hoja De Calculo'!CW$13,IF(CW$18=100,($CG$21*CW$18*$B$2)-SUM($I105:CV105),IF(CW$18&gt;CV$19,((CW$18-CV$19+1)*$B$2*$CG$21),IF(CW$18&gt;=CV$19,$CG$21*$B$2))),0)</f>
        <v>0</v>
      </c>
    </row>
    <row r="106" spans="1:101" x14ac:dyDescent="0.35">
      <c r="A106" t="s">
        <v>211</v>
      </c>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c r="AU106" s="196"/>
      <c r="AV106" s="196"/>
      <c r="AW106" s="196"/>
      <c r="AX106" s="196"/>
      <c r="AY106" s="196"/>
      <c r="AZ106" s="196"/>
      <c r="BA106" s="196"/>
      <c r="BB106" s="196"/>
      <c r="BC106" s="196"/>
      <c r="BD106" s="196"/>
      <c r="BE106" s="196"/>
      <c r="BF106" s="196"/>
      <c r="BG106" s="196"/>
      <c r="BH106" s="196"/>
      <c r="BI106" s="196"/>
      <c r="BJ106" s="196"/>
      <c r="BK106" s="196"/>
      <c r="BL106" s="196"/>
      <c r="BM106" s="196"/>
      <c r="BN106" s="196"/>
      <c r="BO106" s="196"/>
      <c r="BP106" s="196"/>
      <c r="BQ106" s="196"/>
      <c r="BR106" s="196"/>
      <c r="BS106" s="196"/>
      <c r="BT106" s="196"/>
      <c r="BU106" s="196"/>
      <c r="BV106" s="196"/>
      <c r="BW106" s="196"/>
      <c r="BX106" s="196"/>
      <c r="BY106" s="196"/>
      <c r="BZ106" s="196"/>
      <c r="CA106" s="196"/>
      <c r="CB106" s="196"/>
      <c r="CC106" s="196"/>
      <c r="CD106" s="196"/>
      <c r="CE106" s="196"/>
      <c r="CF106" s="196"/>
      <c r="CG106" s="196"/>
      <c r="CH106" s="218">
        <f>(CH$21*$B$2*(CH$19+(IF(CH$19=100,0,1))))</f>
        <v>0</v>
      </c>
      <c r="CI106" s="231">
        <f>IF('Hoja De Calculo'!CJ$13&gt;='Hoja De Calculo'!CI$13,IF(CI$18=100,($CH$21*CI$18*$B$2)-SUM($I106:CH106),IF(CI$18&gt;CH$19,((CI$18-CH$19+1)*$B$2*$CH$21),IF(CI$18&gt;=CH$19,$CH$21*$B$2))),0)</f>
        <v>0</v>
      </c>
      <c r="CJ106" s="231">
        <f>IF('Hoja De Calculo'!CK$13&gt;='Hoja De Calculo'!CJ$13,IF(CJ$18=100,($CH$21*CJ$18*$B$2)-SUM($I106:CI106),IF(CJ$18&gt;CI$19,((CJ$18-CI$19+1)*$B$2*$CH$21),IF(CJ$18&gt;=CI$19,$CH$21*$B$2))),0)</f>
        <v>0</v>
      </c>
      <c r="CK106" s="231">
        <f>IF('Hoja De Calculo'!CL$13&gt;='Hoja De Calculo'!CK$13,IF(CK$18=100,($CH$21*CK$18*$B$2)-SUM($I106:CJ106),IF(CK$18&gt;CJ$19,((CK$18-CJ$19+1)*$B$2*$CH$21),IF(CK$18&gt;=CJ$19,$CH$21*$B$2))),0)</f>
        <v>0</v>
      </c>
      <c r="CL106" s="231">
        <f>IF('Hoja De Calculo'!CM$13&gt;='Hoja De Calculo'!CL$13,IF(CL$18=100,($CH$21*CL$18*$B$2)-SUM($I106:CK106),IF(CL$18&gt;CK$19,((CL$18-CK$19+1)*$B$2*$CH$21),IF(CL$18&gt;=CK$19,$CH$21*$B$2))),0)</f>
        <v>0</v>
      </c>
      <c r="CM106" s="231">
        <f>IF('Hoja De Calculo'!CN$13&gt;='Hoja De Calculo'!CM$13,IF(CM$18=100,($CH$21*CM$18*$B$2)-SUM($I106:CL106),IF(CM$18&gt;CL$19,((CM$18-CL$19+1)*$B$2*$CH$21),IF(CM$18&gt;=CL$19,$CH$21*$B$2))),0)</f>
        <v>0</v>
      </c>
      <c r="CN106" s="231">
        <f>IF('Hoja De Calculo'!CO$13&gt;='Hoja De Calculo'!CN$13,IF(CN$18=100,($CH$21*CN$18*$B$2)-SUM($I106:CM106),IF(CN$18&gt;CM$19,((CN$18-CM$19+1)*$B$2*$CH$21),IF(CN$18&gt;=CM$19,$CH$21*$B$2))),0)</f>
        <v>0</v>
      </c>
      <c r="CO106" s="231">
        <f>IF('Hoja De Calculo'!CP$13&gt;='Hoja De Calculo'!CO$13,IF(CO$18=100,($CH$21*CO$18*$B$2)-SUM($I106:CN106),IF(CO$18&gt;CN$19,((CO$18-CN$19+1)*$B$2*$CH$21),IF(CO$18&gt;=CN$19,$CH$21*$B$2))),0)</f>
        <v>0</v>
      </c>
      <c r="CP106" s="231">
        <f>IF('Hoja De Calculo'!CQ$13&gt;='Hoja De Calculo'!CP$13,IF(CP$18=100,($CH$21*CP$18*$B$2)-SUM($I106:CO106),IF(CP$18&gt;CO$19,((CP$18-CO$19+1)*$B$2*$CH$21),IF(CP$18&gt;=CO$19,$CH$21*$B$2))),0)</f>
        <v>0</v>
      </c>
      <c r="CQ106" s="231">
        <f>IF('Hoja De Calculo'!CR$13&gt;='Hoja De Calculo'!CQ$13,IF(CQ$18=100,($CH$21*CQ$18*$B$2)-SUM($I106:CP106),IF(CQ$18&gt;CP$19,((CQ$18-CP$19+1)*$B$2*$CH$21),IF(CQ$18&gt;=CP$19,$CH$21*$B$2))),0)</f>
        <v>0</v>
      </c>
      <c r="CR106" s="231">
        <f>IF('Hoja De Calculo'!CS$13&gt;='Hoja De Calculo'!CR$13,IF(CR$18=100,($CH$21*CR$18*$B$2)-SUM($I106:CQ106),IF(CR$18&gt;CQ$19,((CR$18-CQ$19+1)*$B$2*$CH$21),IF(CR$18&gt;=CQ$19,$CH$21*$B$2))),0)</f>
        <v>0</v>
      </c>
      <c r="CS106" s="231">
        <f>IF('Hoja De Calculo'!CT$13&gt;='Hoja De Calculo'!CS$13,IF(CS$18=100,($CH$21*CS$18*$B$2)-SUM($I106:CR106),IF(CS$18&gt;CR$19,((CS$18-CR$19+1)*$B$2*$CH$21),IF(CS$18&gt;=CR$19,$CH$21*$B$2))),0)</f>
        <v>0</v>
      </c>
      <c r="CT106" s="231">
        <f>IF('Hoja De Calculo'!CU$13&gt;='Hoja De Calculo'!CT$13,IF(CT$18=100,($CH$21*CT$18*$B$2)-SUM($I106:CS106),IF(CT$18&gt;CS$19,((CT$18-CS$19+1)*$B$2*$CH$21),IF(CT$18&gt;=CS$19,$CH$21*$B$2))),0)</f>
        <v>0</v>
      </c>
      <c r="CU106" s="231">
        <f>IF('Hoja De Calculo'!CV$13&gt;='Hoja De Calculo'!CU$13,IF(CU$18=100,($CH$21*CU$18*$B$2)-SUM($I106:CT106),IF(CU$18&gt;CT$19,((CU$18-CT$19+1)*$B$2*$CH$21),IF(CU$18&gt;=CT$19,$CH$21*$B$2))),0)</f>
        <v>0</v>
      </c>
      <c r="CV106" s="231">
        <f>IF('Hoja De Calculo'!CW$13&gt;='Hoja De Calculo'!CV$13,IF(CV$18=100,($CH$21*CV$18*$B$2)-SUM($I106:CU106),IF(CV$18&gt;CU$19,((CV$18-CU$19+1)*$B$2*$CH$21),IF(CV$18&gt;=CU$19,$CH$21*$B$2))),0)</f>
        <v>0</v>
      </c>
      <c r="CW106" s="231">
        <f>IF('Hoja De Calculo'!CX$13&gt;='Hoja De Calculo'!CW$13,IF(CW$18=100,($CH$21*CW$18*$B$2)-SUM($I106:CV106),IF(CW$18&gt;CV$19,((CW$18-CV$19+1)*$B$2*$CH$21),IF(CW$18&gt;=CV$19,$CH$21*$B$2))),0)</f>
        <v>0</v>
      </c>
    </row>
    <row r="107" spans="1:101" x14ac:dyDescent="0.35">
      <c r="A107" t="s">
        <v>212</v>
      </c>
      <c r="B107" s="196"/>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6"/>
      <c r="AZ107" s="196"/>
      <c r="BA107" s="196"/>
      <c r="BB107" s="196"/>
      <c r="BC107" s="196"/>
      <c r="BD107" s="196"/>
      <c r="BE107" s="196"/>
      <c r="BF107" s="196"/>
      <c r="BG107" s="196"/>
      <c r="BH107" s="196"/>
      <c r="BI107" s="196"/>
      <c r="BJ107" s="196"/>
      <c r="BK107" s="196"/>
      <c r="BL107" s="196"/>
      <c r="BM107" s="196"/>
      <c r="BN107" s="196"/>
      <c r="BO107" s="196"/>
      <c r="BP107" s="196"/>
      <c r="BQ107" s="196"/>
      <c r="BR107" s="196"/>
      <c r="BS107" s="196"/>
      <c r="BT107" s="196"/>
      <c r="BU107" s="196"/>
      <c r="BV107" s="196"/>
      <c r="BW107" s="196"/>
      <c r="BX107" s="196"/>
      <c r="BY107" s="196"/>
      <c r="BZ107" s="196"/>
      <c r="CA107" s="196"/>
      <c r="CB107" s="196"/>
      <c r="CC107" s="196"/>
      <c r="CD107" s="196"/>
      <c r="CE107" s="196"/>
      <c r="CF107" s="196"/>
      <c r="CG107" s="196"/>
      <c r="CH107" s="196"/>
      <c r="CI107" s="218">
        <f>(CI$21*$B$2*(CI$19+(IF(CI$19=100,0,1))))</f>
        <v>0</v>
      </c>
      <c r="CJ107" s="231">
        <f>IF('Hoja De Calculo'!CK$13&gt;='Hoja De Calculo'!CJ$13,IF(CJ$18=100,($CI$21*CJ$18*$B$2)-SUM($I107:CI107),IF(CJ$18&gt;CI$19,((CJ$18-CI$19+1)*$B$2*$CI$21),IF(CJ$18&gt;=CI$19,$CI$21*$B$2))),0)</f>
        <v>0</v>
      </c>
      <c r="CK107" s="231">
        <f>IF('Hoja De Calculo'!CL$13&gt;='Hoja De Calculo'!CK$13,IF(CK$18=100,($CI$21*CK$18*$B$2)-SUM($I107:CJ107),IF(CK$18&gt;CJ$19,((CK$18-CJ$19+1)*$B$2*$CI$21),IF(CK$18&gt;=CJ$19,$CI$21*$B$2))),0)</f>
        <v>0</v>
      </c>
      <c r="CL107" s="231">
        <f>IF('Hoja De Calculo'!CM$13&gt;='Hoja De Calculo'!CL$13,IF(CL$18=100,($CI$21*CL$18*$B$2)-SUM($I107:CK107),IF(CL$18&gt;CK$19,((CL$18-CK$19+1)*$B$2*$CI$21),IF(CL$18&gt;=CK$19,$CI$21*$B$2))),0)</f>
        <v>0</v>
      </c>
      <c r="CM107" s="231">
        <f>IF('Hoja De Calculo'!CN$13&gt;='Hoja De Calculo'!CM$13,IF(CM$18=100,($CI$21*CM$18*$B$2)-SUM($I107:CL107),IF(CM$18&gt;CL$19,((CM$18-CL$19+1)*$B$2*$CI$21),IF(CM$18&gt;=CL$19,$CI$21*$B$2))),0)</f>
        <v>0</v>
      </c>
      <c r="CN107" s="231">
        <f>IF('Hoja De Calculo'!CO$13&gt;='Hoja De Calculo'!CN$13,IF(CN$18=100,($CI$21*CN$18*$B$2)-SUM($I107:CM107),IF(CN$18&gt;CM$19,((CN$18-CM$19+1)*$B$2*$CI$21),IF(CN$18&gt;=CM$19,$CI$21*$B$2))),0)</f>
        <v>0</v>
      </c>
      <c r="CO107" s="231">
        <f>IF('Hoja De Calculo'!CP$13&gt;='Hoja De Calculo'!CO$13,IF(CO$18=100,($CI$21*CO$18*$B$2)-SUM($I107:CN107),IF(CO$18&gt;CN$19,((CO$18-CN$19+1)*$B$2*$CI$21),IF(CO$18&gt;=CN$19,$CI$21*$B$2))),0)</f>
        <v>0</v>
      </c>
      <c r="CP107" s="231">
        <f>IF('Hoja De Calculo'!CQ$13&gt;='Hoja De Calculo'!CP$13,IF(CP$18=100,($CI$21*CP$18*$B$2)-SUM($I107:CO107),IF(CP$18&gt;CO$19,((CP$18-CO$19+1)*$B$2*$CI$21),IF(CP$18&gt;=CO$19,$CI$21*$B$2))),0)</f>
        <v>0</v>
      </c>
      <c r="CQ107" s="231">
        <f>IF('Hoja De Calculo'!CR$13&gt;='Hoja De Calculo'!CQ$13,IF(CQ$18=100,($CI$21*CQ$18*$B$2)-SUM($I107:CP107),IF(CQ$18&gt;CP$19,((CQ$18-CP$19+1)*$B$2*$CI$21),IF(CQ$18&gt;=CP$19,$CI$21*$B$2))),0)</f>
        <v>0</v>
      </c>
      <c r="CR107" s="231">
        <f>IF('Hoja De Calculo'!CS$13&gt;='Hoja De Calculo'!CR$13,IF(CR$18=100,($CI$21*CR$18*$B$2)-SUM($I107:CQ107),IF(CR$18&gt;CQ$19,((CR$18-CQ$19+1)*$B$2*$CI$21),IF(CR$18&gt;=CQ$19,$CI$21*$B$2))),0)</f>
        <v>0</v>
      </c>
      <c r="CS107" s="231">
        <f>IF('Hoja De Calculo'!CT$13&gt;='Hoja De Calculo'!CS$13,IF(CS$18=100,($CI$21*CS$18*$B$2)-SUM($I107:CR107),IF(CS$18&gt;CR$19,((CS$18-CR$19+1)*$B$2*$CI$21),IF(CS$18&gt;=CR$19,$CI$21*$B$2))),0)</f>
        <v>0</v>
      </c>
      <c r="CT107" s="231">
        <f>IF('Hoja De Calculo'!CU$13&gt;='Hoja De Calculo'!CT$13,IF(CT$18=100,($CI$21*CT$18*$B$2)-SUM($I107:CS107),IF(CT$18&gt;CS$19,((CT$18-CS$19+1)*$B$2*$CI$21),IF(CT$18&gt;=CS$19,$CI$21*$B$2))),0)</f>
        <v>0</v>
      </c>
      <c r="CU107" s="231">
        <f>IF('Hoja De Calculo'!CV$13&gt;='Hoja De Calculo'!CU$13,IF(CU$18=100,($CI$21*CU$18*$B$2)-SUM($I107:CT107),IF(CU$18&gt;CT$19,((CU$18-CT$19+1)*$B$2*$CI$21),IF(CU$18&gt;=CT$19,$CI$21*$B$2))),0)</f>
        <v>0</v>
      </c>
      <c r="CV107" s="231">
        <f>IF('Hoja De Calculo'!CW$13&gt;='Hoja De Calculo'!CV$13,IF(CV$18=100,($CI$21*CV$18*$B$2)-SUM($I107:CU107),IF(CV$18&gt;CU$19,((CV$18-CU$19+1)*$B$2*$CI$21),IF(CV$18&gt;=CU$19,$CI$21*$B$2))),0)</f>
        <v>0</v>
      </c>
      <c r="CW107" s="231">
        <f>IF('Hoja De Calculo'!CX$13&gt;='Hoja De Calculo'!CW$13,IF(CW$18=100,($CI$21*CW$18*$B$2)-SUM($I107:CV107),IF(CW$18&gt;CV$19,((CW$18-CV$19+1)*$B$2*$CI$21),IF(CW$18&gt;=CV$19,$CI$21*$B$2))),0)</f>
        <v>0</v>
      </c>
    </row>
    <row r="108" spans="1:101" x14ac:dyDescent="0.35">
      <c r="A108" t="s">
        <v>213</v>
      </c>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6"/>
      <c r="AR108" s="196"/>
      <c r="AS108" s="196"/>
      <c r="AT108" s="196"/>
      <c r="AU108" s="196"/>
      <c r="AV108" s="196"/>
      <c r="AW108" s="196"/>
      <c r="AX108" s="196"/>
      <c r="AY108" s="196"/>
      <c r="AZ108" s="196"/>
      <c r="BA108" s="196"/>
      <c r="BB108" s="196"/>
      <c r="BC108" s="196"/>
      <c r="BD108" s="196"/>
      <c r="BE108" s="196"/>
      <c r="BF108" s="196"/>
      <c r="BG108" s="196"/>
      <c r="BH108" s="196"/>
      <c r="BI108" s="196"/>
      <c r="BJ108" s="196"/>
      <c r="BK108" s="196"/>
      <c r="BL108" s="196"/>
      <c r="BM108" s="196"/>
      <c r="BN108" s="196"/>
      <c r="BO108" s="196"/>
      <c r="BP108" s="196"/>
      <c r="BQ108" s="196"/>
      <c r="BR108" s="196"/>
      <c r="BS108" s="196"/>
      <c r="BT108" s="196"/>
      <c r="BU108" s="196"/>
      <c r="BV108" s="196"/>
      <c r="BW108" s="196"/>
      <c r="BX108" s="196"/>
      <c r="BY108" s="196"/>
      <c r="BZ108" s="196"/>
      <c r="CA108" s="196"/>
      <c r="CB108" s="196"/>
      <c r="CC108" s="196"/>
      <c r="CD108" s="196"/>
      <c r="CE108" s="196"/>
      <c r="CF108" s="196"/>
      <c r="CG108" s="196"/>
      <c r="CH108" s="196"/>
      <c r="CI108" s="196"/>
      <c r="CJ108" s="218">
        <f>(CJ$21*$B$2*(CJ$19+(IF(CJ$19=100,0,1))))</f>
        <v>0</v>
      </c>
      <c r="CK108" s="231">
        <f>IF('Hoja De Calculo'!CL$13&gt;='Hoja De Calculo'!CK$13,IF(CK$18=100,($CJ$21*CK$18*$B$2)-SUM($I108:CJ108),IF(CK$18&gt;CJ$19,((CK$18-CJ$19+1)*$B$2*$CJ$21),IF(CK$18&gt;=CJ$19,$CJ$21*$B$2))),0)</f>
        <v>0</v>
      </c>
      <c r="CL108" s="231">
        <f>IF('Hoja De Calculo'!CM$13&gt;='Hoja De Calculo'!CL$13,IF(CL$18=100,($CJ$21*CL$18*$B$2)-SUM($I108:CK108),IF(CL$18&gt;CK$19,((CL$18-CK$19+1)*$B$2*$CJ$21),IF(CL$18&gt;=CK$19,$CJ$21*$B$2))),0)</f>
        <v>0</v>
      </c>
      <c r="CM108" s="231">
        <f>IF('Hoja De Calculo'!CN$13&gt;='Hoja De Calculo'!CM$13,IF(CM$18=100,($CJ$21*CM$18*$B$2)-SUM($I108:CL108),IF(CM$18&gt;CL$19,((CM$18-CL$19+1)*$B$2*$CJ$21),IF(CM$18&gt;=CL$19,$CJ$21*$B$2))),0)</f>
        <v>0</v>
      </c>
      <c r="CN108" s="231">
        <f>IF('Hoja De Calculo'!CO$13&gt;='Hoja De Calculo'!CN$13,IF(CN$18=100,($CJ$21*CN$18*$B$2)-SUM($I108:CM108),IF(CN$18&gt;CM$19,((CN$18-CM$19+1)*$B$2*$CJ$21),IF(CN$18&gt;=CM$19,$CJ$21*$B$2))),0)</f>
        <v>0</v>
      </c>
      <c r="CO108" s="231">
        <f>IF('Hoja De Calculo'!CP$13&gt;='Hoja De Calculo'!CO$13,IF(CO$18=100,($CJ$21*CO$18*$B$2)-SUM($I108:CN108),IF(CO$18&gt;CN$19,((CO$18-CN$19+1)*$B$2*$CJ$21),IF(CO$18&gt;=CN$19,$CJ$21*$B$2))),0)</f>
        <v>0</v>
      </c>
      <c r="CP108" s="231">
        <f>IF('Hoja De Calculo'!CQ$13&gt;='Hoja De Calculo'!CP$13,IF(CP$18=100,($CJ$21*CP$18*$B$2)-SUM($I108:CO108),IF(CP$18&gt;CO$19,((CP$18-CO$19+1)*$B$2*$CJ$21),IF(CP$18&gt;=CO$19,$CJ$21*$B$2))),0)</f>
        <v>0</v>
      </c>
      <c r="CQ108" s="231">
        <f>IF('Hoja De Calculo'!CR$13&gt;='Hoja De Calculo'!CQ$13,IF(CQ$18=100,($CJ$21*CQ$18*$B$2)-SUM($I108:CP108),IF(CQ$18&gt;CP$19,((CQ$18-CP$19+1)*$B$2*$CJ$21),IF(CQ$18&gt;=CP$19,$CJ$21*$B$2))),0)</f>
        <v>0</v>
      </c>
      <c r="CR108" s="231">
        <f>IF('Hoja De Calculo'!CS$13&gt;='Hoja De Calculo'!CR$13,IF(CR$18=100,($CJ$21*CR$18*$B$2)-SUM($I108:CQ108),IF(CR$18&gt;CQ$19,((CR$18-CQ$19+1)*$B$2*$CJ$21),IF(CR$18&gt;=CQ$19,$CJ$21*$B$2))),0)</f>
        <v>0</v>
      </c>
      <c r="CS108" s="231">
        <f>IF('Hoja De Calculo'!CT$13&gt;='Hoja De Calculo'!CS$13,IF(CS$18=100,($CJ$21*CS$18*$B$2)-SUM($I108:CR108),IF(CS$18&gt;CR$19,((CS$18-CR$19+1)*$B$2*$CJ$21),IF(CS$18&gt;=CR$19,$CJ$21*$B$2))),0)</f>
        <v>0</v>
      </c>
      <c r="CT108" s="231">
        <f>IF('Hoja De Calculo'!CU$13&gt;='Hoja De Calculo'!CT$13,IF(CT$18=100,($CJ$21*CT$18*$B$2)-SUM($I108:CS108),IF(CT$18&gt;CS$19,((CT$18-CS$19+1)*$B$2*$CJ$21),IF(CT$18&gt;=CS$19,$CJ$21*$B$2))),0)</f>
        <v>0</v>
      </c>
      <c r="CU108" s="231">
        <f>IF('Hoja De Calculo'!CV$13&gt;='Hoja De Calculo'!CU$13,IF(CU$18=100,($CJ$21*CU$18*$B$2)-SUM($I108:CT108),IF(CU$18&gt;CT$19,((CU$18-CT$19+1)*$B$2*$CJ$21),IF(CU$18&gt;=CT$19,$CJ$21*$B$2))),0)</f>
        <v>0</v>
      </c>
      <c r="CV108" s="231">
        <f>IF('Hoja De Calculo'!CW$13&gt;='Hoja De Calculo'!CV$13,IF(CV$18=100,($CJ$21*CV$18*$B$2)-SUM($I108:CU108),IF(CV$18&gt;CU$19,((CV$18-CU$19+1)*$B$2*$CJ$21),IF(CV$18&gt;=CU$19,$CJ$21*$B$2))),0)</f>
        <v>0</v>
      </c>
      <c r="CW108" s="231">
        <f>IF('Hoja De Calculo'!CX$13&gt;='Hoja De Calculo'!CW$13,IF(CW$18=100,($CJ$21*CW$18*$B$2)-SUM($I108:CV108),IF(CW$18&gt;CV$19,((CW$18-CV$19+1)*$B$2*$CJ$21),IF(CW$18&gt;=CV$19,$CJ$21*$B$2))),0)</f>
        <v>0</v>
      </c>
    </row>
    <row r="109" spans="1:101" x14ac:dyDescent="0.35">
      <c r="A109" t="s">
        <v>214</v>
      </c>
      <c r="B109" s="196"/>
      <c r="C109" s="196"/>
      <c r="D109" s="196"/>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c r="AO109" s="196"/>
      <c r="AP109" s="196"/>
      <c r="AQ109" s="196"/>
      <c r="AR109" s="196"/>
      <c r="AS109" s="196"/>
      <c r="AT109" s="196"/>
      <c r="AU109" s="196"/>
      <c r="AV109" s="196"/>
      <c r="AW109" s="196"/>
      <c r="AX109" s="196"/>
      <c r="AY109" s="196"/>
      <c r="AZ109" s="196"/>
      <c r="BA109" s="196"/>
      <c r="BB109" s="196"/>
      <c r="BC109" s="196"/>
      <c r="BD109" s="196"/>
      <c r="BE109" s="196"/>
      <c r="BF109" s="196"/>
      <c r="BG109" s="196"/>
      <c r="BH109" s="196"/>
      <c r="BI109" s="196"/>
      <c r="BJ109" s="196"/>
      <c r="BK109" s="196"/>
      <c r="BL109" s="196"/>
      <c r="BM109" s="196"/>
      <c r="BN109" s="196"/>
      <c r="BO109" s="196"/>
      <c r="BP109" s="196"/>
      <c r="BQ109" s="196"/>
      <c r="BR109" s="196"/>
      <c r="BS109" s="196"/>
      <c r="BT109" s="196"/>
      <c r="BU109" s="196"/>
      <c r="BV109" s="196"/>
      <c r="BW109" s="196"/>
      <c r="BX109" s="196"/>
      <c r="BY109" s="196"/>
      <c r="BZ109" s="196"/>
      <c r="CA109" s="196"/>
      <c r="CB109" s="196"/>
      <c r="CC109" s="196"/>
      <c r="CD109" s="196"/>
      <c r="CE109" s="196"/>
      <c r="CF109" s="196"/>
      <c r="CG109" s="196"/>
      <c r="CH109" s="196"/>
      <c r="CI109" s="196"/>
      <c r="CJ109" s="196"/>
      <c r="CK109" s="218">
        <f>(CK$21*$B$2*(CK$19+(IF(CK$19=100,0,1))))</f>
        <v>0</v>
      </c>
      <c r="CL109" s="231">
        <f>IF('Hoja De Calculo'!CM$13&gt;='Hoja De Calculo'!CL$13,IF(CL$18=100,($CK$21*CL$18*$B$2)-SUM($I109:CK109),IF(CL$18&gt;CK$19,((CL$18-CK$19+1)*$B$2*$CK$21),IF(CL$18&gt;=CK$19,$CK$21*$B$2))),0)</f>
        <v>0</v>
      </c>
      <c r="CM109" s="231">
        <f>IF('Hoja De Calculo'!CN$13&gt;='Hoja De Calculo'!CM$13,IF(CM$18=100,($CK$21*CM$18*$B$2)-SUM($I109:CL109),IF(CM$18&gt;CL$19,((CM$18-CL$19+1)*$B$2*$CK$21),IF(CM$18&gt;=CL$19,$CK$21*$B$2))),0)</f>
        <v>0</v>
      </c>
      <c r="CN109" s="231">
        <f>IF('Hoja De Calculo'!CO$13&gt;='Hoja De Calculo'!CN$13,IF(CN$18=100,($CK$21*CN$18*$B$2)-SUM($I109:CM109),IF(CN$18&gt;CM$19,((CN$18-CM$19+1)*$B$2*$CK$21),IF(CN$18&gt;=CM$19,$CK$21*$B$2))),0)</f>
        <v>0</v>
      </c>
      <c r="CO109" s="231">
        <f>IF('Hoja De Calculo'!CP$13&gt;='Hoja De Calculo'!CO$13,IF(CO$18=100,($CK$21*CO$18*$B$2)-SUM($I109:CN109),IF(CO$18&gt;CN$19,((CO$18-CN$19+1)*$B$2*$CK$21),IF(CO$18&gt;=CN$19,$CK$21*$B$2))),0)</f>
        <v>0</v>
      </c>
      <c r="CP109" s="231">
        <f>IF('Hoja De Calculo'!CQ$13&gt;='Hoja De Calculo'!CP$13,IF(CP$18=100,($CK$21*CP$18*$B$2)-SUM($I109:CO109),IF(CP$18&gt;CO$19,((CP$18-CO$19+1)*$B$2*$CK$21),IF(CP$18&gt;=CO$19,$CK$21*$B$2))),0)</f>
        <v>0</v>
      </c>
      <c r="CQ109" s="231">
        <f>IF('Hoja De Calculo'!CR$13&gt;='Hoja De Calculo'!CQ$13,IF(CQ$18=100,($CK$21*CQ$18*$B$2)-SUM($I109:CP109),IF(CQ$18&gt;CP$19,((CQ$18-CP$19+1)*$B$2*$CK$21),IF(CQ$18&gt;=CP$19,$CK$21*$B$2))),0)</f>
        <v>0</v>
      </c>
      <c r="CR109" s="231">
        <f>IF('Hoja De Calculo'!CS$13&gt;='Hoja De Calculo'!CR$13,IF(CR$18=100,($CK$21*CR$18*$B$2)-SUM($I109:CQ109),IF(CR$18&gt;CQ$19,((CR$18-CQ$19+1)*$B$2*$CK$21),IF(CR$18&gt;=CQ$19,$CK$21*$B$2))),0)</f>
        <v>0</v>
      </c>
      <c r="CS109" s="231">
        <f>IF('Hoja De Calculo'!CT$13&gt;='Hoja De Calculo'!CS$13,IF(CS$18=100,($CK$21*CS$18*$B$2)-SUM($I109:CR109),IF(CS$18&gt;CR$19,((CS$18-CR$19+1)*$B$2*$CK$21),IF(CS$18&gt;=CR$19,$CK$21*$B$2))),0)</f>
        <v>0</v>
      </c>
      <c r="CT109" s="231">
        <f>IF('Hoja De Calculo'!CU$13&gt;='Hoja De Calculo'!CT$13,IF(CT$18=100,($CK$21*CT$18*$B$2)-SUM($I109:CS109),IF(CT$18&gt;CS$19,((CT$18-CS$19+1)*$B$2*$CK$21),IF(CT$18&gt;=CS$19,$CK$21*$B$2))),0)</f>
        <v>0</v>
      </c>
      <c r="CU109" s="231">
        <f>IF('Hoja De Calculo'!CV$13&gt;='Hoja De Calculo'!CU$13,IF(CU$18=100,($CK$21*CU$18*$B$2)-SUM($I109:CT109),IF(CU$18&gt;CT$19,((CU$18-CT$19+1)*$B$2*$CK$21),IF(CU$18&gt;=CT$19,$CK$21*$B$2))),0)</f>
        <v>0</v>
      </c>
      <c r="CV109" s="231">
        <f>IF('Hoja De Calculo'!CW$13&gt;='Hoja De Calculo'!CV$13,IF(CV$18=100,($CK$21*CV$18*$B$2)-SUM($I109:CU109),IF(CV$18&gt;CU$19,((CV$18-CU$19+1)*$B$2*$CK$21),IF(CV$18&gt;=CU$19,$CK$21*$B$2))),0)</f>
        <v>0</v>
      </c>
      <c r="CW109" s="231">
        <f>IF('Hoja De Calculo'!CX$13&gt;='Hoja De Calculo'!CW$13,IF(CW$18=100,($CK$21*CW$18*$B$2)-SUM($I109:CV109),IF(CW$18&gt;CV$19,((CW$18-CV$19+1)*$B$2*$CK$21),IF(CW$18&gt;=CV$19,$CK$21*$B$2))),0)</f>
        <v>0</v>
      </c>
    </row>
    <row r="110" spans="1:101" x14ac:dyDescent="0.35">
      <c r="A110" t="s">
        <v>215</v>
      </c>
      <c r="B110" s="196"/>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6"/>
      <c r="AY110" s="196"/>
      <c r="AZ110" s="196"/>
      <c r="BA110" s="196"/>
      <c r="BB110" s="196"/>
      <c r="BC110" s="196"/>
      <c r="BD110" s="196"/>
      <c r="BE110" s="196"/>
      <c r="BF110" s="196"/>
      <c r="BG110" s="196"/>
      <c r="BH110" s="196"/>
      <c r="BI110" s="196"/>
      <c r="BJ110" s="196"/>
      <c r="BK110" s="196"/>
      <c r="BL110" s="196"/>
      <c r="BM110" s="196"/>
      <c r="BN110" s="196"/>
      <c r="BO110" s="196"/>
      <c r="BP110" s="196"/>
      <c r="BQ110" s="196"/>
      <c r="BR110" s="196"/>
      <c r="BS110" s="196"/>
      <c r="BT110" s="196"/>
      <c r="BU110" s="196"/>
      <c r="BV110" s="196"/>
      <c r="BW110" s="196"/>
      <c r="BX110" s="196"/>
      <c r="BY110" s="196"/>
      <c r="BZ110" s="196"/>
      <c r="CA110" s="196"/>
      <c r="CB110" s="196"/>
      <c r="CC110" s="196"/>
      <c r="CD110" s="196"/>
      <c r="CE110" s="196"/>
      <c r="CF110" s="196"/>
      <c r="CG110" s="196"/>
      <c r="CH110" s="196"/>
      <c r="CI110" s="196"/>
      <c r="CJ110" s="196"/>
      <c r="CK110" s="196"/>
      <c r="CL110" s="218">
        <f>(CL$21*$B$2*(CL$19+(IF(CL$19=100,0,1))))</f>
        <v>0</v>
      </c>
      <c r="CM110" s="231">
        <f>IF('Hoja De Calculo'!CN$13&gt;='Hoja De Calculo'!CM$13,IF(CM$18=100,($CL$21*CM$18*$B$2)-SUM($I110:CL110),IF(CM$18&gt;CL$19,((CM$18-CL$19+1)*$B$2*$CL$21),IF(CM$18&gt;=CL$19,$CL$21*$B$2))),0)</f>
        <v>0</v>
      </c>
      <c r="CN110" s="231">
        <f>IF('Hoja De Calculo'!CO$13&gt;='Hoja De Calculo'!CN$13,IF(CN$18=100,($CL$21*CN$18*$B$2)-SUM($I110:CM110),IF(CN$18&gt;CM$19,((CN$18-CM$19+1)*$B$2*$CL$21),IF(CN$18&gt;=CM$19,$CL$21*$B$2))),0)</f>
        <v>0</v>
      </c>
      <c r="CO110" s="231">
        <f>IF('Hoja De Calculo'!CP$13&gt;='Hoja De Calculo'!CO$13,IF(CO$18=100,($CL$21*CO$18*$B$2)-SUM($I110:CN110),IF(CO$18&gt;CN$19,((CO$18-CN$19+1)*$B$2*$CL$21),IF(CO$18&gt;=CN$19,$CL$21*$B$2))),0)</f>
        <v>0</v>
      </c>
      <c r="CP110" s="231">
        <f>IF('Hoja De Calculo'!CQ$13&gt;='Hoja De Calculo'!CP$13,IF(CP$18=100,($CL$21*CP$18*$B$2)-SUM($I110:CO110),IF(CP$18&gt;CO$19,((CP$18-CO$19+1)*$B$2*$CL$21),IF(CP$18&gt;=CO$19,$CL$21*$B$2))),0)</f>
        <v>0</v>
      </c>
      <c r="CQ110" s="231">
        <f>IF('Hoja De Calculo'!CR$13&gt;='Hoja De Calculo'!CQ$13,IF(CQ$18=100,($CL$21*CQ$18*$B$2)-SUM($I110:CP110),IF(CQ$18&gt;CP$19,((CQ$18-CP$19+1)*$B$2*$CL$21),IF(CQ$18&gt;=CP$19,$CL$21*$B$2))),0)</f>
        <v>0</v>
      </c>
      <c r="CR110" s="231">
        <f>IF('Hoja De Calculo'!CS$13&gt;='Hoja De Calculo'!CR$13,IF(CR$18=100,($CL$21*CR$18*$B$2)-SUM($I110:CQ110),IF(CR$18&gt;CQ$19,((CR$18-CQ$19+1)*$B$2*$CL$21),IF(CR$18&gt;=CQ$19,$CL$21*$B$2))),0)</f>
        <v>0</v>
      </c>
      <c r="CS110" s="231">
        <f>IF('Hoja De Calculo'!CT$13&gt;='Hoja De Calculo'!CS$13,IF(CS$18=100,($CL$21*CS$18*$B$2)-SUM($I110:CR110),IF(CS$18&gt;CR$19,((CS$18-CR$19+1)*$B$2*$CL$21),IF(CS$18&gt;=CR$19,$CL$21*$B$2))),0)</f>
        <v>0</v>
      </c>
      <c r="CT110" s="231">
        <f>IF('Hoja De Calculo'!CU$13&gt;='Hoja De Calculo'!CT$13,IF(CT$18=100,($CL$21*CT$18*$B$2)-SUM($I110:CS110),IF(CT$18&gt;CS$19,((CT$18-CS$19+1)*$B$2*$CL$21),IF(CT$18&gt;=CS$19,$CL$21*$B$2))),0)</f>
        <v>0</v>
      </c>
      <c r="CU110" s="231">
        <f>IF('Hoja De Calculo'!CV$13&gt;='Hoja De Calculo'!CU$13,IF(CU$18=100,($CL$21*CU$18*$B$2)-SUM($I110:CT110),IF(CU$18&gt;CT$19,((CU$18-CT$19+1)*$B$2*$CL$21),IF(CU$18&gt;=CT$19,$CL$21*$B$2))),0)</f>
        <v>0</v>
      </c>
      <c r="CV110" s="231">
        <f>IF('Hoja De Calculo'!CW$13&gt;='Hoja De Calculo'!CV$13,IF(CV$18=100,($CL$21*CV$18*$B$2)-SUM($I110:CU110),IF(CV$18&gt;CU$19,((CV$18-CU$19+1)*$B$2*$CL$21),IF(CV$18&gt;=CU$19,$CL$21*$B$2))),0)</f>
        <v>0</v>
      </c>
      <c r="CW110" s="231">
        <f>IF('Hoja De Calculo'!CX$13&gt;='Hoja De Calculo'!CW$13,IF(CW$18=100,($CL$21*CW$18*$B$2)-SUM($I110:CV110),IF(CW$18&gt;CV$19,((CW$18-CV$19+1)*$B$2*$CL$21),IF(CW$18&gt;=CV$19,$CL$21*$B$2))),0)</f>
        <v>0</v>
      </c>
    </row>
    <row r="111" spans="1:101" x14ac:dyDescent="0.35">
      <c r="A111" t="s">
        <v>216</v>
      </c>
      <c r="B111" s="196"/>
      <c r="C111" s="196"/>
      <c r="D111" s="196"/>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6"/>
      <c r="AG111" s="196"/>
      <c r="AH111" s="196"/>
      <c r="AI111" s="196"/>
      <c r="AJ111" s="196"/>
      <c r="AK111" s="196"/>
      <c r="AL111" s="196"/>
      <c r="AM111" s="196"/>
      <c r="AN111" s="196"/>
      <c r="AO111" s="196"/>
      <c r="AP111" s="196"/>
      <c r="AQ111" s="196"/>
      <c r="AR111" s="196"/>
      <c r="AS111" s="196"/>
      <c r="AT111" s="196"/>
      <c r="AU111" s="196"/>
      <c r="AV111" s="196"/>
      <c r="AW111" s="196"/>
      <c r="AX111" s="196"/>
      <c r="AY111" s="196"/>
      <c r="AZ111" s="196"/>
      <c r="BA111" s="196"/>
      <c r="BB111" s="196"/>
      <c r="BC111" s="196"/>
      <c r="BD111" s="196"/>
      <c r="BE111" s="196"/>
      <c r="BF111" s="196"/>
      <c r="BG111" s="196"/>
      <c r="BH111" s="196"/>
      <c r="BI111" s="196"/>
      <c r="BJ111" s="196"/>
      <c r="BK111" s="196"/>
      <c r="BL111" s="196"/>
      <c r="BM111" s="196"/>
      <c r="BN111" s="196"/>
      <c r="BO111" s="196"/>
      <c r="BP111" s="196"/>
      <c r="BQ111" s="196"/>
      <c r="BR111" s="196"/>
      <c r="BS111" s="196"/>
      <c r="BT111" s="196"/>
      <c r="BU111" s="196"/>
      <c r="BV111" s="196"/>
      <c r="BW111" s="196"/>
      <c r="BX111" s="196"/>
      <c r="BY111" s="196"/>
      <c r="BZ111" s="196"/>
      <c r="CA111" s="196"/>
      <c r="CB111" s="196"/>
      <c r="CC111" s="196"/>
      <c r="CD111" s="196"/>
      <c r="CE111" s="196"/>
      <c r="CF111" s="196"/>
      <c r="CG111" s="196"/>
      <c r="CH111" s="196"/>
      <c r="CI111" s="196"/>
      <c r="CJ111" s="196"/>
      <c r="CK111" s="196"/>
      <c r="CL111" s="196"/>
      <c r="CM111" s="218">
        <f>(CM$21*$B$2*(CM$19+(IF(CM$19=100,0,1))))</f>
        <v>0</v>
      </c>
      <c r="CN111" s="231">
        <f>IF('Hoja De Calculo'!CO$13&gt;='Hoja De Calculo'!CN$13,IF(CN$18=100,($CM$21*CN$18*$B$2)-SUM($I111:CM111),IF(CN$18&gt;CM$19,((CN$18-CM$19+1)*$B$2*$CM$21),IF(CN$18&gt;=CM$19,$CM$21*$B$2))),0)</f>
        <v>0</v>
      </c>
      <c r="CO111" s="231">
        <f>IF('Hoja De Calculo'!CP$13&gt;='Hoja De Calculo'!CO$13,IF(CO$18=100,($CM$21*CO$18*$B$2)-SUM($I111:CN111),IF(CO$18&gt;CN$19,((CO$18-CN$19+1)*$B$2*$CM$21),IF(CO$18&gt;=CN$19,$CM$21*$B$2))),0)</f>
        <v>0</v>
      </c>
      <c r="CP111" s="231">
        <f>IF('Hoja De Calculo'!CQ$13&gt;='Hoja De Calculo'!CP$13,IF(CP$18=100,($CM$21*CP$18*$B$2)-SUM($I111:CO111),IF(CP$18&gt;CO$19,((CP$18-CO$19+1)*$B$2*$CM$21),IF(CP$18&gt;=CO$19,$CM$21*$B$2))),0)</f>
        <v>0</v>
      </c>
      <c r="CQ111" s="231">
        <f>IF('Hoja De Calculo'!CR$13&gt;='Hoja De Calculo'!CQ$13,IF(CQ$18=100,($CM$21*CQ$18*$B$2)-SUM($I111:CP111),IF(CQ$18&gt;CP$19,((CQ$18-CP$19+1)*$B$2*$CM$21),IF(CQ$18&gt;=CP$19,$CM$21*$B$2))),0)</f>
        <v>0</v>
      </c>
      <c r="CR111" s="231">
        <f>IF('Hoja De Calculo'!CS$13&gt;='Hoja De Calculo'!CR$13,IF(CR$18=100,($CM$21*CR$18*$B$2)-SUM($I111:CQ111),IF(CR$18&gt;CQ$19,((CR$18-CQ$19+1)*$B$2*$CM$21),IF(CR$18&gt;=CQ$19,$CM$21*$B$2))),0)</f>
        <v>0</v>
      </c>
      <c r="CS111" s="231">
        <f>IF('Hoja De Calculo'!CT$13&gt;='Hoja De Calculo'!CS$13,IF(CS$18=100,($CM$21*CS$18*$B$2)-SUM($I111:CR111),IF(CS$18&gt;CR$19,((CS$18-CR$19+1)*$B$2*$CM$21),IF(CS$18&gt;=CR$19,$CM$21*$B$2))),0)</f>
        <v>0</v>
      </c>
      <c r="CT111" s="231">
        <f>IF('Hoja De Calculo'!CU$13&gt;='Hoja De Calculo'!CT$13,IF(CT$18=100,($CM$21*CT$18*$B$2)-SUM($I111:CS111),IF(CT$18&gt;CS$19,((CT$18-CS$19+1)*$B$2*$CM$21),IF(CT$18&gt;=CS$19,$CM$21*$B$2))),0)</f>
        <v>0</v>
      </c>
      <c r="CU111" s="231">
        <f>IF('Hoja De Calculo'!CV$13&gt;='Hoja De Calculo'!CU$13,IF(CU$18=100,($CM$21*CU$18*$B$2)-SUM($I111:CT111),IF(CU$18&gt;CT$19,((CU$18-CT$19+1)*$B$2*$CM$21),IF(CU$18&gt;=CT$19,$CM$21*$B$2))),0)</f>
        <v>0</v>
      </c>
      <c r="CV111" s="231">
        <f>IF('Hoja De Calculo'!CW$13&gt;='Hoja De Calculo'!CV$13,IF(CV$18=100,($CM$21*CV$18*$B$2)-SUM($I111:CU111),IF(CV$18&gt;CU$19,((CV$18-CU$19+1)*$B$2*$CM$21),IF(CV$18&gt;=CU$19,$CM$21*$B$2))),0)</f>
        <v>0</v>
      </c>
      <c r="CW111" s="231">
        <f>IF('Hoja De Calculo'!CX$13&gt;='Hoja De Calculo'!CW$13,IF(CW$18=100,($CM$21*CW$18*$B$2)-SUM($I111:CV111),IF(CW$18&gt;CV$19,((CW$18-CV$19+1)*$B$2*$CM$21),IF(CW$18&gt;=CV$19,$CM$21*$B$2))),0)</f>
        <v>0</v>
      </c>
    </row>
    <row r="112" spans="1:101" x14ac:dyDescent="0.35">
      <c r="A112" t="s">
        <v>217</v>
      </c>
      <c r="B112" s="196"/>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6"/>
      <c r="AR112" s="196"/>
      <c r="AS112" s="196"/>
      <c r="AT112" s="196"/>
      <c r="AU112" s="196"/>
      <c r="AV112" s="196"/>
      <c r="AW112" s="196"/>
      <c r="AX112" s="196"/>
      <c r="AY112" s="196"/>
      <c r="AZ112" s="196"/>
      <c r="BA112" s="196"/>
      <c r="BB112" s="196"/>
      <c r="BC112" s="196"/>
      <c r="BD112" s="196"/>
      <c r="BE112" s="196"/>
      <c r="BF112" s="196"/>
      <c r="BG112" s="196"/>
      <c r="BH112" s="196"/>
      <c r="BI112" s="196"/>
      <c r="BJ112" s="196"/>
      <c r="BK112" s="196"/>
      <c r="BL112" s="196"/>
      <c r="BM112" s="196"/>
      <c r="BN112" s="196"/>
      <c r="BO112" s="196"/>
      <c r="BP112" s="196"/>
      <c r="BQ112" s="196"/>
      <c r="BR112" s="196"/>
      <c r="BS112" s="196"/>
      <c r="BT112" s="196"/>
      <c r="BU112" s="196"/>
      <c r="BV112" s="196"/>
      <c r="BW112" s="196"/>
      <c r="BX112" s="196"/>
      <c r="BY112" s="196"/>
      <c r="BZ112" s="196"/>
      <c r="CA112" s="196"/>
      <c r="CB112" s="196"/>
      <c r="CC112" s="196"/>
      <c r="CD112" s="196"/>
      <c r="CE112" s="196"/>
      <c r="CF112" s="196"/>
      <c r="CG112" s="196"/>
      <c r="CH112" s="196"/>
      <c r="CI112" s="196"/>
      <c r="CJ112" s="196"/>
      <c r="CK112" s="196"/>
      <c r="CL112" s="196"/>
      <c r="CM112" s="196"/>
      <c r="CN112" s="218">
        <f>(CN$21*$B$2*(CN$19+(IF(CN$19=100,0,1))))</f>
        <v>0</v>
      </c>
      <c r="CO112" s="231">
        <f>IF('Hoja De Calculo'!CP$13&gt;='Hoja De Calculo'!CO$13,IF(CO$18=100,($CN$21*CO$18*$B$2)-SUM($I112:CN112),IF(CO$18&gt;CN$19,((CO$18-CN$19+1)*$B$2*$CN$21),IF(CO$18&gt;=CN$19,$CN$21*$B$2))),0)</f>
        <v>0</v>
      </c>
      <c r="CP112" s="231">
        <f>IF('Hoja De Calculo'!CQ$13&gt;='Hoja De Calculo'!CP$13,IF(CP$18=100,($CN$21*CP$18*$B$2)-SUM($I112:CO112),IF(CP$18&gt;CO$19,((CP$18-CO$19+1)*$B$2*$CN$21),IF(CP$18&gt;=CO$19,$CN$21*$B$2))),0)</f>
        <v>0</v>
      </c>
      <c r="CQ112" s="231">
        <f>IF('Hoja De Calculo'!CR$13&gt;='Hoja De Calculo'!CQ$13,IF(CQ$18=100,($CN$21*CQ$18*$B$2)-SUM($I112:CP112),IF(CQ$18&gt;CP$19,((CQ$18-CP$19+1)*$B$2*$CN$21),IF(CQ$18&gt;=CP$19,$CN$21*$B$2))),0)</f>
        <v>0</v>
      </c>
      <c r="CR112" s="231">
        <f>IF('Hoja De Calculo'!CS$13&gt;='Hoja De Calculo'!CR$13,IF(CR$18=100,($CN$21*CR$18*$B$2)-SUM($I112:CQ112),IF(CR$18&gt;CQ$19,((CR$18-CQ$19+1)*$B$2*$CN$21),IF(CR$18&gt;=CQ$19,$CN$21*$B$2))),0)</f>
        <v>0</v>
      </c>
      <c r="CS112" s="231">
        <f>IF('Hoja De Calculo'!CT$13&gt;='Hoja De Calculo'!CS$13,IF(CS$18=100,($CN$21*CS$18*$B$2)-SUM($I112:CR112),IF(CS$18&gt;CR$19,((CS$18-CR$19+1)*$B$2*$CN$21),IF(CS$18&gt;=CR$19,$CN$21*$B$2))),0)</f>
        <v>0</v>
      </c>
      <c r="CT112" s="231">
        <f>IF('Hoja De Calculo'!CU$13&gt;='Hoja De Calculo'!CT$13,IF(CT$18=100,($CN$21*CT$18*$B$2)-SUM($I112:CS112),IF(CT$18&gt;CS$19,((CT$18-CS$19+1)*$B$2*$CN$21),IF(CT$18&gt;=CS$19,$CN$21*$B$2))),0)</f>
        <v>0</v>
      </c>
      <c r="CU112" s="231">
        <f>IF('Hoja De Calculo'!CV$13&gt;='Hoja De Calculo'!CU$13,IF(CU$18=100,($CN$21*CU$18*$B$2)-SUM($I112:CT112),IF(CU$18&gt;CT$19,((CU$18-CT$19+1)*$B$2*$CN$21),IF(CU$18&gt;=CT$19,$CN$21*$B$2))),0)</f>
        <v>0</v>
      </c>
      <c r="CV112" s="231">
        <f>IF('Hoja De Calculo'!CW$13&gt;='Hoja De Calculo'!CV$13,IF(CV$18=100,($CN$21*CV$18*$B$2)-SUM($I112:CU112),IF(CV$18&gt;CU$19,((CV$18-CU$19+1)*$B$2*$CN$21),IF(CV$18&gt;=CU$19,$CN$21*$B$2))),0)</f>
        <v>0</v>
      </c>
      <c r="CW112" s="231">
        <f>IF('Hoja De Calculo'!CX$13&gt;='Hoja De Calculo'!CW$13,IF(CW$18=100,($CN$21*CW$18*$B$2)-SUM($I112:CV112),IF(CW$18&gt;CV$19,((CW$18-CV$19+1)*$B$2*$CN$21),IF(CW$18&gt;=CV$19,$CN$21*$B$2))),0)</f>
        <v>0</v>
      </c>
    </row>
    <row r="113" spans="1:102" x14ac:dyDescent="0.35">
      <c r="A113" t="s">
        <v>218</v>
      </c>
      <c r="B113" s="196"/>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6"/>
      <c r="AY113" s="196"/>
      <c r="AZ113" s="196"/>
      <c r="BA113" s="196"/>
      <c r="BB113" s="196"/>
      <c r="BC113" s="196"/>
      <c r="BD113" s="196"/>
      <c r="BE113" s="196"/>
      <c r="BF113" s="196"/>
      <c r="BG113" s="196"/>
      <c r="BH113" s="196"/>
      <c r="BI113" s="196"/>
      <c r="BJ113" s="196"/>
      <c r="BK113" s="196"/>
      <c r="BL113" s="196"/>
      <c r="BM113" s="196"/>
      <c r="BN113" s="196"/>
      <c r="BO113" s="196"/>
      <c r="BP113" s="196"/>
      <c r="BQ113" s="196"/>
      <c r="BR113" s="196"/>
      <c r="BS113" s="196"/>
      <c r="BT113" s="196"/>
      <c r="BU113" s="196"/>
      <c r="BV113" s="196"/>
      <c r="BW113" s="196"/>
      <c r="BX113" s="196"/>
      <c r="BY113" s="196"/>
      <c r="BZ113" s="196"/>
      <c r="CA113" s="196"/>
      <c r="CB113" s="196"/>
      <c r="CC113" s="196"/>
      <c r="CD113" s="196"/>
      <c r="CE113" s="196"/>
      <c r="CF113" s="196"/>
      <c r="CG113" s="196"/>
      <c r="CH113" s="196"/>
      <c r="CI113" s="196"/>
      <c r="CJ113" s="196"/>
      <c r="CK113" s="196"/>
      <c r="CL113" s="196"/>
      <c r="CM113" s="196"/>
      <c r="CN113" s="196"/>
      <c r="CO113" s="218">
        <f>(CO$21*$B$2*(CO$19+(IF(CO$19=100,0,1))))</f>
        <v>0</v>
      </c>
      <c r="CP113" s="231">
        <f>IF('Hoja De Calculo'!CQ$13&gt;='Hoja De Calculo'!CP$13,IF(CP$18=100,($CO$21*CP$18*$B$2)-SUM($I113:CO113),IF(CP$18&gt;CO$19,((CP$18-CO$19+1)*$B$2*$CO$21),IF(CP$18&gt;=CO$19,$CO$21*$B$2))),0)</f>
        <v>0</v>
      </c>
      <c r="CQ113" s="231">
        <f>IF('Hoja De Calculo'!CR$13&gt;='Hoja De Calculo'!CQ$13,IF(CQ$18=100,($CO$21*CQ$18*$B$2)-SUM($I113:CP113),IF(CQ$18&gt;CP$19,((CQ$18-CP$19+1)*$B$2*$CO$21),IF(CQ$18&gt;=CP$19,$CO$21*$B$2))),0)</f>
        <v>0</v>
      </c>
      <c r="CR113" s="231">
        <f>IF('Hoja De Calculo'!CS$13&gt;='Hoja De Calculo'!CR$13,IF(CR$18=100,($CO$21*CR$18*$B$2)-SUM($I113:CQ113),IF(CR$18&gt;CQ$19,((CR$18-CQ$19+1)*$B$2*$CO$21),IF(CR$18&gt;=CQ$19,$CO$21*$B$2))),0)</f>
        <v>0</v>
      </c>
      <c r="CS113" s="231">
        <f>IF('Hoja De Calculo'!CT$13&gt;='Hoja De Calculo'!CS$13,IF(CS$18=100,($CO$21*CS$18*$B$2)-SUM($I113:CR113),IF(CS$18&gt;CR$19,((CS$18-CR$19+1)*$B$2*$CO$21),IF(CS$18&gt;=CR$19,$CO$21*$B$2))),0)</f>
        <v>0</v>
      </c>
      <c r="CT113" s="231">
        <f>IF('Hoja De Calculo'!CU$13&gt;='Hoja De Calculo'!CT$13,IF(CT$18=100,($CO$21*CT$18*$B$2)-SUM($I113:CS113),IF(CT$18&gt;CS$19,((CT$18-CS$19+1)*$B$2*$CO$21),IF(CT$18&gt;=CS$19,$CO$21*$B$2))),0)</f>
        <v>0</v>
      </c>
      <c r="CU113" s="231">
        <f>IF('Hoja De Calculo'!CV$13&gt;='Hoja De Calculo'!CU$13,IF(CU$18=100,($CO$21*CU$18*$B$2)-SUM($I113:CT113),IF(CU$18&gt;CT$19,((CU$18-CT$19+1)*$B$2*$CO$21),IF(CU$18&gt;=CT$19,$CO$21*$B$2))),0)</f>
        <v>0</v>
      </c>
      <c r="CV113" s="231">
        <f>IF('Hoja De Calculo'!CW$13&gt;='Hoja De Calculo'!CV$13,IF(CV$18=100,($CO$21*CV$18*$B$2)-SUM($I113:CU113),IF(CV$18&gt;CU$19,((CV$18-CU$19+1)*$B$2*$CO$21),IF(CV$18&gt;=CU$19,$CO$21*$B$2))),0)</f>
        <v>0</v>
      </c>
      <c r="CW113" s="231">
        <f>IF('Hoja De Calculo'!CX$13&gt;='Hoja De Calculo'!CW$13,IF(CW$18=100,($CO$21*CW$18*$B$2)-SUM($I113:CV113),IF(CW$18&gt;CV$19,((CW$18-CV$19+1)*$B$2*$CO$21),IF(CW$18&gt;=CV$19,$CO$21*$B$2))),0)</f>
        <v>0</v>
      </c>
    </row>
    <row r="114" spans="1:102" x14ac:dyDescent="0.35">
      <c r="A114" t="s">
        <v>219</v>
      </c>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6"/>
      <c r="BA114" s="196"/>
      <c r="BB114" s="196"/>
      <c r="BC114" s="196"/>
      <c r="BD114" s="196"/>
      <c r="BE114" s="196"/>
      <c r="BF114" s="196"/>
      <c r="BG114" s="196"/>
      <c r="BH114" s="196"/>
      <c r="BI114" s="196"/>
      <c r="BJ114" s="196"/>
      <c r="BK114" s="196"/>
      <c r="BL114" s="196"/>
      <c r="BM114" s="196"/>
      <c r="BN114" s="196"/>
      <c r="BO114" s="196"/>
      <c r="BP114" s="196"/>
      <c r="BQ114" s="196"/>
      <c r="BR114" s="196"/>
      <c r="BS114" s="196"/>
      <c r="BT114" s="196"/>
      <c r="BU114" s="196"/>
      <c r="BV114" s="196"/>
      <c r="BW114" s="196"/>
      <c r="BX114" s="196"/>
      <c r="BY114" s="196"/>
      <c r="BZ114" s="196"/>
      <c r="CA114" s="196"/>
      <c r="CB114" s="196"/>
      <c r="CC114" s="196"/>
      <c r="CD114" s="196"/>
      <c r="CE114" s="196"/>
      <c r="CF114" s="196"/>
      <c r="CG114" s="196"/>
      <c r="CH114" s="196"/>
      <c r="CI114" s="196"/>
      <c r="CJ114" s="196"/>
      <c r="CK114" s="196"/>
      <c r="CL114" s="196"/>
      <c r="CM114" s="196"/>
      <c r="CN114" s="196"/>
      <c r="CO114" s="196"/>
      <c r="CP114" s="218">
        <f>(CP$21*$B$2*(CP$19+(IF(CP$19=100,0,1))))</f>
        <v>0</v>
      </c>
      <c r="CQ114" s="231">
        <f>IF('Hoja De Calculo'!CR$13&gt;='Hoja De Calculo'!CQ$13,IF(CQ$18=100,($CP$21*CQ$18*$B$2)-SUM($I114:CP114),IF(CQ$18&gt;CP$19,((CQ$18-CP$19+1)*$B$2*$CP$21),IF(CQ$18&gt;=CP$19,$CP$21*$B$2))),0)</f>
        <v>0</v>
      </c>
      <c r="CR114" s="231">
        <f>IF('Hoja De Calculo'!CS$13&gt;='Hoja De Calculo'!CR$13,IF(CR$18=100,($CP$21*CR$18*$B$2)-SUM($I114:CQ114),IF(CR$18&gt;CQ$19,((CR$18-CQ$19+1)*$B$2*$CP$21),IF(CR$18&gt;=CQ$19,$CP$21*$B$2))),0)</f>
        <v>0</v>
      </c>
      <c r="CS114" s="231">
        <f>IF('Hoja De Calculo'!CT$13&gt;='Hoja De Calculo'!CS$13,IF(CS$18=100,($CP$21*CS$18*$B$2)-SUM($I114:CR114),IF(CS$18&gt;CR$19,((CS$18-CR$19+1)*$B$2*$CP$21),IF(CS$18&gt;=CR$19,$CP$21*$B$2))),0)</f>
        <v>0</v>
      </c>
      <c r="CT114" s="231">
        <f>IF('Hoja De Calculo'!CU$13&gt;='Hoja De Calculo'!CT$13,IF(CT$18=100,($CP$21*CT$18*$B$2)-SUM($I114:CS114),IF(CT$18&gt;CS$19,((CT$18-CS$19+1)*$B$2*$CP$21),IF(CT$18&gt;=CS$19,$CP$21*$B$2))),0)</f>
        <v>0</v>
      </c>
      <c r="CU114" s="231">
        <f>IF('Hoja De Calculo'!CV$13&gt;='Hoja De Calculo'!CU$13,IF(CU$18=100,($CP$21*CU$18*$B$2)-SUM($I114:CT114),IF(CU$18&gt;CT$19,((CU$18-CT$19+1)*$B$2*$CP$21),IF(CU$18&gt;=CT$19,$CP$21*$B$2))),0)</f>
        <v>0</v>
      </c>
      <c r="CV114" s="231">
        <f>IF('Hoja De Calculo'!CW$13&gt;='Hoja De Calculo'!CV$13,IF(CV$18=100,($CP$21*CV$18*$B$2)-SUM($I114:CU114),IF(CV$18&gt;CU$19,((CV$18-CU$19+1)*$B$2*$CP$21),IF(CV$18&gt;=CU$19,$CP$21*$B$2))),0)</f>
        <v>0</v>
      </c>
      <c r="CW114" s="231">
        <f>IF('Hoja De Calculo'!CX$13&gt;='Hoja De Calculo'!CW$13,IF(CW$18=100,($CP$21*CW$18*$B$2)-SUM($I114:CV114),IF(CW$18&gt;CV$19,((CW$18-CV$19+1)*$B$2*$CP$21),IF(CW$18&gt;=CV$19,$CP$21*$B$2))),0)</f>
        <v>0</v>
      </c>
    </row>
    <row r="115" spans="1:102" x14ac:dyDescent="0.35">
      <c r="A115" t="s">
        <v>220</v>
      </c>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6"/>
      <c r="BA115" s="196"/>
      <c r="BB115" s="196"/>
      <c r="BC115" s="196"/>
      <c r="BD115" s="196"/>
      <c r="BE115" s="196"/>
      <c r="BF115" s="196"/>
      <c r="BG115" s="196"/>
      <c r="BH115" s="196"/>
      <c r="BI115" s="196"/>
      <c r="BJ115" s="196"/>
      <c r="BK115" s="196"/>
      <c r="BL115" s="196"/>
      <c r="BM115" s="196"/>
      <c r="BN115" s="196"/>
      <c r="BO115" s="196"/>
      <c r="BP115" s="196"/>
      <c r="BQ115" s="196"/>
      <c r="BR115" s="196"/>
      <c r="BS115" s="196"/>
      <c r="BT115" s="196"/>
      <c r="BU115" s="196"/>
      <c r="BV115" s="196"/>
      <c r="BW115" s="196"/>
      <c r="BX115" s="196"/>
      <c r="BY115" s="196"/>
      <c r="BZ115" s="196"/>
      <c r="CA115" s="196"/>
      <c r="CB115" s="196"/>
      <c r="CC115" s="196"/>
      <c r="CD115" s="196"/>
      <c r="CE115" s="196"/>
      <c r="CF115" s="196"/>
      <c r="CG115" s="196"/>
      <c r="CH115" s="196"/>
      <c r="CI115" s="196"/>
      <c r="CJ115" s="196"/>
      <c r="CK115" s="196"/>
      <c r="CL115" s="196"/>
      <c r="CM115" s="196"/>
      <c r="CN115" s="196"/>
      <c r="CO115" s="196"/>
      <c r="CP115" s="196"/>
      <c r="CQ115" s="218">
        <f>(CQ$21*$B$2*(CQ$19+(IF(CQ$19=100,0,1))))</f>
        <v>0</v>
      </c>
      <c r="CR115" s="231">
        <f>IF('Hoja De Calculo'!CS$13&gt;='Hoja De Calculo'!CR$13,IF(CR$18=100,($CQ$21*CR$18*$B$2)-SUM($I115:CQ115),IF(CR$18&gt;CQ$19,((CR$18-CQ$19+1)*$B$2*$CQ$21),IF(CR$18&gt;=CQ$19,$CQ$21*$B$2))),0)</f>
        <v>0</v>
      </c>
      <c r="CS115" s="231">
        <f>IF('Hoja De Calculo'!CT$13&gt;='Hoja De Calculo'!CS$13,IF(CS$18=100,($CQ$21*CS$18*$B$2)-SUM($I115:CR115),IF(CS$18&gt;CR$19,((CS$18-CR$19+1)*$B$2*$CQ$21),IF(CS$18&gt;=CR$19,$CQ$21*$B$2))),0)</f>
        <v>0</v>
      </c>
      <c r="CT115" s="231">
        <f>IF('Hoja De Calculo'!CU$13&gt;='Hoja De Calculo'!CT$13,IF(CT$18=100,($CQ$21*CT$18*$B$2)-SUM($I115:CS115),IF(CT$18&gt;CS$19,((CT$18-CS$19+1)*$B$2*$CQ$21),IF(CT$18&gt;=CS$19,$CQ$21*$B$2))),0)</f>
        <v>0</v>
      </c>
      <c r="CU115" s="231">
        <f>IF('Hoja De Calculo'!CV$13&gt;='Hoja De Calculo'!CU$13,IF(CU$18=100,($CQ$21*CU$18*$B$2)-SUM($I115:CT115),IF(CU$18&gt;CT$19,((CU$18-CT$19+1)*$B$2*$CQ$21),IF(CU$18&gt;=CT$19,$CQ$21*$B$2))),0)</f>
        <v>0</v>
      </c>
      <c r="CV115" s="231">
        <f>IF('Hoja De Calculo'!CW$13&gt;='Hoja De Calculo'!CV$13,IF(CV$18=100,($CQ$21*CV$18*$B$2)-SUM($I115:CU115),IF(CV$18&gt;CU$19,((CV$18-CU$19+1)*$B$2*$CQ$21),IF(CV$18&gt;=CU$19,$CQ$21*$B$2))),0)</f>
        <v>0</v>
      </c>
      <c r="CW115" s="231">
        <f>IF('Hoja De Calculo'!CX$13&gt;='Hoja De Calculo'!CW$13,IF(CW$18=100,($CQ$21*CW$18*$B$2)-SUM($I115:CV115),IF(CW$18&gt;CV$19,((CW$18-CV$19+1)*$B$2*$CQ$21),IF(CW$18&gt;=CV$19,$CQ$21*$B$2))),0)</f>
        <v>0</v>
      </c>
    </row>
    <row r="116" spans="1:102" x14ac:dyDescent="0.35">
      <c r="A116" t="s">
        <v>221</v>
      </c>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c r="BI116" s="196"/>
      <c r="BJ116" s="196"/>
      <c r="BK116" s="196"/>
      <c r="BL116" s="196"/>
      <c r="BM116" s="196"/>
      <c r="BN116" s="196"/>
      <c r="BO116" s="196"/>
      <c r="BP116" s="196"/>
      <c r="BQ116" s="196"/>
      <c r="BR116" s="196"/>
      <c r="BS116" s="196"/>
      <c r="BT116" s="196"/>
      <c r="BU116" s="196"/>
      <c r="BV116" s="196"/>
      <c r="BW116" s="196"/>
      <c r="BX116" s="196"/>
      <c r="BY116" s="196"/>
      <c r="BZ116" s="196"/>
      <c r="CA116" s="196"/>
      <c r="CB116" s="196"/>
      <c r="CC116" s="196"/>
      <c r="CD116" s="196"/>
      <c r="CE116" s="196"/>
      <c r="CF116" s="196"/>
      <c r="CG116" s="196"/>
      <c r="CH116" s="196"/>
      <c r="CI116" s="196"/>
      <c r="CJ116" s="196"/>
      <c r="CK116" s="196"/>
      <c r="CL116" s="196"/>
      <c r="CM116" s="196"/>
      <c r="CN116" s="196"/>
      <c r="CO116" s="196"/>
      <c r="CP116" s="196"/>
      <c r="CQ116" s="196"/>
      <c r="CR116" s="218">
        <f>(CR$21*$B$2*(CR$19+(IF(CR$19=100,0,1))))</f>
        <v>0</v>
      </c>
      <c r="CS116" s="231">
        <f>IF('Hoja De Calculo'!CT$13&gt;='Hoja De Calculo'!CS$13,IF(CS$18=100,($CR$21*CS$18*$B$2)-SUM($I116:CR116),IF(CS$18&gt;CR$19,((CS$18-CR$19+1)*$B$2*$CR$21),IF(CS$18&gt;=CR$19,$CR$21*$B$2))),0)</f>
        <v>0</v>
      </c>
      <c r="CT116" s="231">
        <f>IF('Hoja De Calculo'!CU$13&gt;='Hoja De Calculo'!CT$13,IF(CT$18=100,($CR$21*CT$18*$B$2)-SUM($I116:CS116),IF(CT$18&gt;CS$19,((CT$18-CS$19+1)*$B$2*$CR$21),IF(CT$18&gt;=CS$19,$CR$21*$B$2))),0)</f>
        <v>0</v>
      </c>
      <c r="CU116" s="231">
        <f>IF('Hoja De Calculo'!CV$13&gt;='Hoja De Calculo'!CU$13,IF(CU$18=100,($CR$21*CU$18*$B$2)-SUM($I116:CT116),IF(CU$18&gt;CT$19,((CU$18-CT$19+1)*$B$2*$CR$21),IF(CU$18&gt;=CT$19,$CR$21*$B$2))),0)</f>
        <v>0</v>
      </c>
      <c r="CV116" s="231">
        <f>IF('Hoja De Calculo'!CW$13&gt;='Hoja De Calculo'!CV$13,IF(CV$18=100,($CR$21*CV$18*$B$2)-SUM($I116:CU116),IF(CV$18&gt;CU$19,((CV$18-CU$19+1)*$B$2*$CR$21),IF(CV$18&gt;=CU$19,$CR$21*$B$2))),0)</f>
        <v>0</v>
      </c>
      <c r="CW116" s="231">
        <f>IF('Hoja De Calculo'!CX$13&gt;='Hoja De Calculo'!CW$13,IF(CW$18=100,($CR$21*CW$18*$B$2)-SUM($I116:CV116),IF(CW$18&gt;CV$19,((CW$18-CV$19+1)*$B$2*$CR$21),IF(CW$18&gt;=CV$19,$CR$21*$B$2))),0)</f>
        <v>0</v>
      </c>
    </row>
    <row r="117" spans="1:102" x14ac:dyDescent="0.35">
      <c r="A117" t="s">
        <v>222</v>
      </c>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6"/>
      <c r="AZ117" s="196"/>
      <c r="BA117" s="196"/>
      <c r="BB117" s="196"/>
      <c r="BC117" s="196"/>
      <c r="BD117" s="196"/>
      <c r="BE117" s="196"/>
      <c r="BF117" s="196"/>
      <c r="BG117" s="196"/>
      <c r="BH117" s="196"/>
      <c r="BI117" s="196"/>
      <c r="BJ117" s="196"/>
      <c r="BK117" s="196"/>
      <c r="BL117" s="196"/>
      <c r="BM117" s="196"/>
      <c r="BN117" s="196"/>
      <c r="BO117" s="196"/>
      <c r="BP117" s="196"/>
      <c r="BQ117" s="196"/>
      <c r="BR117" s="196"/>
      <c r="BS117" s="196"/>
      <c r="BT117" s="196"/>
      <c r="BU117" s="196"/>
      <c r="BV117" s="196"/>
      <c r="BW117" s="196"/>
      <c r="BX117" s="196"/>
      <c r="BY117" s="196"/>
      <c r="BZ117" s="196"/>
      <c r="CA117" s="196"/>
      <c r="CB117" s="196"/>
      <c r="CC117" s="196"/>
      <c r="CD117" s="196"/>
      <c r="CE117" s="196"/>
      <c r="CF117" s="196"/>
      <c r="CG117" s="196"/>
      <c r="CH117" s="196"/>
      <c r="CI117" s="196"/>
      <c r="CJ117" s="196"/>
      <c r="CK117" s="196"/>
      <c r="CL117" s="196"/>
      <c r="CM117" s="196"/>
      <c r="CN117" s="196"/>
      <c r="CO117" s="196"/>
      <c r="CP117" s="196"/>
      <c r="CQ117" s="196"/>
      <c r="CR117" s="196"/>
      <c r="CS117" s="218">
        <f>(CS$21*$B$2*(CS$19+(IF(CS$19=100,0,1))))</f>
        <v>0</v>
      </c>
      <c r="CT117" s="231">
        <f>IF('Hoja De Calculo'!CU$13&gt;='Hoja De Calculo'!CT$13,IF(CT$18=100,($CS$21*CT$18*$B$2)-SUM($I117:CS117),IF(CT$18&gt;CS$19,((CT$18-CS$19+1)*$B$2*$CS$21),IF(CT$18&gt;=CS$19,$CS$21*$B$2))),0)</f>
        <v>0</v>
      </c>
      <c r="CU117" s="231">
        <f>IF('Hoja De Calculo'!CV$13&gt;='Hoja De Calculo'!CU$13,IF(CU$18=100,($CS$21*CU$18*$B$2)-SUM($I117:CT117),IF(CU$18&gt;CT$19,((CU$18-CT$19+1)*$B$2*$CS$21),IF(CU$18&gt;=CT$19,$CS$21*$B$2))),0)</f>
        <v>0</v>
      </c>
      <c r="CV117" s="231">
        <f>IF('Hoja De Calculo'!CW$13&gt;='Hoja De Calculo'!CV$13,IF(CV$18=100,($CS$21*CV$18*$B$2)-SUM($I117:CU117),IF(CV$18&gt;CU$19,((CV$18-CU$19+1)*$B$2*$CS$21),IF(CV$18&gt;=CU$19,$CS$21*$B$2))),0)</f>
        <v>0</v>
      </c>
      <c r="CW117" s="231">
        <f>IF('Hoja De Calculo'!CX$13&gt;='Hoja De Calculo'!CW$13,IF(CW$18=100,($CS$21*CW$18*$B$2)-SUM($I117:CV117),IF(CW$18&gt;CV$19,((CW$18-CV$19+1)*$B$2*$CS$21),IF(CW$18&gt;=CV$19,$CS$21*$B$2))),0)</f>
        <v>0</v>
      </c>
    </row>
    <row r="118" spans="1:102" x14ac:dyDescent="0.35">
      <c r="A118" t="s">
        <v>223</v>
      </c>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6"/>
      <c r="AY118" s="196"/>
      <c r="AZ118" s="196"/>
      <c r="BA118" s="196"/>
      <c r="BB118" s="196"/>
      <c r="BC118" s="196"/>
      <c r="BD118" s="196"/>
      <c r="BE118" s="196"/>
      <c r="BF118" s="196"/>
      <c r="BG118" s="196"/>
      <c r="BH118" s="196"/>
      <c r="BI118" s="196"/>
      <c r="BJ118" s="196"/>
      <c r="BK118" s="196"/>
      <c r="BL118" s="196"/>
      <c r="BM118" s="196"/>
      <c r="BN118" s="196"/>
      <c r="BO118" s="196"/>
      <c r="BP118" s="196"/>
      <c r="BQ118" s="196"/>
      <c r="BR118" s="196"/>
      <c r="BS118" s="196"/>
      <c r="BT118" s="196"/>
      <c r="BU118" s="196"/>
      <c r="BV118" s="196"/>
      <c r="BW118" s="196"/>
      <c r="BX118" s="196"/>
      <c r="BY118" s="196"/>
      <c r="BZ118" s="196"/>
      <c r="CA118" s="196"/>
      <c r="CB118" s="196"/>
      <c r="CC118" s="196"/>
      <c r="CD118" s="196"/>
      <c r="CE118" s="196"/>
      <c r="CF118" s="196"/>
      <c r="CG118" s="196"/>
      <c r="CH118" s="196"/>
      <c r="CI118" s="196"/>
      <c r="CJ118" s="196"/>
      <c r="CK118" s="196"/>
      <c r="CL118" s="196"/>
      <c r="CM118" s="196"/>
      <c r="CN118" s="196"/>
      <c r="CO118" s="196"/>
      <c r="CP118" s="196"/>
      <c r="CQ118" s="196"/>
      <c r="CR118" s="196"/>
      <c r="CS118" s="196"/>
      <c r="CT118" s="218">
        <f>(CT$21*$B$2*(CT$19+(IF(CT$19=100,0,1))))</f>
        <v>0</v>
      </c>
      <c r="CU118" s="231">
        <f>IF('Hoja De Calculo'!CV$13&gt;='Hoja De Calculo'!CU$13,IF(CU$18=100,($CT$21*CU$18*$B$2)-SUM($I118:CT118),IF(CU$18&gt;CT$19,((CU$18-CT$19+1)*$B$2*$CT$21),IF(CU$18&gt;=CT$19,$CT$21*$B$2))),0)</f>
        <v>0</v>
      </c>
      <c r="CV118" s="231">
        <f>IF('Hoja De Calculo'!CW$13&gt;='Hoja De Calculo'!CV$13,IF(CV$18=100,($CT$21*CV$18*$B$2)-SUM($I118:CU118),IF(CV$18&gt;CU$19,((CV$18-CU$19+1)*$B$2*$CT$21),IF(CV$18&gt;=CU$19,$CT$21*$B$2))),0)</f>
        <v>0</v>
      </c>
      <c r="CW118" s="231">
        <f>IF('Hoja De Calculo'!CX$13&gt;='Hoja De Calculo'!CW$13,IF(CW$18=100,($CT$21*CW$18*$B$2)-SUM($I118:CV118),IF(CW$18&gt;CV$19,((CW$18-CV$19+1)*$B$2*$CT$21),IF(CW$18&gt;=CV$19,$CT$21*$B$2))),0)</f>
        <v>0</v>
      </c>
    </row>
    <row r="119" spans="1:102" x14ac:dyDescent="0.35">
      <c r="A119" t="s">
        <v>224</v>
      </c>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96"/>
      <c r="AM119" s="196"/>
      <c r="AN119" s="196"/>
      <c r="AO119" s="196"/>
      <c r="AP119" s="196"/>
      <c r="AQ119" s="196"/>
      <c r="AR119" s="196"/>
      <c r="AS119" s="196"/>
      <c r="AT119" s="196"/>
      <c r="AU119" s="196"/>
      <c r="AV119" s="196"/>
      <c r="AW119" s="196"/>
      <c r="AX119" s="196"/>
      <c r="AY119" s="196"/>
      <c r="AZ119" s="196"/>
      <c r="BA119" s="196"/>
      <c r="BB119" s="196"/>
      <c r="BC119" s="196"/>
      <c r="BD119" s="196"/>
      <c r="BE119" s="196"/>
      <c r="BF119" s="196"/>
      <c r="BG119" s="196"/>
      <c r="BH119" s="196"/>
      <c r="BI119" s="196"/>
      <c r="BJ119" s="196"/>
      <c r="BK119" s="196"/>
      <c r="BL119" s="196"/>
      <c r="BM119" s="196"/>
      <c r="BN119" s="196"/>
      <c r="BO119" s="196"/>
      <c r="BP119" s="196"/>
      <c r="BQ119" s="196"/>
      <c r="BR119" s="196"/>
      <c r="BS119" s="196"/>
      <c r="BT119" s="196"/>
      <c r="BU119" s="196"/>
      <c r="BV119" s="196"/>
      <c r="BW119" s="196"/>
      <c r="BX119" s="196"/>
      <c r="BY119" s="196"/>
      <c r="BZ119" s="196"/>
      <c r="CA119" s="196"/>
      <c r="CB119" s="196"/>
      <c r="CC119" s="196"/>
      <c r="CD119" s="196"/>
      <c r="CE119" s="196"/>
      <c r="CF119" s="196"/>
      <c r="CG119" s="196"/>
      <c r="CH119" s="196"/>
      <c r="CI119" s="196"/>
      <c r="CJ119" s="196"/>
      <c r="CK119" s="196"/>
      <c r="CL119" s="196"/>
      <c r="CM119" s="196"/>
      <c r="CN119" s="196"/>
      <c r="CO119" s="196"/>
      <c r="CP119" s="196"/>
      <c r="CQ119" s="196"/>
      <c r="CR119" s="196"/>
      <c r="CS119" s="196"/>
      <c r="CT119" s="196"/>
      <c r="CU119" s="218">
        <f>(CU$21*$B$2*(CU$19+(IF(CU$19=100,0,1))))</f>
        <v>0</v>
      </c>
      <c r="CV119" s="231">
        <f>IF('Hoja De Calculo'!CW$13&gt;='Hoja De Calculo'!CV$13,IF(CV$18=100,($CU$21*CV$18*$B$2)-SUM($I119:CU119),IF(CV$18&gt;CU$19,((CV$18-CU$19+1)*$B$2*$CU$21),IF(CV$18&gt;=CU$19,$CU$21*$B$2))),0)</f>
        <v>0</v>
      </c>
      <c r="CW119" s="231">
        <f>IF('Hoja De Calculo'!CX$13&gt;='Hoja De Calculo'!CW$13,IF(CW$18=100,($CU$21*CW$18*$B$2)-SUM($I119:CV119),IF(CW$18&gt;CV$19,((CW$18-CV$19+1)*$B$2*$CU$21),IF(CW$18&gt;=CV$19,$CU$21*$B$2))),0)</f>
        <v>0</v>
      </c>
    </row>
    <row r="120" spans="1:102" x14ac:dyDescent="0.35">
      <c r="A120" t="s">
        <v>225</v>
      </c>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c r="AK120" s="196"/>
      <c r="AL120" s="196"/>
      <c r="AM120" s="196"/>
      <c r="AN120" s="196"/>
      <c r="AO120" s="196"/>
      <c r="AP120" s="196"/>
      <c r="AQ120" s="196"/>
      <c r="AR120" s="196"/>
      <c r="AS120" s="196"/>
      <c r="AT120" s="196"/>
      <c r="AU120" s="196"/>
      <c r="AV120" s="196"/>
      <c r="AW120" s="196"/>
      <c r="AX120" s="196"/>
      <c r="AY120" s="196"/>
      <c r="AZ120" s="196"/>
      <c r="BA120" s="196"/>
      <c r="BB120" s="196"/>
      <c r="BC120" s="196"/>
      <c r="BD120" s="196"/>
      <c r="BE120" s="196"/>
      <c r="BF120" s="196"/>
      <c r="BG120" s="196"/>
      <c r="BH120" s="196"/>
      <c r="BI120" s="196"/>
      <c r="BJ120" s="196"/>
      <c r="BK120" s="196"/>
      <c r="BL120" s="196"/>
      <c r="BM120" s="196"/>
      <c r="BN120" s="196"/>
      <c r="BO120" s="196"/>
      <c r="BP120" s="196"/>
      <c r="BQ120" s="196"/>
      <c r="BR120" s="196"/>
      <c r="BS120" s="196"/>
      <c r="BT120" s="196"/>
      <c r="BU120" s="196"/>
      <c r="BV120" s="196"/>
      <c r="BW120" s="196"/>
      <c r="BX120" s="196"/>
      <c r="BY120" s="196"/>
      <c r="BZ120" s="196"/>
      <c r="CA120" s="196"/>
      <c r="CB120" s="196"/>
      <c r="CC120" s="196"/>
      <c r="CD120" s="196"/>
      <c r="CE120" s="196"/>
      <c r="CF120" s="196"/>
      <c r="CG120" s="196"/>
      <c r="CH120" s="196"/>
      <c r="CI120" s="196"/>
      <c r="CJ120" s="196"/>
      <c r="CK120" s="196"/>
      <c r="CL120" s="196"/>
      <c r="CM120" s="196"/>
      <c r="CN120" s="196"/>
      <c r="CO120" s="196"/>
      <c r="CP120" s="196"/>
      <c r="CQ120" s="196"/>
      <c r="CR120" s="196"/>
      <c r="CS120" s="196"/>
      <c r="CT120" s="196"/>
      <c r="CU120" s="196"/>
      <c r="CV120" s="218">
        <f>(CV$21*$B$2*(CV$19+(IF(CV$19=100,0,1))))</f>
        <v>0</v>
      </c>
      <c r="CW120" s="231">
        <f>IF('Hoja De Calculo'!CX$13&gt;='Hoja De Calculo'!CW$13,IF(CW$18=100,($CV$21*CW$18*$B$2)-SUM($I120:CV120),IF(CW$18&gt;CV$19,((CW$18-CV$19+1)*$B$2*$CV$21),IF(CW$18&gt;=CV$19,$CV$21*$B$2))),0)</f>
        <v>0</v>
      </c>
    </row>
    <row r="121" spans="1:102" x14ac:dyDescent="0.35">
      <c r="A121" t="s">
        <v>226</v>
      </c>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6"/>
      <c r="AZ121" s="196"/>
      <c r="BA121" s="196"/>
      <c r="BB121" s="196"/>
      <c r="BC121" s="196"/>
      <c r="BD121" s="196"/>
      <c r="BE121" s="196"/>
      <c r="BF121" s="196"/>
      <c r="BG121" s="196"/>
      <c r="BH121" s="196"/>
      <c r="BI121" s="196"/>
      <c r="BJ121" s="196"/>
      <c r="BK121" s="196"/>
      <c r="BL121" s="196"/>
      <c r="BM121" s="196"/>
      <c r="BN121" s="196"/>
      <c r="BO121" s="196"/>
      <c r="BP121" s="196"/>
      <c r="BQ121" s="196"/>
      <c r="BR121" s="196"/>
      <c r="BS121" s="196"/>
      <c r="BT121" s="196"/>
      <c r="BU121" s="196"/>
      <c r="BV121" s="196"/>
      <c r="BW121" s="196"/>
      <c r="BX121" s="196"/>
      <c r="BY121" s="196"/>
      <c r="BZ121" s="196"/>
      <c r="CA121" s="196"/>
      <c r="CB121" s="196"/>
      <c r="CC121" s="196"/>
      <c r="CD121" s="196"/>
      <c r="CE121" s="196"/>
      <c r="CF121" s="196"/>
      <c r="CG121" s="196"/>
      <c r="CH121" s="196"/>
      <c r="CI121" s="196"/>
      <c r="CJ121" s="196"/>
      <c r="CK121" s="196"/>
      <c r="CL121" s="196"/>
      <c r="CM121" s="196"/>
      <c r="CN121" s="196"/>
      <c r="CO121" s="196"/>
      <c r="CP121" s="196"/>
      <c r="CQ121" s="196"/>
      <c r="CR121" s="196"/>
      <c r="CS121" s="196"/>
      <c r="CT121" s="196"/>
      <c r="CU121" s="196"/>
      <c r="CV121" s="196"/>
      <c r="CW121" s="218">
        <f>(CW$21*$B$2*(CW$19+(IF(CW$19=100,0,1))))</f>
        <v>0</v>
      </c>
    </row>
    <row r="122" spans="1:102" x14ac:dyDescent="0.35">
      <c r="CX122" s="21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F0060-182B-40AF-9B1A-11AC71D9EDFD}">
  <dimension ref="A1:CX122"/>
  <sheetViews>
    <sheetView zoomScaleNormal="100" workbookViewId="0">
      <selection activeCell="E11" sqref="E11"/>
    </sheetView>
  </sheetViews>
  <sheetFormatPr baseColWidth="10" defaultColWidth="8.7265625" defaultRowHeight="14.5" x14ac:dyDescent="0.35"/>
  <cols>
    <col min="1" max="1" width="16.1796875" bestFit="1" customWidth="1"/>
  </cols>
  <sheetData>
    <row r="1" spans="2:13" x14ac:dyDescent="0.35">
      <c r="B1" t="s">
        <v>125</v>
      </c>
      <c r="G1" s="196"/>
    </row>
    <row r="2" spans="2:13" x14ac:dyDescent="0.35">
      <c r="B2">
        <v>0.01</v>
      </c>
      <c r="G2" s="196"/>
      <c r="M2" s="196"/>
    </row>
    <row r="3" spans="2:13" hidden="1" x14ac:dyDescent="0.35"/>
    <row r="4" spans="2:13" hidden="1" x14ac:dyDescent="0.35"/>
    <row r="5" spans="2:13" hidden="1" x14ac:dyDescent="0.35"/>
    <row r="6" spans="2:13" hidden="1" x14ac:dyDescent="0.35"/>
    <row r="7" spans="2:13" hidden="1" x14ac:dyDescent="0.35"/>
    <row r="8" spans="2:13" hidden="1" x14ac:dyDescent="0.35"/>
    <row r="9" spans="2:13" hidden="1" x14ac:dyDescent="0.35"/>
    <row r="10" spans="2:13" hidden="1" x14ac:dyDescent="0.35"/>
    <row r="11" spans="2:13" hidden="1" x14ac:dyDescent="0.35"/>
    <row r="12" spans="2:13" hidden="1" x14ac:dyDescent="0.35"/>
    <row r="13" spans="2:13" hidden="1" x14ac:dyDescent="0.35"/>
    <row r="14" spans="2:13" hidden="1" x14ac:dyDescent="0.35"/>
    <row r="15" spans="2:13" hidden="1" x14ac:dyDescent="0.35"/>
    <row r="16" spans="2:13" hidden="1" x14ac:dyDescent="0.35"/>
    <row r="17" spans="1:101" hidden="1" x14ac:dyDescent="0.35"/>
    <row r="18" spans="1:101" ht="58" x14ac:dyDescent="0.35">
      <c r="A18" s="237" t="s">
        <v>77</v>
      </c>
      <c r="B18">
        <f>'Hoja De Calculo'!C37</f>
        <v>0</v>
      </c>
      <c r="C18">
        <f>'Hoja De Calculo'!D37</f>
        <v>0</v>
      </c>
      <c r="D18">
        <f>'Hoja De Calculo'!E37</f>
        <v>0</v>
      </c>
      <c r="E18">
        <f>'Hoja De Calculo'!F37</f>
        <v>0</v>
      </c>
      <c r="F18">
        <f>'Hoja De Calculo'!G37</f>
        <v>0</v>
      </c>
      <c r="G18">
        <f>'Hoja De Calculo'!H37</f>
        <v>0</v>
      </c>
      <c r="H18">
        <f>'Hoja De Calculo'!I37</f>
        <v>0</v>
      </c>
      <c r="I18">
        <f>'Hoja De Calculo'!J37</f>
        <v>0</v>
      </c>
      <c r="J18">
        <f>'Hoja De Calculo'!K37</f>
        <v>0</v>
      </c>
      <c r="K18">
        <f>'Hoja De Calculo'!L37</f>
        <v>0</v>
      </c>
      <c r="L18">
        <f>'Hoja De Calculo'!M37</f>
        <v>0</v>
      </c>
      <c r="M18">
        <f>'Hoja De Calculo'!N37</f>
        <v>0</v>
      </c>
      <c r="N18">
        <f>'Hoja De Calculo'!O37</f>
        <v>0</v>
      </c>
      <c r="O18">
        <f>'Hoja De Calculo'!P37</f>
        <v>0</v>
      </c>
      <c r="P18">
        <f>'Hoja De Calculo'!Q37</f>
        <v>0</v>
      </c>
      <c r="Q18">
        <f>'Hoja De Calculo'!R37</f>
        <v>0</v>
      </c>
      <c r="R18">
        <f>'Hoja De Calculo'!S37</f>
        <v>0</v>
      </c>
      <c r="S18">
        <f>'Hoja De Calculo'!T37</f>
        <v>0</v>
      </c>
      <c r="T18">
        <f>'Hoja De Calculo'!U37</f>
        <v>0</v>
      </c>
      <c r="U18">
        <f>'Hoja De Calculo'!V37</f>
        <v>0</v>
      </c>
      <c r="V18">
        <f>'Hoja De Calculo'!W37</f>
        <v>0</v>
      </c>
      <c r="W18">
        <f>'Hoja De Calculo'!X37</f>
        <v>0</v>
      </c>
      <c r="X18">
        <f>'Hoja De Calculo'!Y37</f>
        <v>0</v>
      </c>
      <c r="Y18">
        <f>'Hoja De Calculo'!Z37</f>
        <v>0</v>
      </c>
      <c r="Z18">
        <f>'Hoja De Calculo'!AA37</f>
        <v>0</v>
      </c>
      <c r="AA18">
        <f>'Hoja De Calculo'!AB37</f>
        <v>0</v>
      </c>
      <c r="AB18">
        <f>'Hoja De Calculo'!AC37</f>
        <v>0</v>
      </c>
      <c r="AC18">
        <f>'Hoja De Calculo'!AD37</f>
        <v>0</v>
      </c>
      <c r="AD18">
        <f>'Hoja De Calculo'!AE37</f>
        <v>0</v>
      </c>
      <c r="AE18">
        <f>'Hoja De Calculo'!AF37</f>
        <v>0</v>
      </c>
      <c r="AF18">
        <f>'Hoja De Calculo'!AG37</f>
        <v>0</v>
      </c>
      <c r="AG18">
        <f>'Hoja De Calculo'!AH37</f>
        <v>0</v>
      </c>
      <c r="AH18">
        <f>'Hoja De Calculo'!AI37</f>
        <v>0</v>
      </c>
      <c r="AI18">
        <f>'Hoja De Calculo'!AJ37</f>
        <v>0</v>
      </c>
      <c r="AJ18">
        <f>'Hoja De Calculo'!AK37</f>
        <v>0</v>
      </c>
      <c r="AK18">
        <f>'Hoja De Calculo'!AL37</f>
        <v>0</v>
      </c>
      <c r="AL18">
        <f>'Hoja De Calculo'!AM37</f>
        <v>0</v>
      </c>
      <c r="AM18">
        <f>'Hoja De Calculo'!AN37</f>
        <v>0</v>
      </c>
      <c r="AN18">
        <f>'Hoja De Calculo'!AO37</f>
        <v>0</v>
      </c>
      <c r="AO18">
        <f>'Hoja De Calculo'!AP37</f>
        <v>0</v>
      </c>
      <c r="AP18">
        <f>'Hoja De Calculo'!AQ37</f>
        <v>0</v>
      </c>
      <c r="AQ18">
        <f>'Hoja De Calculo'!AR37</f>
        <v>0</v>
      </c>
      <c r="AR18">
        <f>'Hoja De Calculo'!AS37</f>
        <v>0</v>
      </c>
      <c r="AS18">
        <f>'Hoja De Calculo'!AT37</f>
        <v>0</v>
      </c>
      <c r="AT18">
        <f>'Hoja De Calculo'!AU37</f>
        <v>0</v>
      </c>
      <c r="AU18">
        <f>'Hoja De Calculo'!AV37</f>
        <v>0</v>
      </c>
      <c r="AV18">
        <f>'Hoja De Calculo'!AW37</f>
        <v>0</v>
      </c>
      <c r="AW18">
        <f>'Hoja De Calculo'!AX37</f>
        <v>0</v>
      </c>
      <c r="AX18">
        <f>'Hoja De Calculo'!AY37</f>
        <v>0</v>
      </c>
      <c r="AY18">
        <f>'Hoja De Calculo'!AZ37</f>
        <v>0</v>
      </c>
      <c r="AZ18">
        <f>'Hoja De Calculo'!BA37</f>
        <v>0</v>
      </c>
      <c r="BA18">
        <f>'Hoja De Calculo'!BB37</f>
        <v>0</v>
      </c>
      <c r="BB18">
        <f>'Hoja De Calculo'!BC37</f>
        <v>0</v>
      </c>
      <c r="BC18">
        <f>'Hoja De Calculo'!BD37</f>
        <v>0</v>
      </c>
      <c r="BD18">
        <f>'Hoja De Calculo'!BE37</f>
        <v>0</v>
      </c>
      <c r="BE18">
        <f>'Hoja De Calculo'!BF37</f>
        <v>0</v>
      </c>
      <c r="BF18">
        <f>'Hoja De Calculo'!BG37</f>
        <v>0</v>
      </c>
      <c r="BG18">
        <f>'Hoja De Calculo'!BH37</f>
        <v>0</v>
      </c>
      <c r="BH18">
        <f>'Hoja De Calculo'!BI37</f>
        <v>0</v>
      </c>
      <c r="BI18">
        <f>'Hoja De Calculo'!BJ37</f>
        <v>0</v>
      </c>
      <c r="BJ18">
        <f>'Hoja De Calculo'!BK37</f>
        <v>0</v>
      </c>
      <c r="BK18">
        <f>'Hoja De Calculo'!BL37</f>
        <v>0</v>
      </c>
      <c r="BL18">
        <f>'Hoja De Calculo'!BM37</f>
        <v>0</v>
      </c>
      <c r="BM18">
        <f>'Hoja De Calculo'!BN37</f>
        <v>0</v>
      </c>
      <c r="BN18">
        <f>'Hoja De Calculo'!BO37</f>
        <v>0</v>
      </c>
      <c r="BO18">
        <f>'Hoja De Calculo'!BP37</f>
        <v>0</v>
      </c>
      <c r="BP18">
        <f>'Hoja De Calculo'!BQ37</f>
        <v>0</v>
      </c>
      <c r="BQ18">
        <f>'Hoja De Calculo'!BR37</f>
        <v>0</v>
      </c>
      <c r="BR18">
        <f>'Hoja De Calculo'!BS37</f>
        <v>0</v>
      </c>
      <c r="BS18">
        <f>'Hoja De Calculo'!BT37</f>
        <v>0</v>
      </c>
      <c r="BT18">
        <f>'Hoja De Calculo'!BU37</f>
        <v>0</v>
      </c>
      <c r="BU18">
        <f>'Hoja De Calculo'!BV37</f>
        <v>0</v>
      </c>
      <c r="BV18">
        <f>'Hoja De Calculo'!BW37</f>
        <v>0</v>
      </c>
      <c r="BW18">
        <f>'Hoja De Calculo'!BX37</f>
        <v>0</v>
      </c>
      <c r="BX18">
        <f>'Hoja De Calculo'!BY37</f>
        <v>0</v>
      </c>
      <c r="BY18">
        <f>'Hoja De Calculo'!BZ37</f>
        <v>0</v>
      </c>
      <c r="BZ18">
        <f>'Hoja De Calculo'!CA37</f>
        <v>0</v>
      </c>
      <c r="CA18">
        <f>'Hoja De Calculo'!CB37</f>
        <v>0</v>
      </c>
      <c r="CB18">
        <f>'Hoja De Calculo'!CC37</f>
        <v>0</v>
      </c>
      <c r="CC18">
        <f>'Hoja De Calculo'!CD37</f>
        <v>0</v>
      </c>
      <c r="CD18">
        <f>'Hoja De Calculo'!CE37</f>
        <v>0</v>
      </c>
      <c r="CE18">
        <f>'Hoja De Calculo'!CF37</f>
        <v>0</v>
      </c>
      <c r="CF18">
        <f>'Hoja De Calculo'!CG37</f>
        <v>0</v>
      </c>
      <c r="CG18">
        <f>'Hoja De Calculo'!CH37</f>
        <v>0</v>
      </c>
      <c r="CH18">
        <f>'Hoja De Calculo'!CI37</f>
        <v>0</v>
      </c>
      <c r="CI18">
        <f>'Hoja De Calculo'!CJ37</f>
        <v>0</v>
      </c>
      <c r="CJ18">
        <f>'Hoja De Calculo'!CK37</f>
        <v>0</v>
      </c>
      <c r="CK18">
        <f>'Hoja De Calculo'!CL37</f>
        <v>0</v>
      </c>
      <c r="CL18">
        <f>'Hoja De Calculo'!CM37</f>
        <v>0</v>
      </c>
      <c r="CM18">
        <f>'Hoja De Calculo'!CN37</f>
        <v>0</v>
      </c>
      <c r="CN18">
        <f>'Hoja De Calculo'!CO37</f>
        <v>0</v>
      </c>
      <c r="CO18">
        <f>'Hoja De Calculo'!CP37</f>
        <v>0</v>
      </c>
      <c r="CP18">
        <f>'Hoja De Calculo'!CQ37</f>
        <v>0</v>
      </c>
      <c r="CQ18">
        <f>'Hoja De Calculo'!CR37</f>
        <v>0</v>
      </c>
      <c r="CR18">
        <f>'Hoja De Calculo'!CS37</f>
        <v>0</v>
      </c>
      <c r="CS18">
        <f>'Hoja De Calculo'!CT37</f>
        <v>0</v>
      </c>
      <c r="CT18">
        <f>'Hoja De Calculo'!CU37</f>
        <v>0</v>
      </c>
      <c r="CU18">
        <f>'Hoja De Calculo'!CV37</f>
        <v>0</v>
      </c>
      <c r="CV18">
        <f>'Hoja De Calculo'!CW37</f>
        <v>0</v>
      </c>
      <c r="CW18">
        <f>'Hoja De Calculo'!CX37</f>
        <v>0</v>
      </c>
    </row>
    <row r="19" spans="1:101" ht="43.5" x14ac:dyDescent="0.35">
      <c r="A19" s="237" t="s">
        <v>80</v>
      </c>
      <c r="B19">
        <f>'Hoja De Calculo'!C38</f>
        <v>0</v>
      </c>
      <c r="C19">
        <f>'Hoja De Calculo'!D38</f>
        <v>0</v>
      </c>
      <c r="D19">
        <f>'Hoja De Calculo'!E38</f>
        <v>0</v>
      </c>
      <c r="E19">
        <f>'Hoja De Calculo'!F38</f>
        <v>0</v>
      </c>
      <c r="F19">
        <f>'Hoja De Calculo'!G38</f>
        <v>0</v>
      </c>
      <c r="G19">
        <f>'Hoja De Calculo'!H38</f>
        <v>0</v>
      </c>
      <c r="H19">
        <f>'Hoja De Calculo'!I38</f>
        <v>0</v>
      </c>
      <c r="I19">
        <f>'Hoja De Calculo'!J38</f>
        <v>0</v>
      </c>
      <c r="J19">
        <f>'Hoja De Calculo'!K38</f>
        <v>0</v>
      </c>
      <c r="K19">
        <f>'Hoja De Calculo'!L38</f>
        <v>0</v>
      </c>
      <c r="L19">
        <f>'Hoja De Calculo'!M38</f>
        <v>0</v>
      </c>
      <c r="M19">
        <f>'Hoja De Calculo'!N38</f>
        <v>0</v>
      </c>
      <c r="N19">
        <f>'Hoja De Calculo'!O38</f>
        <v>0</v>
      </c>
      <c r="O19">
        <f>'Hoja De Calculo'!P38</f>
        <v>0</v>
      </c>
      <c r="P19">
        <f>'Hoja De Calculo'!Q38</f>
        <v>0</v>
      </c>
      <c r="Q19">
        <f>'Hoja De Calculo'!R38</f>
        <v>0</v>
      </c>
      <c r="R19">
        <f>'Hoja De Calculo'!S38</f>
        <v>0</v>
      </c>
      <c r="S19">
        <f>'Hoja De Calculo'!T38</f>
        <v>0</v>
      </c>
      <c r="T19">
        <f>'Hoja De Calculo'!U38</f>
        <v>0</v>
      </c>
      <c r="U19">
        <f>'Hoja De Calculo'!V38</f>
        <v>0</v>
      </c>
      <c r="V19">
        <f>'Hoja De Calculo'!W38</f>
        <v>0</v>
      </c>
      <c r="W19">
        <f>'Hoja De Calculo'!X38</f>
        <v>0</v>
      </c>
      <c r="X19">
        <f>'Hoja De Calculo'!Y38</f>
        <v>0</v>
      </c>
      <c r="Y19">
        <f>'Hoja De Calculo'!Z38</f>
        <v>0</v>
      </c>
      <c r="Z19">
        <f>'Hoja De Calculo'!AA38</f>
        <v>0</v>
      </c>
      <c r="AA19">
        <f>'Hoja De Calculo'!AB38</f>
        <v>0</v>
      </c>
      <c r="AB19">
        <f>'Hoja De Calculo'!AC38</f>
        <v>0</v>
      </c>
      <c r="AC19">
        <f>'Hoja De Calculo'!AD38</f>
        <v>0</v>
      </c>
      <c r="AD19">
        <f>'Hoja De Calculo'!AE38</f>
        <v>0</v>
      </c>
      <c r="AE19">
        <f>'Hoja De Calculo'!AF38</f>
        <v>0</v>
      </c>
      <c r="AF19">
        <f>'Hoja De Calculo'!AG38</f>
        <v>0</v>
      </c>
      <c r="AG19">
        <f>'Hoja De Calculo'!AH38</f>
        <v>0</v>
      </c>
      <c r="AH19">
        <f>'Hoja De Calculo'!AI38</f>
        <v>0</v>
      </c>
      <c r="AI19">
        <f>'Hoja De Calculo'!AJ38</f>
        <v>0</v>
      </c>
      <c r="AJ19">
        <f>'Hoja De Calculo'!AK38</f>
        <v>0</v>
      </c>
      <c r="AK19">
        <f>'Hoja De Calculo'!AL38</f>
        <v>0</v>
      </c>
      <c r="AL19">
        <f>'Hoja De Calculo'!AM38</f>
        <v>0</v>
      </c>
      <c r="AM19">
        <f>'Hoja De Calculo'!AN38</f>
        <v>0</v>
      </c>
      <c r="AN19">
        <f>'Hoja De Calculo'!AO38</f>
        <v>0</v>
      </c>
      <c r="AO19">
        <f>'Hoja De Calculo'!AP38</f>
        <v>0</v>
      </c>
      <c r="AP19">
        <f>'Hoja De Calculo'!AQ38</f>
        <v>0</v>
      </c>
      <c r="AQ19">
        <f>'Hoja De Calculo'!AR38</f>
        <v>0</v>
      </c>
      <c r="AR19">
        <f>'Hoja De Calculo'!AS38</f>
        <v>0</v>
      </c>
      <c r="AS19">
        <f>'Hoja De Calculo'!AT38</f>
        <v>0</v>
      </c>
      <c r="AT19">
        <f>'Hoja De Calculo'!AU38</f>
        <v>0</v>
      </c>
      <c r="AU19">
        <f>'Hoja De Calculo'!AV38</f>
        <v>0</v>
      </c>
      <c r="AV19">
        <f>'Hoja De Calculo'!AW38</f>
        <v>0</v>
      </c>
      <c r="AW19">
        <f>'Hoja De Calculo'!AX38</f>
        <v>0</v>
      </c>
      <c r="AX19">
        <f>'Hoja De Calculo'!AY38</f>
        <v>0</v>
      </c>
      <c r="AY19">
        <f>'Hoja De Calculo'!AZ38</f>
        <v>0</v>
      </c>
      <c r="AZ19">
        <f>'Hoja De Calculo'!BA38</f>
        <v>0</v>
      </c>
      <c r="BA19">
        <f>'Hoja De Calculo'!BB38</f>
        <v>0</v>
      </c>
      <c r="BB19">
        <f>'Hoja De Calculo'!BC38</f>
        <v>0</v>
      </c>
      <c r="BC19">
        <f>'Hoja De Calculo'!BD38</f>
        <v>0</v>
      </c>
      <c r="BD19">
        <f>'Hoja De Calculo'!BE38</f>
        <v>0</v>
      </c>
      <c r="BE19">
        <f>'Hoja De Calculo'!BF38</f>
        <v>0</v>
      </c>
      <c r="BF19">
        <f>'Hoja De Calculo'!BG38</f>
        <v>0</v>
      </c>
      <c r="BG19">
        <f>'Hoja De Calculo'!BH38</f>
        <v>0</v>
      </c>
      <c r="BH19">
        <f>'Hoja De Calculo'!BI38</f>
        <v>0</v>
      </c>
      <c r="BI19">
        <f>'Hoja De Calculo'!BJ38</f>
        <v>0</v>
      </c>
      <c r="BJ19">
        <f>'Hoja De Calculo'!BK38</f>
        <v>0</v>
      </c>
      <c r="BK19">
        <f>'Hoja De Calculo'!BL38</f>
        <v>0</v>
      </c>
      <c r="BL19">
        <f>'Hoja De Calculo'!BM38</f>
        <v>0</v>
      </c>
      <c r="BM19">
        <f>'Hoja De Calculo'!BN38</f>
        <v>0</v>
      </c>
      <c r="BN19">
        <f>'Hoja De Calculo'!BO38</f>
        <v>0</v>
      </c>
      <c r="BO19">
        <f>'Hoja De Calculo'!BP38</f>
        <v>0</v>
      </c>
      <c r="BP19">
        <f>'Hoja De Calculo'!BQ38</f>
        <v>0</v>
      </c>
      <c r="BQ19">
        <f>'Hoja De Calculo'!BR38</f>
        <v>0</v>
      </c>
      <c r="BR19">
        <f>'Hoja De Calculo'!BS38</f>
        <v>0</v>
      </c>
      <c r="BS19">
        <f>'Hoja De Calculo'!BT38</f>
        <v>0</v>
      </c>
      <c r="BT19">
        <f>'Hoja De Calculo'!BU38</f>
        <v>0</v>
      </c>
      <c r="BU19">
        <f>'Hoja De Calculo'!BV38</f>
        <v>0</v>
      </c>
      <c r="BV19">
        <f>'Hoja De Calculo'!BW38</f>
        <v>0</v>
      </c>
      <c r="BW19">
        <f>'Hoja De Calculo'!BX38</f>
        <v>0</v>
      </c>
      <c r="BX19">
        <f>'Hoja De Calculo'!BY38</f>
        <v>0</v>
      </c>
      <c r="BY19">
        <f>'Hoja De Calculo'!BZ38</f>
        <v>0</v>
      </c>
      <c r="BZ19">
        <f>'Hoja De Calculo'!CA38</f>
        <v>0</v>
      </c>
      <c r="CA19">
        <f>'Hoja De Calculo'!CB38</f>
        <v>0</v>
      </c>
      <c r="CB19">
        <f>'Hoja De Calculo'!CC38</f>
        <v>0</v>
      </c>
      <c r="CC19">
        <f>'Hoja De Calculo'!CD38</f>
        <v>0</v>
      </c>
      <c r="CD19">
        <f>'Hoja De Calculo'!CE38</f>
        <v>0</v>
      </c>
      <c r="CE19">
        <f>'Hoja De Calculo'!CF38</f>
        <v>0</v>
      </c>
      <c r="CF19">
        <f>'Hoja De Calculo'!CG38</f>
        <v>0</v>
      </c>
      <c r="CG19">
        <f>'Hoja De Calculo'!CH38</f>
        <v>0</v>
      </c>
      <c r="CH19">
        <f>'Hoja De Calculo'!CI38</f>
        <v>0</v>
      </c>
      <c r="CI19">
        <f>'Hoja De Calculo'!CJ38</f>
        <v>0</v>
      </c>
      <c r="CJ19">
        <f>'Hoja De Calculo'!CK38</f>
        <v>0</v>
      </c>
      <c r="CK19">
        <f>'Hoja De Calculo'!CL38</f>
        <v>0</v>
      </c>
      <c r="CL19">
        <f>'Hoja De Calculo'!CM38</f>
        <v>0</v>
      </c>
      <c r="CM19">
        <f>'Hoja De Calculo'!CN38</f>
        <v>0</v>
      </c>
      <c r="CN19">
        <f>'Hoja De Calculo'!CO38</f>
        <v>0</v>
      </c>
      <c r="CO19">
        <f>'Hoja De Calculo'!CP38</f>
        <v>0</v>
      </c>
      <c r="CP19">
        <f>'Hoja De Calculo'!CQ38</f>
        <v>0</v>
      </c>
      <c r="CQ19">
        <f>'Hoja De Calculo'!CR38</f>
        <v>0</v>
      </c>
      <c r="CR19">
        <f>'Hoja De Calculo'!CS38</f>
        <v>0</v>
      </c>
      <c r="CS19">
        <f>'Hoja De Calculo'!CT38</f>
        <v>0</v>
      </c>
      <c r="CT19">
        <f>'Hoja De Calculo'!CU38</f>
        <v>0</v>
      </c>
      <c r="CU19">
        <f>'Hoja De Calculo'!CV38</f>
        <v>0</v>
      </c>
      <c r="CV19">
        <f>'Hoja De Calculo'!CW38</f>
        <v>0</v>
      </c>
      <c r="CW19">
        <f>'Hoja De Calculo'!CX38</f>
        <v>0</v>
      </c>
    </row>
    <row r="20" spans="1:101" x14ac:dyDescent="0.35">
      <c r="A20" t="s">
        <v>126</v>
      </c>
      <c r="B20">
        <v>1</v>
      </c>
      <c r="C20">
        <v>2</v>
      </c>
      <c r="D20">
        <v>3</v>
      </c>
      <c r="E20">
        <v>4</v>
      </c>
      <c r="F20">
        <v>5</v>
      </c>
      <c r="G20">
        <v>6</v>
      </c>
      <c r="H20">
        <v>7</v>
      </c>
      <c r="I20">
        <v>8</v>
      </c>
      <c r="J20">
        <v>9</v>
      </c>
      <c r="K20">
        <v>10</v>
      </c>
      <c r="L20">
        <v>11</v>
      </c>
      <c r="M20">
        <v>12</v>
      </c>
      <c r="N20">
        <v>13</v>
      </c>
      <c r="O20">
        <v>14</v>
      </c>
      <c r="P20">
        <v>15</v>
      </c>
      <c r="Q20">
        <v>16</v>
      </c>
      <c r="R20">
        <v>17</v>
      </c>
      <c r="S20">
        <v>18</v>
      </c>
      <c r="T20">
        <v>19</v>
      </c>
      <c r="U20">
        <v>20</v>
      </c>
      <c r="V20">
        <v>21</v>
      </c>
      <c r="W20">
        <v>22</v>
      </c>
      <c r="X20">
        <v>23</v>
      </c>
      <c r="Y20">
        <v>24</v>
      </c>
      <c r="Z20">
        <v>25</v>
      </c>
      <c r="AA20">
        <v>26</v>
      </c>
      <c r="AB20">
        <v>27</v>
      </c>
      <c r="AC20">
        <v>28</v>
      </c>
      <c r="AD20">
        <v>29</v>
      </c>
      <c r="AE20">
        <v>30</v>
      </c>
      <c r="AF20">
        <v>31</v>
      </c>
      <c r="AG20">
        <v>32</v>
      </c>
      <c r="AH20">
        <v>33</v>
      </c>
      <c r="AI20">
        <v>34</v>
      </c>
      <c r="AJ20">
        <v>35</v>
      </c>
      <c r="AK20">
        <v>36</v>
      </c>
      <c r="AL20">
        <v>37</v>
      </c>
      <c r="AM20">
        <v>38</v>
      </c>
      <c r="AN20">
        <v>39</v>
      </c>
      <c r="AO20">
        <v>40</v>
      </c>
      <c r="AP20">
        <v>41</v>
      </c>
      <c r="AQ20">
        <v>42</v>
      </c>
      <c r="AR20">
        <v>43</v>
      </c>
      <c r="AS20">
        <v>44</v>
      </c>
      <c r="AT20">
        <v>45</v>
      </c>
      <c r="AU20">
        <v>46</v>
      </c>
      <c r="AV20">
        <v>47</v>
      </c>
      <c r="AW20">
        <v>48</v>
      </c>
      <c r="AX20">
        <v>49</v>
      </c>
      <c r="AY20">
        <v>50</v>
      </c>
      <c r="AZ20">
        <v>51</v>
      </c>
      <c r="BA20">
        <v>52</v>
      </c>
      <c r="BB20">
        <v>53</v>
      </c>
      <c r="BC20">
        <v>54</v>
      </c>
      <c r="BD20">
        <v>55</v>
      </c>
      <c r="BE20">
        <v>56</v>
      </c>
      <c r="BF20">
        <v>57</v>
      </c>
      <c r="BG20">
        <v>58</v>
      </c>
      <c r="BH20">
        <v>59</v>
      </c>
      <c r="BI20">
        <v>60</v>
      </c>
      <c r="BJ20">
        <v>61</v>
      </c>
      <c r="BK20">
        <v>62</v>
      </c>
      <c r="BL20">
        <v>63</v>
      </c>
      <c r="BM20">
        <v>64</v>
      </c>
      <c r="BN20">
        <v>65</v>
      </c>
      <c r="BO20">
        <v>66</v>
      </c>
      <c r="BP20">
        <v>67</v>
      </c>
      <c r="BQ20">
        <v>68</v>
      </c>
      <c r="BR20">
        <v>69</v>
      </c>
      <c r="BS20">
        <v>70</v>
      </c>
      <c r="BT20">
        <v>71</v>
      </c>
      <c r="BU20">
        <v>72</v>
      </c>
      <c r="BV20">
        <v>73</v>
      </c>
      <c r="BW20">
        <v>74</v>
      </c>
      <c r="BX20">
        <v>75</v>
      </c>
      <c r="BY20">
        <v>76</v>
      </c>
      <c r="BZ20">
        <v>77</v>
      </c>
      <c r="CA20">
        <v>78</v>
      </c>
      <c r="CB20">
        <v>79</v>
      </c>
      <c r="CC20">
        <v>80</v>
      </c>
      <c r="CD20">
        <v>81</v>
      </c>
      <c r="CE20">
        <v>82</v>
      </c>
      <c r="CF20">
        <v>83</v>
      </c>
      <c r="CG20">
        <v>84</v>
      </c>
      <c r="CH20">
        <v>85</v>
      </c>
      <c r="CI20">
        <v>86</v>
      </c>
      <c r="CJ20">
        <v>87</v>
      </c>
      <c r="CK20">
        <v>88</v>
      </c>
      <c r="CL20">
        <v>89</v>
      </c>
      <c r="CM20">
        <v>90</v>
      </c>
      <c r="CN20">
        <v>91</v>
      </c>
      <c r="CO20">
        <v>92</v>
      </c>
      <c r="CP20">
        <v>93</v>
      </c>
      <c r="CQ20">
        <v>94</v>
      </c>
      <c r="CR20">
        <v>95</v>
      </c>
      <c r="CS20">
        <v>96</v>
      </c>
      <c r="CT20">
        <v>97</v>
      </c>
      <c r="CU20">
        <v>98</v>
      </c>
      <c r="CV20">
        <v>99</v>
      </c>
      <c r="CW20">
        <v>100</v>
      </c>
    </row>
    <row r="21" spans="1:101" s="154" customFormat="1" x14ac:dyDescent="0.35">
      <c r="B21" s="197">
        <f>'Hoja De Calculo'!C34</f>
        <v>0</v>
      </c>
      <c r="C21" s="205">
        <f>'Hoja De Calculo'!D34</f>
        <v>0</v>
      </c>
      <c r="D21" s="212">
        <f>'Hoja De Calculo'!E34</f>
        <v>0</v>
      </c>
      <c r="E21" s="218">
        <f>'Hoja De Calculo'!F34</f>
        <v>0</v>
      </c>
      <c r="F21" s="224">
        <f>'Hoja De Calculo'!G34</f>
        <v>0</v>
      </c>
      <c r="G21" s="230">
        <f>'Hoja De Calculo'!H34</f>
        <v>0</v>
      </c>
      <c r="H21" s="197">
        <f>'Hoja De Calculo'!I34</f>
        <v>0</v>
      </c>
      <c r="I21" s="197">
        <f>'Hoja De Calculo'!J34</f>
        <v>0</v>
      </c>
      <c r="J21" s="197">
        <f>'Hoja De Calculo'!K34</f>
        <v>0</v>
      </c>
      <c r="K21" s="197">
        <f>'Hoja De Calculo'!L34</f>
        <v>0</v>
      </c>
      <c r="L21" s="197">
        <f>'Hoja De Calculo'!M34</f>
        <v>0</v>
      </c>
      <c r="M21" s="197">
        <f>'Hoja De Calculo'!N34</f>
        <v>0</v>
      </c>
      <c r="N21" s="197">
        <f>'Hoja De Calculo'!O34</f>
        <v>0</v>
      </c>
      <c r="O21" s="197">
        <f>'Hoja De Calculo'!P34</f>
        <v>0</v>
      </c>
      <c r="P21" s="197">
        <f>'Hoja De Calculo'!Q34</f>
        <v>0</v>
      </c>
      <c r="Q21" s="197">
        <f>'Hoja De Calculo'!R34</f>
        <v>0</v>
      </c>
      <c r="R21" s="197">
        <f>'Hoja De Calculo'!S34</f>
        <v>0</v>
      </c>
      <c r="S21" s="197">
        <f>'Hoja De Calculo'!T34</f>
        <v>0</v>
      </c>
      <c r="T21" s="197">
        <f>'Hoja De Calculo'!U34</f>
        <v>0</v>
      </c>
      <c r="U21" s="197">
        <f>'Hoja De Calculo'!V34</f>
        <v>0</v>
      </c>
      <c r="V21" s="197">
        <f>'Hoja De Calculo'!W34</f>
        <v>0</v>
      </c>
      <c r="W21" s="197">
        <f>'Hoja De Calculo'!X34</f>
        <v>0</v>
      </c>
      <c r="X21" s="197">
        <f>'Hoja De Calculo'!Y34</f>
        <v>0</v>
      </c>
      <c r="Y21" s="197">
        <f>'Hoja De Calculo'!Z34</f>
        <v>0</v>
      </c>
      <c r="Z21" s="197">
        <f>'Hoja De Calculo'!AA34</f>
        <v>0</v>
      </c>
      <c r="AA21" s="197">
        <f>'Hoja De Calculo'!AB34</f>
        <v>0</v>
      </c>
      <c r="AB21" s="197">
        <f>'Hoja De Calculo'!AC34</f>
        <v>0</v>
      </c>
      <c r="AC21" s="197">
        <f>'Hoja De Calculo'!AD34</f>
        <v>0</v>
      </c>
      <c r="AD21" s="197">
        <f>'Hoja De Calculo'!AE34</f>
        <v>0</v>
      </c>
      <c r="AE21" s="197">
        <f>'Hoja De Calculo'!AF34</f>
        <v>0</v>
      </c>
      <c r="AF21" s="197">
        <f>'Hoja De Calculo'!AG34</f>
        <v>0</v>
      </c>
      <c r="AG21" s="197">
        <f>'Hoja De Calculo'!AH34</f>
        <v>0</v>
      </c>
      <c r="AH21" s="197">
        <f>'Hoja De Calculo'!AI34</f>
        <v>0</v>
      </c>
      <c r="AI21" s="197">
        <f>'Hoja De Calculo'!AJ34</f>
        <v>0</v>
      </c>
      <c r="AJ21" s="197">
        <f>'Hoja De Calculo'!AK34</f>
        <v>0</v>
      </c>
      <c r="AK21" s="197">
        <f>'Hoja De Calculo'!AL34</f>
        <v>0</v>
      </c>
      <c r="AL21" s="197">
        <f>'Hoja De Calculo'!AM34</f>
        <v>0</v>
      </c>
      <c r="AM21" s="197">
        <f>'Hoja De Calculo'!AN34</f>
        <v>0</v>
      </c>
      <c r="AN21" s="197">
        <f>'Hoja De Calculo'!AO34</f>
        <v>0</v>
      </c>
      <c r="AO21" s="197">
        <f>'Hoja De Calculo'!AP34</f>
        <v>0</v>
      </c>
      <c r="AP21" s="197">
        <f>'Hoja De Calculo'!AQ34</f>
        <v>0</v>
      </c>
      <c r="AQ21" s="197">
        <f>'Hoja De Calculo'!AR34</f>
        <v>0</v>
      </c>
      <c r="AR21" s="197">
        <f>'Hoja De Calculo'!AS34</f>
        <v>0</v>
      </c>
      <c r="AS21" s="197">
        <f>'Hoja De Calculo'!AT34</f>
        <v>0</v>
      </c>
      <c r="AT21" s="197">
        <f>'Hoja De Calculo'!AU34</f>
        <v>0</v>
      </c>
      <c r="AU21" s="197">
        <f>'Hoja De Calculo'!AV34</f>
        <v>0</v>
      </c>
      <c r="AV21" s="197">
        <f>'Hoja De Calculo'!AW34</f>
        <v>0</v>
      </c>
      <c r="AW21" s="197">
        <f>'Hoja De Calculo'!AX34</f>
        <v>0</v>
      </c>
      <c r="AX21" s="197">
        <f>'Hoja De Calculo'!AY34</f>
        <v>0</v>
      </c>
      <c r="AY21" s="197">
        <f>'Hoja De Calculo'!AZ34</f>
        <v>0</v>
      </c>
      <c r="AZ21" s="197">
        <f>'Hoja De Calculo'!BA34</f>
        <v>0</v>
      </c>
      <c r="BA21" s="197">
        <f>'Hoja De Calculo'!BB34</f>
        <v>0</v>
      </c>
      <c r="BB21" s="197">
        <f>'Hoja De Calculo'!BC34</f>
        <v>0</v>
      </c>
      <c r="BC21" s="197">
        <f>'Hoja De Calculo'!BD34</f>
        <v>0</v>
      </c>
      <c r="BD21" s="197">
        <f>'Hoja De Calculo'!BE34</f>
        <v>0</v>
      </c>
      <c r="BE21" s="197">
        <f>'Hoja De Calculo'!BF34</f>
        <v>0</v>
      </c>
      <c r="BF21" s="197">
        <f>'Hoja De Calculo'!BG34</f>
        <v>0</v>
      </c>
      <c r="BG21" s="197">
        <f>'Hoja De Calculo'!BH34</f>
        <v>0</v>
      </c>
      <c r="BH21" s="197">
        <f>'Hoja De Calculo'!BI34</f>
        <v>0</v>
      </c>
      <c r="BI21" s="197">
        <f>'Hoja De Calculo'!BJ34</f>
        <v>0</v>
      </c>
      <c r="BJ21" s="197">
        <f>'Hoja De Calculo'!BK34</f>
        <v>0</v>
      </c>
      <c r="BK21" s="197">
        <f>'Hoja De Calculo'!BL34</f>
        <v>0</v>
      </c>
      <c r="BL21" s="197">
        <f>'Hoja De Calculo'!BM34</f>
        <v>0</v>
      </c>
      <c r="BM21" s="197">
        <f>'Hoja De Calculo'!BN34</f>
        <v>0</v>
      </c>
      <c r="BN21" s="197">
        <f>'Hoja De Calculo'!BO34</f>
        <v>0</v>
      </c>
      <c r="BO21" s="197">
        <f>'Hoja De Calculo'!BP34</f>
        <v>0</v>
      </c>
      <c r="BP21" s="197">
        <f>'Hoja De Calculo'!BQ34</f>
        <v>0</v>
      </c>
      <c r="BQ21" s="197">
        <f>'Hoja De Calculo'!BR34</f>
        <v>0</v>
      </c>
      <c r="BR21" s="197">
        <f>'Hoja De Calculo'!BS34</f>
        <v>0</v>
      </c>
      <c r="BS21" s="197">
        <f>'Hoja De Calculo'!BT34</f>
        <v>0</v>
      </c>
      <c r="BT21" s="197">
        <f>'Hoja De Calculo'!BU34</f>
        <v>0</v>
      </c>
      <c r="BU21" s="197">
        <f>'Hoja De Calculo'!BV34</f>
        <v>0</v>
      </c>
      <c r="BV21" s="197">
        <f>'Hoja De Calculo'!BW34</f>
        <v>0</v>
      </c>
      <c r="BW21" s="197">
        <f>'Hoja De Calculo'!BX34</f>
        <v>0</v>
      </c>
      <c r="BX21" s="197">
        <f>'Hoja De Calculo'!BY34</f>
        <v>0</v>
      </c>
      <c r="BY21" s="197">
        <f>'Hoja De Calculo'!BZ34</f>
        <v>0</v>
      </c>
      <c r="BZ21" s="197">
        <f>'Hoja De Calculo'!CA34</f>
        <v>0</v>
      </c>
      <c r="CA21" s="197">
        <f>'Hoja De Calculo'!CB34</f>
        <v>0</v>
      </c>
      <c r="CB21" s="197">
        <f>'Hoja De Calculo'!CC34</f>
        <v>0</v>
      </c>
      <c r="CC21" s="197">
        <f>'Hoja De Calculo'!CD34</f>
        <v>0</v>
      </c>
      <c r="CD21" s="197">
        <f>'Hoja De Calculo'!CE34</f>
        <v>0</v>
      </c>
      <c r="CE21" s="197">
        <f>'Hoja De Calculo'!CF34</f>
        <v>0</v>
      </c>
      <c r="CF21" s="197">
        <f>'Hoja De Calculo'!CG34</f>
        <v>0</v>
      </c>
      <c r="CG21" s="197">
        <f>'Hoja De Calculo'!CH34</f>
        <v>0</v>
      </c>
      <c r="CH21" s="197">
        <f>'Hoja De Calculo'!CI34</f>
        <v>0</v>
      </c>
      <c r="CI21" s="197">
        <f>'Hoja De Calculo'!CJ34</f>
        <v>0</v>
      </c>
      <c r="CJ21" s="197">
        <f>'Hoja De Calculo'!CK34</f>
        <v>0</v>
      </c>
      <c r="CK21" s="197">
        <f>'Hoja De Calculo'!CL34</f>
        <v>0</v>
      </c>
      <c r="CL21" s="197">
        <f>'Hoja De Calculo'!CM34</f>
        <v>0</v>
      </c>
      <c r="CM21" s="197">
        <f>'Hoja De Calculo'!CN34</f>
        <v>0</v>
      </c>
      <c r="CN21" s="197">
        <f>'Hoja De Calculo'!CO34</f>
        <v>0</v>
      </c>
      <c r="CO21" s="197">
        <f>'Hoja De Calculo'!CP34</f>
        <v>0</v>
      </c>
      <c r="CP21" s="197">
        <f>'Hoja De Calculo'!CQ34</f>
        <v>0</v>
      </c>
      <c r="CQ21" s="197">
        <f>'Hoja De Calculo'!CR34</f>
        <v>0</v>
      </c>
      <c r="CR21" s="197">
        <f>'Hoja De Calculo'!CS34</f>
        <v>0</v>
      </c>
      <c r="CS21" s="197">
        <f>'Hoja De Calculo'!CT34</f>
        <v>0</v>
      </c>
      <c r="CT21" s="197">
        <f>'Hoja De Calculo'!CU34</f>
        <v>0</v>
      </c>
      <c r="CU21" s="197">
        <f>'Hoja De Calculo'!CV34</f>
        <v>0</v>
      </c>
      <c r="CV21" s="197">
        <f>'Hoja De Calculo'!CW34</f>
        <v>0</v>
      </c>
      <c r="CW21" s="197">
        <f>'Hoja De Calculo'!CX34</f>
        <v>0</v>
      </c>
    </row>
    <row r="22" spans="1:101" x14ac:dyDescent="0.35">
      <c r="A22" s="248" t="s">
        <v>127</v>
      </c>
      <c r="B22" s="198">
        <f>'Credit issuance TYA'!B22-('Credit issuance TYA'!$B21*'Credit issuance TYA'!$B$2)</f>
        <v>0</v>
      </c>
      <c r="C22" s="198">
        <f>IF(ISBLANK('Hoja De Calculo'!D$13),'Credit issuance TYA'!C22-('Credit issuance TYA'!$B$21*'Credit issuance TYA'!$B$2),IF('Hoja De Calculo'!D$16&lt;'Hoja De Calculo'!C$16,0,'Credit issuance TYA'!C22-('Credit issuance TYA'!$B$21*'Credit issuance TYA'!$B$2)))</f>
        <v>0</v>
      </c>
      <c r="D22" s="198">
        <f>IF(ISBLANK('Hoja De Calculo'!E$13),'Credit issuance TYA'!D22-('Credit issuance TYA'!$B$21*'Credit issuance TYA'!$B$2),IF('Hoja De Calculo'!E$16&lt;'Hoja De Calculo'!D$16,0,'Credit issuance TYA'!D22-('Credit issuance TYA'!$B$21*'Credit issuance TYA'!$B$2)))</f>
        <v>0</v>
      </c>
      <c r="E22" s="198">
        <f>IF(ISBLANK('Hoja De Calculo'!F$13),'Credit issuance TYA'!E22-('Credit issuance TYA'!$B$21*'Credit issuance TYA'!$B$2),IF('Hoja De Calculo'!F$16&lt;'Hoja De Calculo'!E$16,0,'Credit issuance TYA'!E22-('Credit issuance TYA'!$B$21*'Credit issuance TYA'!$B$2)))</f>
        <v>0</v>
      </c>
      <c r="F22" s="198">
        <f>IF(ISBLANK('Hoja De Calculo'!G$13),'Credit issuance TYA'!F22-('Credit issuance TYA'!$B$21*'Credit issuance TYA'!$B$2),IF('Hoja De Calculo'!G$16&lt;'Hoja De Calculo'!F$16,0,'Credit issuance TYA'!F22-('Credit issuance TYA'!$B$21*'Credit issuance TYA'!$B$2)))</f>
        <v>0</v>
      </c>
      <c r="G22" s="198">
        <f>IF(ISBLANK('Hoja De Calculo'!H$13),'Credit issuance TYA'!G22-('Credit issuance TYA'!$B$21*'Credit issuance TYA'!$B$2),IF('Hoja De Calculo'!H$16&lt;'Hoja De Calculo'!G$16,0,'Credit issuance TYA'!G22-('Credit issuance TYA'!$B$21*'Credit issuance TYA'!$B$2)))</f>
        <v>0</v>
      </c>
      <c r="H22" s="198">
        <f>IF(ISBLANK('Hoja De Calculo'!I$13),'Credit issuance TYA'!H22-('Credit issuance TYA'!$B$21*'Credit issuance TYA'!$B$2),IF('Hoja De Calculo'!I$16&lt;'Hoja De Calculo'!H$16,0,'Credit issuance TYA'!H22-('Credit issuance TYA'!$B$21*'Credit issuance TYA'!$B$2)))</f>
        <v>0</v>
      </c>
      <c r="I22" s="198">
        <f>IF(ISBLANK('Hoja De Calculo'!J$13),'Credit issuance TYA'!I22-('Credit issuance TYA'!$B$21*'Credit issuance TYA'!$B$2),IF('Hoja De Calculo'!J$16&lt;'Hoja De Calculo'!I$16,0,'Credit issuance TYA'!I22-('Credit issuance TYA'!$B$21*'Credit issuance TYA'!$B$2)))</f>
        <v>0</v>
      </c>
      <c r="J22" s="198">
        <f>IF(ISBLANK('Hoja De Calculo'!K$13),'Credit issuance TYA'!J22-('Credit issuance TYA'!$B$21*'Credit issuance TYA'!$B$2),IF('Hoja De Calculo'!K$16&lt;'Hoja De Calculo'!J$16,0,'Credit issuance TYA'!J22-('Credit issuance TYA'!$B$21*'Credit issuance TYA'!$B$2)))</f>
        <v>0</v>
      </c>
      <c r="K22" s="198">
        <f>IF(ISBLANK('Hoja De Calculo'!L$13),'Credit issuance TYA'!K22-('Credit issuance TYA'!$B$21*'Credit issuance TYA'!$B$2),IF('Hoja De Calculo'!L$16&lt;'Hoja De Calculo'!K$16,0,'Credit issuance TYA'!K22-('Credit issuance TYA'!$B$21*'Credit issuance TYA'!$B$2)))</f>
        <v>0</v>
      </c>
      <c r="L22" s="198">
        <f>IF(ISBLANK('Hoja De Calculo'!M$13),'Credit issuance TYA'!L22-('Credit issuance TYA'!$B$21*'Credit issuance TYA'!$B$2),IF('Hoja De Calculo'!M$16&lt;'Hoja De Calculo'!L$16,0,'Credit issuance TYA'!L22-('Credit issuance TYA'!$B$21*'Credit issuance TYA'!$B$2)))</f>
        <v>0</v>
      </c>
      <c r="M22" s="198">
        <f>IF(ISBLANK('Hoja De Calculo'!N$13),'Credit issuance TYA'!M22-('Credit issuance TYA'!$B$21*'Credit issuance TYA'!$B$2),IF('Hoja De Calculo'!N$16&lt;'Hoja De Calculo'!M$16,0,'Credit issuance TYA'!M22-('Credit issuance TYA'!$B$21*'Credit issuance TYA'!$B$2)))</f>
        <v>0</v>
      </c>
      <c r="N22" s="198">
        <f>IF(ISBLANK('Hoja De Calculo'!O$13),'Credit issuance TYA'!N22-('Credit issuance TYA'!$B$21*'Credit issuance TYA'!$B$2),IF('Hoja De Calculo'!O$16&lt;'Hoja De Calculo'!N$16,0,'Credit issuance TYA'!N22-('Credit issuance TYA'!$B$21*'Credit issuance TYA'!$B$2)))</f>
        <v>0</v>
      </c>
      <c r="O22" s="198">
        <f>IF(ISBLANK('Hoja De Calculo'!P$13),'Credit issuance TYA'!O22-('Credit issuance TYA'!$B$21*'Credit issuance TYA'!$B$2),IF('Hoja De Calculo'!P$16&lt;'Hoja De Calculo'!O$16,0,'Credit issuance TYA'!O22-('Credit issuance TYA'!$B$21*'Credit issuance TYA'!$B$2)))</f>
        <v>0</v>
      </c>
      <c r="P22" s="198">
        <f>IF(ISBLANK('Hoja De Calculo'!Q$13),'Credit issuance TYA'!P22-('Credit issuance TYA'!$B$21*'Credit issuance TYA'!$B$2),IF('Hoja De Calculo'!Q$16&lt;'Hoja De Calculo'!P$16,0,'Credit issuance TYA'!P22-('Credit issuance TYA'!$B$21*'Credit issuance TYA'!$B$2)))</f>
        <v>0</v>
      </c>
      <c r="Q22" s="198">
        <f>IF(ISBLANK('Hoja De Calculo'!R$13),'Credit issuance TYA'!Q22-('Credit issuance TYA'!$B$21*'Credit issuance TYA'!$B$2),IF('Hoja De Calculo'!R$16&lt;'Hoja De Calculo'!Q$16,0,'Credit issuance TYA'!Q22-('Credit issuance TYA'!$B$21*'Credit issuance TYA'!$B$2)))</f>
        <v>0</v>
      </c>
      <c r="R22" s="198">
        <f>IF(ISBLANK('Hoja De Calculo'!S$13),'Credit issuance TYA'!R22-('Credit issuance TYA'!$B$21*'Credit issuance TYA'!$B$2),IF('Hoja De Calculo'!S$16&lt;'Hoja De Calculo'!R$16,0,'Credit issuance TYA'!R22-('Credit issuance TYA'!$B$21*'Credit issuance TYA'!$B$2)))</f>
        <v>0</v>
      </c>
      <c r="S22" s="198">
        <f>IF(ISBLANK('Hoja De Calculo'!T$13),'Credit issuance TYA'!S22-('Credit issuance TYA'!$B$21*'Credit issuance TYA'!$B$2),IF('Hoja De Calculo'!T$16&lt;'Hoja De Calculo'!S$16,0,'Credit issuance TYA'!S22-('Credit issuance TYA'!$B$21*'Credit issuance TYA'!$B$2)))</f>
        <v>0</v>
      </c>
      <c r="T22" s="198">
        <f>IF(ISBLANK('Hoja De Calculo'!U$13),'Credit issuance TYA'!T22-('Credit issuance TYA'!$B$21*'Credit issuance TYA'!$B$2),IF('Hoja De Calculo'!U$16&lt;'Hoja De Calculo'!T$16,0,'Credit issuance TYA'!T22-('Credit issuance TYA'!$B$21*'Credit issuance TYA'!$B$2)))</f>
        <v>0</v>
      </c>
      <c r="U22" s="198">
        <f>IF(ISBLANK('Hoja De Calculo'!V$13),'Credit issuance TYA'!U22-('Credit issuance TYA'!$B$21*'Credit issuance TYA'!$B$2),IF('Hoja De Calculo'!V$16&lt;'Hoja De Calculo'!U$16,0,'Credit issuance TYA'!U22-('Credit issuance TYA'!$B$21*'Credit issuance TYA'!$B$2)))</f>
        <v>0</v>
      </c>
      <c r="V22" s="198">
        <f>IF(ISBLANK('Hoja De Calculo'!W$13),'Credit issuance TYA'!V22-('Credit issuance TYA'!$B$21*'Credit issuance TYA'!$B$2),IF('Hoja De Calculo'!W$16&lt;'Hoja De Calculo'!V$16,0,'Credit issuance TYA'!V22-('Credit issuance TYA'!$B$21*'Credit issuance TYA'!$B$2)))</f>
        <v>0</v>
      </c>
      <c r="W22" s="198">
        <f>IF(ISBLANK('Hoja De Calculo'!X$13),'Credit issuance TYA'!W22-('Credit issuance TYA'!$B$21*'Credit issuance TYA'!$B$2),IF('Hoja De Calculo'!X$16&lt;'Hoja De Calculo'!W$16,0,'Credit issuance TYA'!W22-('Credit issuance TYA'!$B$21*'Credit issuance TYA'!$B$2)))</f>
        <v>0</v>
      </c>
      <c r="X22" s="198">
        <f>IF(ISBLANK('Hoja De Calculo'!Y$13),'Credit issuance TYA'!X22-('Credit issuance TYA'!$B$21*'Credit issuance TYA'!$B$2),IF('Hoja De Calculo'!Y$16&lt;'Hoja De Calculo'!X$16,0,'Credit issuance TYA'!X22-('Credit issuance TYA'!$B$21*'Credit issuance TYA'!$B$2)))</f>
        <v>0</v>
      </c>
      <c r="Y22" s="198">
        <f>IF(ISBLANK('Hoja De Calculo'!Z$13),'Credit issuance TYA'!Y22-('Credit issuance TYA'!$B$21*'Credit issuance TYA'!$B$2),IF('Hoja De Calculo'!Z$16&lt;'Hoja De Calculo'!Y$16,0,'Credit issuance TYA'!Y22-('Credit issuance TYA'!$B$21*'Credit issuance TYA'!$B$2)))</f>
        <v>0</v>
      </c>
      <c r="Z22" s="198">
        <f>IF(ISBLANK('Hoja De Calculo'!AA$13),'Credit issuance TYA'!Z22-('Credit issuance TYA'!$B$21*'Credit issuance TYA'!$B$2),IF('Hoja De Calculo'!AA$16&lt;'Hoja De Calculo'!Z$16,0,'Credit issuance TYA'!Z22-('Credit issuance TYA'!$B$21*'Credit issuance TYA'!$B$2)))</f>
        <v>0</v>
      </c>
      <c r="AA22" s="198">
        <f>IF(ISBLANK('Hoja De Calculo'!AB$13),'Credit issuance TYA'!AA22-('Credit issuance TYA'!$B$21*'Credit issuance TYA'!$B$2),IF('Hoja De Calculo'!AB$16&lt;'Hoja De Calculo'!AA$16,0,'Credit issuance TYA'!AA22-('Credit issuance TYA'!$B$21*'Credit issuance TYA'!$B$2)))</f>
        <v>0</v>
      </c>
      <c r="AB22" s="198">
        <f>IF(ISBLANK('Hoja De Calculo'!AC$13),'Credit issuance TYA'!AB22-('Credit issuance TYA'!$B$21*'Credit issuance TYA'!$B$2),IF('Hoja De Calculo'!AC$16&lt;'Hoja De Calculo'!AB$16,0,'Credit issuance TYA'!AB22-('Credit issuance TYA'!$B$21*'Credit issuance TYA'!$B$2)))</f>
        <v>0</v>
      </c>
      <c r="AC22" s="198">
        <f>IF(ISBLANK('Hoja De Calculo'!AD$13),'Credit issuance TYA'!AC22-('Credit issuance TYA'!$B$21*'Credit issuance TYA'!$B$2),IF('Hoja De Calculo'!AD$16&lt;'Hoja De Calculo'!AC$16,0,'Credit issuance TYA'!AC22-('Credit issuance TYA'!$B$21*'Credit issuance TYA'!$B$2)))</f>
        <v>0</v>
      </c>
      <c r="AD22" s="198">
        <f>IF(ISBLANK('Hoja De Calculo'!AE$13),'Credit issuance TYA'!AD22-('Credit issuance TYA'!$B$21*'Credit issuance TYA'!$B$2),IF('Hoja De Calculo'!AE$16&lt;'Hoja De Calculo'!AD$16,0,'Credit issuance TYA'!AD22-('Credit issuance TYA'!$B$21*'Credit issuance TYA'!$B$2)))</f>
        <v>0</v>
      </c>
      <c r="AE22" s="198">
        <f>IF(ISBLANK('Hoja De Calculo'!AF$13),'Credit issuance TYA'!AE22-('Credit issuance TYA'!$B$21*'Credit issuance TYA'!$B$2),IF('Hoja De Calculo'!AF$16&lt;'Hoja De Calculo'!AE$16,0,'Credit issuance TYA'!AE22-('Credit issuance TYA'!$B$21*'Credit issuance TYA'!$B$2)))</f>
        <v>0</v>
      </c>
      <c r="AF22" s="198">
        <f>IF(ISBLANK('Hoja De Calculo'!AG$13),'Credit issuance TYA'!AF22-('Credit issuance TYA'!$B$21*'Credit issuance TYA'!$B$2),IF('Hoja De Calculo'!AG$16&lt;'Hoja De Calculo'!AF$16,0,'Credit issuance TYA'!AF22-('Credit issuance TYA'!$B$21*'Credit issuance TYA'!$B$2)))</f>
        <v>0</v>
      </c>
      <c r="AG22" s="198">
        <f>IF(ISBLANK('Hoja De Calculo'!AH$13),'Credit issuance TYA'!AG22-('Credit issuance TYA'!$B$21*'Credit issuance TYA'!$B$2),IF('Hoja De Calculo'!AH$16&lt;'Hoja De Calculo'!AG$16,0,'Credit issuance TYA'!AG22-('Credit issuance TYA'!$B$21*'Credit issuance TYA'!$B$2)))</f>
        <v>0</v>
      </c>
      <c r="AH22" s="198">
        <f>IF(ISBLANK('Hoja De Calculo'!AI$13),'Credit issuance TYA'!AH22-('Credit issuance TYA'!$B$21*'Credit issuance TYA'!$B$2),IF('Hoja De Calculo'!AI$16&lt;'Hoja De Calculo'!AH$16,0,'Credit issuance TYA'!AH22-('Credit issuance TYA'!$B$21*'Credit issuance TYA'!$B$2)))</f>
        <v>0</v>
      </c>
      <c r="AI22" s="198">
        <f>IF(ISBLANK('Hoja De Calculo'!AJ$13),'Credit issuance TYA'!AI22-('Credit issuance TYA'!$B$21*'Credit issuance TYA'!$B$2),IF('Hoja De Calculo'!AJ$16&lt;'Hoja De Calculo'!AI$16,0,'Credit issuance TYA'!AI22-('Credit issuance TYA'!$B$21*'Credit issuance TYA'!$B$2)))</f>
        <v>0</v>
      </c>
      <c r="AJ22" s="198">
        <f>IF(ISBLANK('Hoja De Calculo'!AK$13),'Credit issuance TYA'!AJ22-('Credit issuance TYA'!$B$21*'Credit issuance TYA'!$B$2),IF('Hoja De Calculo'!AK$16&lt;'Hoja De Calculo'!AJ$16,0,'Credit issuance TYA'!AJ22-('Credit issuance TYA'!$B$21*'Credit issuance TYA'!$B$2)))</f>
        <v>0</v>
      </c>
      <c r="AK22" s="198">
        <f>IF(ISBLANK('Hoja De Calculo'!AL$13),'Credit issuance TYA'!AK22-('Credit issuance TYA'!$B$21*'Credit issuance TYA'!$B$2),IF('Hoja De Calculo'!AL$16&lt;'Hoja De Calculo'!AK$16,0,'Credit issuance TYA'!AK22-('Credit issuance TYA'!$B$21*'Credit issuance TYA'!$B$2)))</f>
        <v>0</v>
      </c>
      <c r="AL22" s="198">
        <f>IF(ISBLANK('Hoja De Calculo'!AM$13),'Credit issuance TYA'!AL22-('Credit issuance TYA'!$B$21*'Credit issuance TYA'!$B$2),IF('Hoja De Calculo'!AM$16&lt;'Hoja De Calculo'!AL$16,0,'Credit issuance TYA'!AL22-('Credit issuance TYA'!$B$21*'Credit issuance TYA'!$B$2)))</f>
        <v>0</v>
      </c>
      <c r="AM22" s="198">
        <f>IF(ISBLANK('Hoja De Calculo'!AN$13),'Credit issuance TYA'!AM22-('Credit issuance TYA'!$B$21*'Credit issuance TYA'!$B$2),IF('Hoja De Calculo'!AN$16&lt;'Hoja De Calculo'!AM$16,0,'Credit issuance TYA'!AM22-('Credit issuance TYA'!$B$21*'Credit issuance TYA'!$B$2)))</f>
        <v>0</v>
      </c>
      <c r="AN22" s="198">
        <f>IF(ISBLANK('Hoja De Calculo'!AO$13),'Credit issuance TYA'!AN22-('Credit issuance TYA'!$B$21*'Credit issuance TYA'!$B$2),IF('Hoja De Calculo'!AO$16&lt;'Hoja De Calculo'!AN$16,0,'Credit issuance TYA'!AN22-('Credit issuance TYA'!$B$21*'Credit issuance TYA'!$B$2)))</f>
        <v>0</v>
      </c>
      <c r="AO22" s="198">
        <f>IF(ISBLANK('Hoja De Calculo'!AP$13),'Credit issuance TYA'!AO22-('Credit issuance TYA'!$B$21*'Credit issuance TYA'!$B$2),IF('Hoja De Calculo'!AP$16&lt;'Hoja De Calculo'!AO$16,0,'Credit issuance TYA'!AO22-('Credit issuance TYA'!$B$21*'Credit issuance TYA'!$B$2)))</f>
        <v>0</v>
      </c>
      <c r="AP22" s="198">
        <f>IF(ISBLANK('Hoja De Calculo'!AQ$13),'Credit issuance TYA'!AP22-('Credit issuance TYA'!$B$21*'Credit issuance TYA'!$B$2),IF('Hoja De Calculo'!AQ$16&lt;'Hoja De Calculo'!AP$16,0,'Credit issuance TYA'!AP22-('Credit issuance TYA'!$B$21*'Credit issuance TYA'!$B$2)))</f>
        <v>0</v>
      </c>
      <c r="AQ22" s="198">
        <f>IF(ISBLANK('Hoja De Calculo'!AR$13),'Credit issuance TYA'!AQ22-('Credit issuance TYA'!$B$21*'Credit issuance TYA'!$B$2),IF('Hoja De Calculo'!AR$16&lt;'Hoja De Calculo'!AQ$16,0,'Credit issuance TYA'!AQ22-('Credit issuance TYA'!$B$21*'Credit issuance TYA'!$B$2)))</f>
        <v>0</v>
      </c>
      <c r="AR22" s="198">
        <f>IF(ISBLANK('Hoja De Calculo'!AS$13),'Credit issuance TYA'!AR22-('Credit issuance TYA'!$B$21*'Credit issuance TYA'!$B$2),IF('Hoja De Calculo'!AS$16&lt;'Hoja De Calculo'!AR$16,0,'Credit issuance TYA'!AR22-('Credit issuance TYA'!$B$21*'Credit issuance TYA'!$B$2)))</f>
        <v>0</v>
      </c>
      <c r="AS22" s="198">
        <f>IF(ISBLANK('Hoja De Calculo'!AT$13),'Credit issuance TYA'!AS22-('Credit issuance TYA'!$B$21*'Credit issuance TYA'!$B$2),IF('Hoja De Calculo'!AT$16&lt;'Hoja De Calculo'!AS$16,0,'Credit issuance TYA'!AS22-('Credit issuance TYA'!$B$21*'Credit issuance TYA'!$B$2)))</f>
        <v>0</v>
      </c>
      <c r="AT22" s="198">
        <f>IF(ISBLANK('Hoja De Calculo'!AU$13),'Credit issuance TYA'!AT22-('Credit issuance TYA'!$B$21*'Credit issuance TYA'!$B$2),IF('Hoja De Calculo'!AU$16&lt;'Hoja De Calculo'!AT$16,0,'Credit issuance TYA'!AT22-('Credit issuance TYA'!$B$21*'Credit issuance TYA'!$B$2)))</f>
        <v>0</v>
      </c>
      <c r="AU22" s="198">
        <f>IF(ISBLANK('Hoja De Calculo'!AV$13),'Credit issuance TYA'!AU22-('Credit issuance TYA'!$B$21*'Credit issuance TYA'!$B$2),IF('Hoja De Calculo'!AV$16&lt;'Hoja De Calculo'!AU$16,0,'Credit issuance TYA'!AU22-('Credit issuance TYA'!$B$21*'Credit issuance TYA'!$B$2)))</f>
        <v>0</v>
      </c>
      <c r="AV22" s="198">
        <f>IF(ISBLANK('Hoja De Calculo'!AW$13),'Credit issuance TYA'!AV22-('Credit issuance TYA'!$B$21*'Credit issuance TYA'!$B$2),IF('Hoja De Calculo'!AW$16&lt;'Hoja De Calculo'!AV$16,0,'Credit issuance TYA'!AV22-('Credit issuance TYA'!$B$21*'Credit issuance TYA'!$B$2)))</f>
        <v>0</v>
      </c>
      <c r="AW22" s="198">
        <f>IF(ISBLANK('Hoja De Calculo'!AX$13),'Credit issuance TYA'!AW22-('Credit issuance TYA'!$B$21*'Credit issuance TYA'!$B$2),IF('Hoja De Calculo'!AX$16&lt;'Hoja De Calculo'!AW$16,0,'Credit issuance TYA'!AW22-('Credit issuance TYA'!$B$21*'Credit issuance TYA'!$B$2)))</f>
        <v>0</v>
      </c>
      <c r="AX22" s="198">
        <f>IF(ISBLANK('Hoja De Calculo'!AY$13),'Credit issuance TYA'!AX22-('Credit issuance TYA'!$B$21*'Credit issuance TYA'!$B$2),IF('Hoja De Calculo'!AY$16&lt;'Hoja De Calculo'!AX$16,0,'Credit issuance TYA'!AX22-('Credit issuance TYA'!$B$21*'Credit issuance TYA'!$B$2)))</f>
        <v>0</v>
      </c>
      <c r="AY22" s="198">
        <f>IF(ISBLANK('Hoja De Calculo'!AZ$13),'Credit issuance TYA'!AY22-('Credit issuance TYA'!$B$21*'Credit issuance TYA'!$B$2),IF('Hoja De Calculo'!AZ$16&lt;'Hoja De Calculo'!AY$16,0,'Credit issuance TYA'!AY22-('Credit issuance TYA'!$B$21*'Credit issuance TYA'!$B$2)))</f>
        <v>0</v>
      </c>
      <c r="AZ22" s="198">
        <f>IF(ISBLANK('Hoja De Calculo'!BA$13),'Credit issuance TYA'!AZ22-('Credit issuance TYA'!$B$21*'Credit issuance TYA'!$B$2),IF('Hoja De Calculo'!BA$16&lt;'Hoja De Calculo'!AZ$16,0,'Credit issuance TYA'!AZ22-('Credit issuance TYA'!$B$21*'Credit issuance TYA'!$B$2)))</f>
        <v>0</v>
      </c>
      <c r="BA22" s="198">
        <f>IF(ISBLANK('Hoja De Calculo'!BB$13),'Credit issuance TYA'!BA22-('Credit issuance TYA'!$B$21*'Credit issuance TYA'!$B$2),IF('Hoja De Calculo'!BB$16&lt;'Hoja De Calculo'!BA$16,0,'Credit issuance TYA'!BA22-('Credit issuance TYA'!$B$21*'Credit issuance TYA'!$B$2)))</f>
        <v>0</v>
      </c>
      <c r="BB22" s="198">
        <f>IF(ISBLANK('Hoja De Calculo'!BC$13),'Credit issuance TYA'!BB22-('Credit issuance TYA'!$B$21*'Credit issuance TYA'!$B$2),IF('Hoja De Calculo'!BC$16&lt;'Hoja De Calculo'!BB$16,0,'Credit issuance TYA'!BB22-('Credit issuance TYA'!$B$21*'Credit issuance TYA'!$B$2)))</f>
        <v>0</v>
      </c>
      <c r="BC22" s="198">
        <f>IF(ISBLANK('Hoja De Calculo'!BD$13),'Credit issuance TYA'!BC22-('Credit issuance TYA'!$B$21*'Credit issuance TYA'!$B$2),IF('Hoja De Calculo'!BD$16&lt;'Hoja De Calculo'!BC$16,0,'Credit issuance TYA'!BC22-('Credit issuance TYA'!$B$21*'Credit issuance TYA'!$B$2)))</f>
        <v>0</v>
      </c>
      <c r="BD22" s="198">
        <f>IF(ISBLANK('Hoja De Calculo'!BE$13),'Credit issuance TYA'!BD22-('Credit issuance TYA'!$B$21*'Credit issuance TYA'!$B$2),IF('Hoja De Calculo'!BE$16&lt;'Hoja De Calculo'!BD$16,0,'Credit issuance TYA'!BD22-('Credit issuance TYA'!$B$21*'Credit issuance TYA'!$B$2)))</f>
        <v>0</v>
      </c>
      <c r="BE22" s="198">
        <f>IF(ISBLANK('Hoja De Calculo'!BF$13),'Credit issuance TYA'!BE22-('Credit issuance TYA'!$B$21*'Credit issuance TYA'!$B$2),IF('Hoja De Calculo'!BF$16&lt;'Hoja De Calculo'!BE$16,0,'Credit issuance TYA'!BE22-('Credit issuance TYA'!$B$21*'Credit issuance TYA'!$B$2)))</f>
        <v>0</v>
      </c>
      <c r="BF22" s="198">
        <f>IF(ISBLANK('Hoja De Calculo'!BG$13),'Credit issuance TYA'!BF22-('Credit issuance TYA'!$B$21*'Credit issuance TYA'!$B$2),IF('Hoja De Calculo'!BG$16&lt;'Hoja De Calculo'!BF$16,0,'Credit issuance TYA'!BF22-('Credit issuance TYA'!$B$21*'Credit issuance TYA'!$B$2)))</f>
        <v>0</v>
      </c>
      <c r="BG22" s="198">
        <f>IF(ISBLANK('Hoja De Calculo'!BH$13),'Credit issuance TYA'!BG22-('Credit issuance TYA'!$B$21*'Credit issuance TYA'!$B$2),IF('Hoja De Calculo'!BH$16&lt;'Hoja De Calculo'!BG$16,0,'Credit issuance TYA'!BG22-('Credit issuance TYA'!$B$21*'Credit issuance TYA'!$B$2)))</f>
        <v>0</v>
      </c>
      <c r="BH22" s="198">
        <f>IF(ISBLANK('Hoja De Calculo'!BI$13),'Credit issuance TYA'!BH22-('Credit issuance TYA'!$B$21*'Credit issuance TYA'!$B$2),IF('Hoja De Calculo'!BI$16&lt;'Hoja De Calculo'!BH$16,0,'Credit issuance TYA'!BH22-('Credit issuance TYA'!$B$21*'Credit issuance TYA'!$B$2)))</f>
        <v>0</v>
      </c>
      <c r="BI22" s="198">
        <f>IF(ISBLANK('Hoja De Calculo'!BJ$13),'Credit issuance TYA'!BI22-('Credit issuance TYA'!$B$21*'Credit issuance TYA'!$B$2),IF('Hoja De Calculo'!BJ$16&lt;'Hoja De Calculo'!BI$16,0,'Credit issuance TYA'!BI22-('Credit issuance TYA'!$B$21*'Credit issuance TYA'!$B$2)))</f>
        <v>0</v>
      </c>
      <c r="BJ22" s="198">
        <f>IF(ISBLANK('Hoja De Calculo'!BK$13),'Credit issuance TYA'!BJ22-('Credit issuance TYA'!$B$21*'Credit issuance TYA'!$B$2),IF('Hoja De Calculo'!BK$16&lt;'Hoja De Calculo'!BJ$16,0,'Credit issuance TYA'!BJ22-('Credit issuance TYA'!$B$21*'Credit issuance TYA'!$B$2)))</f>
        <v>0</v>
      </c>
      <c r="BK22" s="198">
        <f>IF(ISBLANK('Hoja De Calculo'!BL$13),'Credit issuance TYA'!BK22-('Credit issuance TYA'!$B$21*'Credit issuance TYA'!$B$2),IF('Hoja De Calculo'!BL$16&lt;'Hoja De Calculo'!BK$16,0,'Credit issuance TYA'!BK22-('Credit issuance TYA'!$B$21*'Credit issuance TYA'!$B$2)))</f>
        <v>0</v>
      </c>
      <c r="BL22" s="198">
        <f>IF(ISBLANK('Hoja De Calculo'!BM$13),'Credit issuance TYA'!BL22-('Credit issuance TYA'!$B$21*'Credit issuance TYA'!$B$2),IF('Hoja De Calculo'!BM$16&lt;'Hoja De Calculo'!BL$16,0,'Credit issuance TYA'!BL22-('Credit issuance TYA'!$B$21*'Credit issuance TYA'!$B$2)))</f>
        <v>0</v>
      </c>
      <c r="BM22" s="198">
        <f>IF(ISBLANK('Hoja De Calculo'!BN$13),'Credit issuance TYA'!BM22-('Credit issuance TYA'!$B$21*'Credit issuance TYA'!$B$2),IF('Hoja De Calculo'!BN$16&lt;'Hoja De Calculo'!BM$16,0,'Credit issuance TYA'!BM22-('Credit issuance TYA'!$B$21*'Credit issuance TYA'!$B$2)))</f>
        <v>0</v>
      </c>
      <c r="BN22" s="198">
        <f>IF(ISBLANK('Hoja De Calculo'!BO$13),'Credit issuance TYA'!BN22-('Credit issuance TYA'!$B$21*'Credit issuance TYA'!$B$2),IF('Hoja De Calculo'!BO$16&lt;'Hoja De Calculo'!BN$16,0,'Credit issuance TYA'!BN22-('Credit issuance TYA'!$B$21*'Credit issuance TYA'!$B$2)))</f>
        <v>0</v>
      </c>
      <c r="BO22" s="198">
        <f>IF(ISBLANK('Hoja De Calculo'!BP$13),'Credit issuance TYA'!BO22-('Credit issuance TYA'!$B$21*'Credit issuance TYA'!$B$2),IF('Hoja De Calculo'!BP$16&lt;'Hoja De Calculo'!BO$16,0,'Credit issuance TYA'!BO22-('Credit issuance TYA'!$B$21*'Credit issuance TYA'!$B$2)))</f>
        <v>0</v>
      </c>
      <c r="BP22" s="198">
        <f>IF(ISBLANK('Hoja De Calculo'!BQ$13),'Credit issuance TYA'!BP22-('Credit issuance TYA'!$B$21*'Credit issuance TYA'!$B$2),IF('Hoja De Calculo'!BQ$16&lt;'Hoja De Calculo'!BP$16,0,'Credit issuance TYA'!BP22-('Credit issuance TYA'!$B$21*'Credit issuance TYA'!$B$2)))</f>
        <v>0</v>
      </c>
      <c r="BQ22" s="198">
        <f>IF(ISBLANK('Hoja De Calculo'!BR$13),'Credit issuance TYA'!BQ22-('Credit issuance TYA'!$B$21*'Credit issuance TYA'!$B$2),IF('Hoja De Calculo'!BR$16&lt;'Hoja De Calculo'!BQ$16,0,'Credit issuance TYA'!BQ22-('Credit issuance TYA'!$B$21*'Credit issuance TYA'!$B$2)))</f>
        <v>0</v>
      </c>
      <c r="BR22" s="198">
        <f>IF(ISBLANK('Hoja De Calculo'!BS$13),'Credit issuance TYA'!BR22-('Credit issuance TYA'!$B$21*'Credit issuance TYA'!$B$2),IF('Hoja De Calculo'!BS$16&lt;'Hoja De Calculo'!BR$16,0,'Credit issuance TYA'!BR22-('Credit issuance TYA'!$B$21*'Credit issuance TYA'!$B$2)))</f>
        <v>0</v>
      </c>
      <c r="BS22" s="198">
        <f>IF(ISBLANK('Hoja De Calculo'!BT$13),'Credit issuance TYA'!BS22-('Credit issuance TYA'!$B$21*'Credit issuance TYA'!$B$2),IF('Hoja De Calculo'!BT$16&lt;'Hoja De Calculo'!BS$16,0,'Credit issuance TYA'!BS22-('Credit issuance TYA'!$B$21*'Credit issuance TYA'!$B$2)))</f>
        <v>0</v>
      </c>
      <c r="BT22" s="198">
        <f>IF(ISBLANK('Hoja De Calculo'!BU$13),'Credit issuance TYA'!BT22-('Credit issuance TYA'!$B$21*'Credit issuance TYA'!$B$2),IF('Hoja De Calculo'!BU$16&lt;'Hoja De Calculo'!BT$16,0,'Credit issuance TYA'!BT22-('Credit issuance TYA'!$B$21*'Credit issuance TYA'!$B$2)))</f>
        <v>0</v>
      </c>
      <c r="BU22" s="198">
        <f>IF(ISBLANK('Hoja De Calculo'!BV$13),'Credit issuance TYA'!BU22-('Credit issuance TYA'!$B$21*'Credit issuance TYA'!$B$2),IF('Hoja De Calculo'!BV$16&lt;'Hoja De Calculo'!BU$16,0,'Credit issuance TYA'!BU22-('Credit issuance TYA'!$B$21*'Credit issuance TYA'!$B$2)))</f>
        <v>0</v>
      </c>
      <c r="BV22" s="198">
        <f>IF(ISBLANK('Hoja De Calculo'!BW$13),'Credit issuance TYA'!BV22-('Credit issuance TYA'!$B$21*'Credit issuance TYA'!$B$2),IF('Hoja De Calculo'!BW$16&lt;'Hoja De Calculo'!BV$16,0,'Credit issuance TYA'!BV22-('Credit issuance TYA'!$B$21*'Credit issuance TYA'!$B$2)))</f>
        <v>0</v>
      </c>
      <c r="BW22" s="198">
        <f>IF(ISBLANK('Hoja De Calculo'!BX$13),'Credit issuance TYA'!BW22-('Credit issuance TYA'!$B$21*'Credit issuance TYA'!$B$2),IF('Hoja De Calculo'!BX$16&lt;'Hoja De Calculo'!BW$16,0,'Credit issuance TYA'!BW22-('Credit issuance TYA'!$B$21*'Credit issuance TYA'!$B$2)))</f>
        <v>0</v>
      </c>
      <c r="BX22" s="198">
        <f>IF(ISBLANK('Hoja De Calculo'!BY$13),'Credit issuance TYA'!BX22-('Credit issuance TYA'!$B$21*'Credit issuance TYA'!$B$2),IF('Hoja De Calculo'!BY$16&lt;'Hoja De Calculo'!BX$16,0,'Credit issuance TYA'!BX22-('Credit issuance TYA'!$B$21*'Credit issuance TYA'!$B$2)))</f>
        <v>0</v>
      </c>
      <c r="BY22" s="198">
        <f>IF(ISBLANK('Hoja De Calculo'!BZ$13),'Credit issuance TYA'!BY22-('Credit issuance TYA'!$B$21*'Credit issuance TYA'!$B$2),IF('Hoja De Calculo'!BZ$16&lt;'Hoja De Calculo'!BY$16,0,'Credit issuance TYA'!BY22-('Credit issuance TYA'!$B$21*'Credit issuance TYA'!$B$2)))</f>
        <v>0</v>
      </c>
      <c r="BZ22" s="198">
        <f>IF(ISBLANK('Hoja De Calculo'!CA$13),'Credit issuance TYA'!BZ22-('Credit issuance TYA'!$B$21*'Credit issuance TYA'!$B$2),IF('Hoja De Calculo'!CA$16&lt;'Hoja De Calculo'!BZ$16,0,'Credit issuance TYA'!BZ22-('Credit issuance TYA'!$B$21*'Credit issuance TYA'!$B$2)))</f>
        <v>0</v>
      </c>
      <c r="CA22" s="198">
        <f>IF(ISBLANK('Hoja De Calculo'!CB$13),'Credit issuance TYA'!CA22-('Credit issuance TYA'!$B$21*'Credit issuance TYA'!$B$2),IF('Hoja De Calculo'!CB$16&lt;'Hoja De Calculo'!CA$16,0,'Credit issuance TYA'!CA22-('Credit issuance TYA'!$B$21*'Credit issuance TYA'!$B$2)))</f>
        <v>0</v>
      </c>
      <c r="CB22" s="198">
        <f>IF(ISBLANK('Hoja De Calculo'!CC$13),'Credit issuance TYA'!CB22-('Credit issuance TYA'!$B$21*'Credit issuance TYA'!$B$2),IF('Hoja De Calculo'!CC$16&lt;'Hoja De Calculo'!CB$16,0,'Credit issuance TYA'!CB22-('Credit issuance TYA'!$B$21*'Credit issuance TYA'!$B$2)))</f>
        <v>0</v>
      </c>
      <c r="CC22" s="198">
        <f>IF(ISBLANK('Hoja De Calculo'!CD$13),'Credit issuance TYA'!CC22-('Credit issuance TYA'!$B$21*'Credit issuance TYA'!$B$2),IF('Hoja De Calculo'!CD$16&lt;'Hoja De Calculo'!CC$16,0,'Credit issuance TYA'!CC22-('Credit issuance TYA'!$B$21*'Credit issuance TYA'!$B$2)))</f>
        <v>0</v>
      </c>
      <c r="CD22" s="198">
        <f>IF(ISBLANK('Hoja De Calculo'!CE$13),'Credit issuance TYA'!CD22-('Credit issuance TYA'!$B$21*'Credit issuance TYA'!$B$2),IF('Hoja De Calculo'!CE$16&lt;'Hoja De Calculo'!CD$16,0,'Credit issuance TYA'!CD22-('Credit issuance TYA'!$B$21*'Credit issuance TYA'!$B$2)))</f>
        <v>0</v>
      </c>
      <c r="CE22" s="198">
        <f>IF(ISBLANK('Hoja De Calculo'!CF$13),'Credit issuance TYA'!CE22-('Credit issuance TYA'!$B$21*'Credit issuance TYA'!$B$2),IF('Hoja De Calculo'!CF$16&lt;'Hoja De Calculo'!CE$16,0,'Credit issuance TYA'!CE22-('Credit issuance TYA'!$B$21*'Credit issuance TYA'!$B$2)))</f>
        <v>0</v>
      </c>
      <c r="CF22" s="198">
        <f>IF(ISBLANK('Hoja De Calculo'!CG$13),'Credit issuance TYA'!CF22-('Credit issuance TYA'!$B$21*'Credit issuance TYA'!$B$2),IF('Hoja De Calculo'!CG$16&lt;'Hoja De Calculo'!CF$16,0,'Credit issuance TYA'!CF22-('Credit issuance TYA'!$B$21*'Credit issuance TYA'!$B$2)))</f>
        <v>0</v>
      </c>
      <c r="CG22" s="198">
        <f>IF(ISBLANK('Hoja De Calculo'!CH$13),'Credit issuance TYA'!CG22-('Credit issuance TYA'!$B$21*'Credit issuance TYA'!$B$2),IF('Hoja De Calculo'!CH$16&lt;'Hoja De Calculo'!CG$16,0,'Credit issuance TYA'!CG22-('Credit issuance TYA'!$B$21*'Credit issuance TYA'!$B$2)))</f>
        <v>0</v>
      </c>
      <c r="CH22" s="198">
        <f>IF(ISBLANK('Hoja De Calculo'!CI$13),'Credit issuance TYA'!CH22-('Credit issuance TYA'!$B$21*'Credit issuance TYA'!$B$2),IF('Hoja De Calculo'!CI$16&lt;'Hoja De Calculo'!CH$16,0,'Credit issuance TYA'!CH22-('Credit issuance TYA'!$B$21*'Credit issuance TYA'!$B$2)))</f>
        <v>0</v>
      </c>
      <c r="CI22" s="198">
        <f>IF(ISBLANK('Hoja De Calculo'!CJ$13),'Credit issuance TYA'!CI22-('Credit issuance TYA'!$B$21*'Credit issuance TYA'!$B$2),IF('Hoja De Calculo'!CJ$16&lt;'Hoja De Calculo'!CI$16,0,'Credit issuance TYA'!CI22-('Credit issuance TYA'!$B$21*'Credit issuance TYA'!$B$2)))</f>
        <v>0</v>
      </c>
      <c r="CJ22" s="198">
        <f>IF(ISBLANK('Hoja De Calculo'!CK$13),'Credit issuance TYA'!CJ22-('Credit issuance TYA'!$B$21*'Credit issuance TYA'!$B$2),IF('Hoja De Calculo'!CK$16&lt;'Hoja De Calculo'!CJ$16,0,'Credit issuance TYA'!CJ22-('Credit issuance TYA'!$B$21*'Credit issuance TYA'!$B$2)))</f>
        <v>0</v>
      </c>
      <c r="CK22" s="198">
        <f>IF(ISBLANK('Hoja De Calculo'!CL$13),'Credit issuance TYA'!CK22-('Credit issuance TYA'!$B$21*'Credit issuance TYA'!$B$2),IF('Hoja De Calculo'!CL$16&lt;'Hoja De Calculo'!CK$16,0,'Credit issuance TYA'!CK22-('Credit issuance TYA'!$B$21*'Credit issuance TYA'!$B$2)))</f>
        <v>0</v>
      </c>
      <c r="CL22" s="198">
        <f>IF(ISBLANK('Hoja De Calculo'!CM$13),'Credit issuance TYA'!CL22-('Credit issuance TYA'!$B$21*'Credit issuance TYA'!$B$2),IF('Hoja De Calculo'!CM$16&lt;'Hoja De Calculo'!CL$16,0,'Credit issuance TYA'!CL22-('Credit issuance TYA'!$B$21*'Credit issuance TYA'!$B$2)))</f>
        <v>0</v>
      </c>
      <c r="CM22" s="198">
        <f>IF(ISBLANK('Hoja De Calculo'!CN$13),'Credit issuance TYA'!CM22-('Credit issuance TYA'!$B$21*'Credit issuance TYA'!$B$2),IF('Hoja De Calculo'!CN$16&lt;'Hoja De Calculo'!CM$16,0,'Credit issuance TYA'!CM22-('Credit issuance TYA'!$B$21*'Credit issuance TYA'!$B$2)))</f>
        <v>0</v>
      </c>
      <c r="CN22" s="198">
        <f>IF(ISBLANK('Hoja De Calculo'!CO$13),'Credit issuance TYA'!CN22-('Credit issuance TYA'!$B$21*'Credit issuance TYA'!$B$2),IF('Hoja De Calculo'!CO$16&lt;'Hoja De Calculo'!CN$16,0,'Credit issuance TYA'!CN22-('Credit issuance TYA'!$B$21*'Credit issuance TYA'!$B$2)))</f>
        <v>0</v>
      </c>
      <c r="CO22" s="198">
        <f>IF(ISBLANK('Hoja De Calculo'!CP$13),'Credit issuance TYA'!CO22-('Credit issuance TYA'!$B$21*'Credit issuance TYA'!$B$2),IF('Hoja De Calculo'!CP$16&lt;'Hoja De Calculo'!CO$16,0,'Credit issuance TYA'!CO22-('Credit issuance TYA'!$B$21*'Credit issuance TYA'!$B$2)))</f>
        <v>0</v>
      </c>
      <c r="CP22" s="198">
        <f>IF(ISBLANK('Hoja De Calculo'!CQ$13),'Credit issuance TYA'!CP22-('Credit issuance TYA'!$B$21*'Credit issuance TYA'!$B$2),IF('Hoja De Calculo'!CQ$16&lt;'Hoja De Calculo'!CP$16,0,'Credit issuance TYA'!CP22-('Credit issuance TYA'!$B$21*'Credit issuance TYA'!$B$2)))</f>
        <v>0</v>
      </c>
      <c r="CQ22" s="198">
        <f>IF(ISBLANK('Hoja De Calculo'!CR$13),'Credit issuance TYA'!CQ22-('Credit issuance TYA'!$B$21*'Credit issuance TYA'!$B$2),IF('Hoja De Calculo'!CR$16&lt;'Hoja De Calculo'!CQ$16,0,'Credit issuance TYA'!CQ22-('Credit issuance TYA'!$B$21*'Credit issuance TYA'!$B$2)))</f>
        <v>0</v>
      </c>
      <c r="CR22" s="198">
        <f>IF(ISBLANK('Hoja De Calculo'!CS$13),'Credit issuance TYA'!CR22-('Credit issuance TYA'!$B$21*'Credit issuance TYA'!$B$2),IF('Hoja De Calculo'!CS$16&lt;'Hoja De Calculo'!CR$16,0,'Credit issuance TYA'!CR22-('Credit issuance TYA'!$B$21*'Credit issuance TYA'!$B$2)))</f>
        <v>0</v>
      </c>
      <c r="CS22" s="198">
        <f>IF(ISBLANK('Hoja De Calculo'!CT$13),'Credit issuance TYA'!CS22-('Credit issuance TYA'!$B$21*'Credit issuance TYA'!$B$2),IF('Hoja De Calculo'!CT$16&lt;'Hoja De Calculo'!CS$16,0,'Credit issuance TYA'!CS22-('Credit issuance TYA'!$B$21*'Credit issuance TYA'!$B$2)))</f>
        <v>0</v>
      </c>
      <c r="CT22" s="198">
        <f>IF(ISBLANK('Hoja De Calculo'!CU$13),'Credit issuance TYA'!CT22-('Credit issuance TYA'!$B$21*'Credit issuance TYA'!$B$2),IF('Hoja De Calculo'!CU$16&lt;'Hoja De Calculo'!CT$16,0,'Credit issuance TYA'!CT22-('Credit issuance TYA'!$B$21*'Credit issuance TYA'!$B$2)))</f>
        <v>0</v>
      </c>
      <c r="CU22" s="198">
        <f>IF(ISBLANK('Hoja De Calculo'!CV$13),'Credit issuance TYA'!CU22-('Credit issuance TYA'!$B$21*'Credit issuance TYA'!$B$2),IF('Hoja De Calculo'!CV$16&lt;'Hoja De Calculo'!CU$16,0,'Credit issuance TYA'!CU22-('Credit issuance TYA'!$B$21*'Credit issuance TYA'!$B$2)))</f>
        <v>0</v>
      </c>
      <c r="CV22" s="198">
        <f>IF(ISBLANK('Hoja De Calculo'!CW$13),'Credit issuance TYA'!CV22-('Credit issuance TYA'!$B$21*'Credit issuance TYA'!$B$2),IF('Hoja De Calculo'!CW$16&lt;'Hoja De Calculo'!CV$16,0,'Credit issuance TYA'!CV22-('Credit issuance TYA'!$B$21*'Credit issuance TYA'!$B$2)))</f>
        <v>0</v>
      </c>
      <c r="CW22" s="198">
        <f>IF(ISBLANK('Hoja De Calculo'!CX$13),'Credit issuance TYA'!CW22-('Credit issuance TYA'!$B$21*'Credit issuance TYA'!$B$2),IF('Hoja De Calculo'!CX$16&lt;'Hoja De Calculo'!CW$16,0,'Credit issuance TYA'!CW22-('Credit issuance TYA'!$B$21*'Credit issuance TYA'!$B$2)))</f>
        <v>0</v>
      </c>
    </row>
    <row r="23" spans="1:101" x14ac:dyDescent="0.35">
      <c r="A23" t="s">
        <v>128</v>
      </c>
      <c r="B23" s="204"/>
      <c r="C23" s="205">
        <f>'Credit issuance TYA'!C23-('Credit issuance TYA'!$C21*'Credit issuance TYA'!$B$2)</f>
        <v>0</v>
      </c>
      <c r="D23" s="205">
        <f>IF(ISBLANK('Hoja De Calculo'!E$13),'Credit issuance TYA'!D23-('Credit issuance TYA'!$C$21*'Credit issuance TYA'!$B$2),IF('Hoja De Calculo'!E$16&lt;'Hoja De Calculo'!D$16,0,'Credit issuance TYA'!D23-('Credit issuance TYA'!$C$21*'Credit issuance TYA'!$B$2)))</f>
        <v>0</v>
      </c>
      <c r="E23" s="205">
        <f>IF(ISBLANK('Hoja De Calculo'!F$13),'Credit issuance TYA'!E23-('Credit issuance TYA'!$C$21*'Credit issuance TYA'!$B$2),IF('Hoja De Calculo'!F$16&lt;'Hoja De Calculo'!E$16,0,'Credit issuance TYA'!E23-('Credit issuance TYA'!$C$21*'Credit issuance TYA'!$B$2)))</f>
        <v>0</v>
      </c>
      <c r="F23" s="205">
        <f>IF(ISBLANK('Hoja De Calculo'!G$13),'Credit issuance TYA'!F23-('Credit issuance TYA'!$C$21*'Credit issuance TYA'!$B$2),IF('Hoja De Calculo'!G$16&lt;'Hoja De Calculo'!F$16,0,'Credit issuance TYA'!F23-('Credit issuance TYA'!$C$21*'Credit issuance TYA'!$B$2)))</f>
        <v>0</v>
      </c>
      <c r="G23" s="205">
        <f>IF(ISBLANK('Hoja De Calculo'!H$13),'Credit issuance TYA'!G23-('Credit issuance TYA'!$C$21*'Credit issuance TYA'!$B$2),IF('Hoja De Calculo'!H$16&lt;'Hoja De Calculo'!G$16,0,'Credit issuance TYA'!G23-('Credit issuance TYA'!$C$21*'Credit issuance TYA'!$B$2)))</f>
        <v>0</v>
      </c>
      <c r="H23" s="205">
        <f>IF(ISBLANK('Hoja De Calculo'!I$13),'Credit issuance TYA'!H23-('Credit issuance TYA'!$C$21*'Credit issuance TYA'!$B$2),IF('Hoja De Calculo'!I$16&lt;'Hoja De Calculo'!H$16,0,'Credit issuance TYA'!H23-('Credit issuance TYA'!$C$21*'Credit issuance TYA'!$B$2)))</f>
        <v>0</v>
      </c>
      <c r="I23" s="205">
        <f>IF(ISBLANK('Hoja De Calculo'!J$13),'Credit issuance TYA'!I23-('Credit issuance TYA'!$C$21*'Credit issuance TYA'!$B$2),IF('Hoja De Calculo'!J$16&lt;'Hoja De Calculo'!I$16,0,'Credit issuance TYA'!I23-('Credit issuance TYA'!$C$21*'Credit issuance TYA'!$B$2)))</f>
        <v>0</v>
      </c>
      <c r="J23" s="205">
        <f>IF(ISBLANK('Hoja De Calculo'!K$13),'Credit issuance TYA'!J23-('Credit issuance TYA'!$C$21*'Credit issuance TYA'!$B$2),IF('Hoja De Calculo'!K$16&lt;'Hoja De Calculo'!J$16,0,'Credit issuance TYA'!J23-('Credit issuance TYA'!$C$21*'Credit issuance TYA'!$B$2)))</f>
        <v>0</v>
      </c>
      <c r="K23" s="205">
        <f>IF(ISBLANK('Hoja De Calculo'!L$13),'Credit issuance TYA'!K23-('Credit issuance TYA'!$C$21*'Credit issuance TYA'!$B$2),IF('Hoja De Calculo'!L$16&lt;'Hoja De Calculo'!K$16,0,'Credit issuance TYA'!K23-('Credit issuance TYA'!$C$21*'Credit issuance TYA'!$B$2)))</f>
        <v>0</v>
      </c>
      <c r="L23" s="205">
        <f>IF(ISBLANK('Hoja De Calculo'!M$13),'Credit issuance TYA'!L23-('Credit issuance TYA'!$C$21*'Credit issuance TYA'!$B$2),IF('Hoja De Calculo'!M$16&lt;'Hoja De Calculo'!L$16,0,'Credit issuance TYA'!L23-('Credit issuance TYA'!$C$21*'Credit issuance TYA'!$B$2)))</f>
        <v>0</v>
      </c>
      <c r="M23" s="205">
        <f>IF(ISBLANK('Hoja De Calculo'!N$13),'Credit issuance TYA'!M23-('Credit issuance TYA'!$C$21*'Credit issuance TYA'!$B$2),IF('Hoja De Calculo'!N$16&lt;'Hoja De Calculo'!M$16,0,'Credit issuance TYA'!M23-('Credit issuance TYA'!$C$21*'Credit issuance TYA'!$B$2)))</f>
        <v>0</v>
      </c>
      <c r="N23" s="205">
        <f>IF(ISBLANK('Hoja De Calculo'!O$13),'Credit issuance TYA'!N23-('Credit issuance TYA'!$C$21*'Credit issuance TYA'!$B$2),IF('Hoja De Calculo'!O$16&lt;'Hoja De Calculo'!N$16,0,'Credit issuance TYA'!N23-('Credit issuance TYA'!$C$21*'Credit issuance TYA'!$B$2)))</f>
        <v>0</v>
      </c>
      <c r="O23" s="205">
        <f>IF(ISBLANK('Hoja De Calculo'!P$13),'Credit issuance TYA'!O23-('Credit issuance TYA'!$C$21*'Credit issuance TYA'!$B$2),IF('Hoja De Calculo'!P$16&lt;'Hoja De Calculo'!O$16,0,'Credit issuance TYA'!O23-('Credit issuance TYA'!$C$21*'Credit issuance TYA'!$B$2)))</f>
        <v>0</v>
      </c>
      <c r="P23" s="205">
        <f>IF(ISBLANK('Hoja De Calculo'!Q$13),'Credit issuance TYA'!P23-('Credit issuance TYA'!$C$21*'Credit issuance TYA'!$B$2),IF('Hoja De Calculo'!Q$16&lt;'Hoja De Calculo'!P$16,0,'Credit issuance TYA'!P23-('Credit issuance TYA'!$C$21*'Credit issuance TYA'!$B$2)))</f>
        <v>0</v>
      </c>
      <c r="Q23" s="205">
        <f>IF(ISBLANK('Hoja De Calculo'!R$13),'Credit issuance TYA'!Q23-('Credit issuance TYA'!$C$21*'Credit issuance TYA'!$B$2),IF('Hoja De Calculo'!R$16&lt;'Hoja De Calculo'!Q$16,0,'Credit issuance TYA'!Q23-('Credit issuance TYA'!$C$21*'Credit issuance TYA'!$B$2)))</f>
        <v>0</v>
      </c>
      <c r="R23" s="205">
        <f>IF(ISBLANK('Hoja De Calculo'!S$13),'Credit issuance TYA'!R23-('Credit issuance TYA'!$C$21*'Credit issuance TYA'!$B$2),IF('Hoja De Calculo'!S$16&lt;'Hoja De Calculo'!R$16,0,'Credit issuance TYA'!R23-('Credit issuance TYA'!$C$21*'Credit issuance TYA'!$B$2)))</f>
        <v>0</v>
      </c>
      <c r="S23" s="205">
        <f>IF(ISBLANK('Hoja De Calculo'!T$13),'Credit issuance TYA'!S23-('Credit issuance TYA'!$C$21*'Credit issuance TYA'!$B$2),IF('Hoja De Calculo'!T$16&lt;'Hoja De Calculo'!S$16,0,'Credit issuance TYA'!S23-('Credit issuance TYA'!$C$21*'Credit issuance TYA'!$B$2)))</f>
        <v>0</v>
      </c>
      <c r="T23" s="205">
        <f>IF(ISBLANK('Hoja De Calculo'!U$13),'Credit issuance TYA'!T23-('Credit issuance TYA'!$C$21*'Credit issuance TYA'!$B$2),IF('Hoja De Calculo'!U$16&lt;'Hoja De Calculo'!T$16,0,'Credit issuance TYA'!T23-('Credit issuance TYA'!$C$21*'Credit issuance TYA'!$B$2)))</f>
        <v>0</v>
      </c>
      <c r="U23" s="205">
        <f>IF(ISBLANK('Hoja De Calculo'!V$13),'Credit issuance TYA'!U23-('Credit issuance TYA'!$C$21*'Credit issuance TYA'!$B$2),IF('Hoja De Calculo'!V$16&lt;'Hoja De Calculo'!U$16,0,'Credit issuance TYA'!U23-('Credit issuance TYA'!$C$21*'Credit issuance TYA'!$B$2)))</f>
        <v>0</v>
      </c>
      <c r="V23" s="205">
        <f>IF(ISBLANK('Hoja De Calculo'!W$13),'Credit issuance TYA'!V23-('Credit issuance TYA'!$C$21*'Credit issuance TYA'!$B$2),IF('Hoja De Calculo'!W$16&lt;'Hoja De Calculo'!V$16,0,'Credit issuance TYA'!V23-('Credit issuance TYA'!$C$21*'Credit issuance TYA'!$B$2)))</f>
        <v>0</v>
      </c>
      <c r="W23" s="205">
        <f>IF(ISBLANK('Hoja De Calculo'!X$13),'Credit issuance TYA'!W23-('Credit issuance TYA'!$C$21*'Credit issuance TYA'!$B$2),IF('Hoja De Calculo'!X$16&lt;'Hoja De Calculo'!W$16,0,'Credit issuance TYA'!W23-('Credit issuance TYA'!$C$21*'Credit issuance TYA'!$B$2)))</f>
        <v>0</v>
      </c>
      <c r="X23" s="205">
        <f>IF(ISBLANK('Hoja De Calculo'!Y$13),'Credit issuance TYA'!X23-('Credit issuance TYA'!$C$21*'Credit issuance TYA'!$B$2),IF('Hoja De Calculo'!Y$16&lt;'Hoja De Calculo'!X$16,0,'Credit issuance TYA'!X23-('Credit issuance TYA'!$C$21*'Credit issuance TYA'!$B$2)))</f>
        <v>0</v>
      </c>
      <c r="Y23" s="205">
        <f>IF(ISBLANK('Hoja De Calculo'!Z$13),'Credit issuance TYA'!Y23-('Credit issuance TYA'!$C$21*'Credit issuance TYA'!$B$2),IF('Hoja De Calculo'!Z$16&lt;'Hoja De Calculo'!Y$16,0,'Credit issuance TYA'!Y23-('Credit issuance TYA'!$C$21*'Credit issuance TYA'!$B$2)))</f>
        <v>0</v>
      </c>
      <c r="Z23" s="205">
        <f>IF(ISBLANK('Hoja De Calculo'!AA$13),'Credit issuance TYA'!Z23-('Credit issuance TYA'!$C$21*'Credit issuance TYA'!$B$2),IF('Hoja De Calculo'!AA$16&lt;'Hoja De Calculo'!Z$16,0,'Credit issuance TYA'!Z23-('Credit issuance TYA'!$C$21*'Credit issuance TYA'!$B$2)))</f>
        <v>0</v>
      </c>
      <c r="AA23" s="205">
        <f>IF(ISBLANK('Hoja De Calculo'!AB$13),'Credit issuance TYA'!AA23-('Credit issuance TYA'!$C$21*'Credit issuance TYA'!$B$2),IF('Hoja De Calculo'!AB$16&lt;'Hoja De Calculo'!AA$16,0,'Credit issuance TYA'!AA23-('Credit issuance TYA'!$C$21*'Credit issuance TYA'!$B$2)))</f>
        <v>0</v>
      </c>
      <c r="AB23" s="205">
        <f>IF(ISBLANK('Hoja De Calculo'!AC$13),'Credit issuance TYA'!AB23-('Credit issuance TYA'!$C$21*'Credit issuance TYA'!$B$2),IF('Hoja De Calculo'!AC$16&lt;'Hoja De Calculo'!AB$16,0,'Credit issuance TYA'!AB23-('Credit issuance TYA'!$C$21*'Credit issuance TYA'!$B$2)))</f>
        <v>0</v>
      </c>
      <c r="AC23" s="205">
        <f>IF(ISBLANK('Hoja De Calculo'!AD$13),'Credit issuance TYA'!AC23-('Credit issuance TYA'!$C$21*'Credit issuance TYA'!$B$2),IF('Hoja De Calculo'!AD$16&lt;'Hoja De Calculo'!AC$16,0,'Credit issuance TYA'!AC23-('Credit issuance TYA'!$C$21*'Credit issuance TYA'!$B$2)))</f>
        <v>0</v>
      </c>
      <c r="AD23" s="205">
        <f>IF(ISBLANK('Hoja De Calculo'!AE$13),'Credit issuance TYA'!AD23-('Credit issuance TYA'!$C$21*'Credit issuance TYA'!$B$2),IF('Hoja De Calculo'!AE$16&lt;'Hoja De Calculo'!AD$16,0,'Credit issuance TYA'!AD23-('Credit issuance TYA'!$C$21*'Credit issuance TYA'!$B$2)))</f>
        <v>0</v>
      </c>
      <c r="AE23" s="205">
        <f>IF(ISBLANK('Hoja De Calculo'!AF$13),'Credit issuance TYA'!AE23-('Credit issuance TYA'!$C$21*'Credit issuance TYA'!$B$2),IF('Hoja De Calculo'!AF$16&lt;'Hoja De Calculo'!AE$16,0,'Credit issuance TYA'!AE23-('Credit issuance TYA'!$C$21*'Credit issuance TYA'!$B$2)))</f>
        <v>0</v>
      </c>
      <c r="AF23" s="205">
        <f>IF(ISBLANK('Hoja De Calculo'!AG$13),'Credit issuance TYA'!AF23-('Credit issuance TYA'!$C$21*'Credit issuance TYA'!$B$2),IF('Hoja De Calculo'!AG$16&lt;'Hoja De Calculo'!AF$16,0,'Credit issuance TYA'!AF23-('Credit issuance TYA'!$C$21*'Credit issuance TYA'!$B$2)))</f>
        <v>0</v>
      </c>
      <c r="AG23" s="205">
        <f>IF(ISBLANK('Hoja De Calculo'!AH$13),'Credit issuance TYA'!AG23-('Credit issuance TYA'!$C$21*'Credit issuance TYA'!$B$2),IF('Hoja De Calculo'!AH$16&lt;'Hoja De Calculo'!AG$16,0,'Credit issuance TYA'!AG23-('Credit issuance TYA'!$C$21*'Credit issuance TYA'!$B$2)))</f>
        <v>0</v>
      </c>
      <c r="AH23" s="205">
        <f>IF(ISBLANK('Hoja De Calculo'!AI$13),'Credit issuance TYA'!AH23-('Credit issuance TYA'!$C$21*'Credit issuance TYA'!$B$2),IF('Hoja De Calculo'!AI$16&lt;'Hoja De Calculo'!AH$16,0,'Credit issuance TYA'!AH23-('Credit issuance TYA'!$C$21*'Credit issuance TYA'!$B$2)))</f>
        <v>0</v>
      </c>
      <c r="AI23" s="205">
        <f>IF(ISBLANK('Hoja De Calculo'!AJ$13),'Credit issuance TYA'!AI23-('Credit issuance TYA'!$C$21*'Credit issuance TYA'!$B$2),IF('Hoja De Calculo'!AJ$16&lt;'Hoja De Calculo'!AI$16,0,'Credit issuance TYA'!AI23-('Credit issuance TYA'!$C$21*'Credit issuance TYA'!$B$2)))</f>
        <v>0</v>
      </c>
      <c r="AJ23" s="205">
        <f>IF(ISBLANK('Hoja De Calculo'!AK$13),'Credit issuance TYA'!AJ23-('Credit issuance TYA'!$C$21*'Credit issuance TYA'!$B$2),IF('Hoja De Calculo'!AK$16&lt;'Hoja De Calculo'!AJ$16,0,'Credit issuance TYA'!AJ23-('Credit issuance TYA'!$C$21*'Credit issuance TYA'!$B$2)))</f>
        <v>0</v>
      </c>
      <c r="AK23" s="205">
        <f>IF(ISBLANK('Hoja De Calculo'!AL$13),'Credit issuance TYA'!AK23-('Credit issuance TYA'!$C$21*'Credit issuance TYA'!$B$2),IF('Hoja De Calculo'!AL$16&lt;'Hoja De Calculo'!AK$16,0,'Credit issuance TYA'!AK23-('Credit issuance TYA'!$C$21*'Credit issuance TYA'!$B$2)))</f>
        <v>0</v>
      </c>
      <c r="AL23" s="205">
        <f>IF(ISBLANK('Hoja De Calculo'!AM$13),'Credit issuance TYA'!AL23-('Credit issuance TYA'!$C$21*'Credit issuance TYA'!$B$2),IF('Hoja De Calculo'!AM$16&lt;'Hoja De Calculo'!AL$16,0,'Credit issuance TYA'!AL23-('Credit issuance TYA'!$C$21*'Credit issuance TYA'!$B$2)))</f>
        <v>0</v>
      </c>
      <c r="AM23" s="205">
        <f>IF(ISBLANK('Hoja De Calculo'!AN$13),'Credit issuance TYA'!AM23-('Credit issuance TYA'!$C$21*'Credit issuance TYA'!$B$2),IF('Hoja De Calculo'!AN$16&lt;'Hoja De Calculo'!AM$16,0,'Credit issuance TYA'!AM23-('Credit issuance TYA'!$C$21*'Credit issuance TYA'!$B$2)))</f>
        <v>0</v>
      </c>
      <c r="AN23" s="205">
        <f>IF(ISBLANK('Hoja De Calculo'!AO$13),'Credit issuance TYA'!AN23-('Credit issuance TYA'!$C$21*'Credit issuance TYA'!$B$2),IF('Hoja De Calculo'!AO$16&lt;'Hoja De Calculo'!AN$16,0,'Credit issuance TYA'!AN23-('Credit issuance TYA'!$C$21*'Credit issuance TYA'!$B$2)))</f>
        <v>0</v>
      </c>
      <c r="AO23" s="205">
        <f>IF(ISBLANK('Hoja De Calculo'!AP$13),'Credit issuance TYA'!AO23-('Credit issuance TYA'!$C$21*'Credit issuance TYA'!$B$2),IF('Hoja De Calculo'!AP$16&lt;'Hoja De Calculo'!AO$16,0,'Credit issuance TYA'!AO23-('Credit issuance TYA'!$C$21*'Credit issuance TYA'!$B$2)))</f>
        <v>0</v>
      </c>
      <c r="AP23" s="205">
        <f>IF(ISBLANK('Hoja De Calculo'!AQ$13),'Credit issuance TYA'!AP23-('Credit issuance TYA'!$C$21*'Credit issuance TYA'!$B$2),IF('Hoja De Calculo'!AQ$16&lt;'Hoja De Calculo'!AP$16,0,'Credit issuance TYA'!AP23-('Credit issuance TYA'!$C$21*'Credit issuance TYA'!$B$2)))</f>
        <v>0</v>
      </c>
      <c r="AQ23" s="205">
        <f>IF(ISBLANK('Hoja De Calculo'!AR$13),'Credit issuance TYA'!AQ23-('Credit issuance TYA'!$C$21*'Credit issuance TYA'!$B$2),IF('Hoja De Calculo'!AR$16&lt;'Hoja De Calculo'!AQ$16,0,'Credit issuance TYA'!AQ23-('Credit issuance TYA'!$C$21*'Credit issuance TYA'!$B$2)))</f>
        <v>0</v>
      </c>
      <c r="AR23" s="205">
        <f>IF(ISBLANK('Hoja De Calculo'!AS$13),'Credit issuance TYA'!AR23-('Credit issuance TYA'!$C$21*'Credit issuance TYA'!$B$2),IF('Hoja De Calculo'!AS$16&lt;'Hoja De Calculo'!AR$16,0,'Credit issuance TYA'!AR23-('Credit issuance TYA'!$C$21*'Credit issuance TYA'!$B$2)))</f>
        <v>0</v>
      </c>
      <c r="AS23" s="205">
        <f>IF(ISBLANK('Hoja De Calculo'!AT$13),'Credit issuance TYA'!AS23-('Credit issuance TYA'!$C$21*'Credit issuance TYA'!$B$2),IF('Hoja De Calculo'!AT$16&lt;'Hoja De Calculo'!AS$16,0,'Credit issuance TYA'!AS23-('Credit issuance TYA'!$C$21*'Credit issuance TYA'!$B$2)))</f>
        <v>0</v>
      </c>
      <c r="AT23" s="205">
        <f>IF(ISBLANK('Hoja De Calculo'!AU$13),'Credit issuance TYA'!AT23-('Credit issuance TYA'!$C$21*'Credit issuance TYA'!$B$2),IF('Hoja De Calculo'!AU$16&lt;'Hoja De Calculo'!AT$16,0,'Credit issuance TYA'!AT23-('Credit issuance TYA'!$C$21*'Credit issuance TYA'!$B$2)))</f>
        <v>0</v>
      </c>
      <c r="AU23" s="205">
        <f>IF(ISBLANK('Hoja De Calculo'!AV$13),'Credit issuance TYA'!AU23-('Credit issuance TYA'!$C$21*'Credit issuance TYA'!$B$2),IF('Hoja De Calculo'!AV$16&lt;'Hoja De Calculo'!AU$16,0,'Credit issuance TYA'!AU23-('Credit issuance TYA'!$C$21*'Credit issuance TYA'!$B$2)))</f>
        <v>0</v>
      </c>
      <c r="AV23" s="205">
        <f>IF(ISBLANK('Hoja De Calculo'!AW$13),'Credit issuance TYA'!AV23-('Credit issuance TYA'!$C$21*'Credit issuance TYA'!$B$2),IF('Hoja De Calculo'!AW$16&lt;'Hoja De Calculo'!AV$16,0,'Credit issuance TYA'!AV23-('Credit issuance TYA'!$C$21*'Credit issuance TYA'!$B$2)))</f>
        <v>0</v>
      </c>
      <c r="AW23" s="205">
        <f>IF(ISBLANK('Hoja De Calculo'!AX$13),'Credit issuance TYA'!AW23-('Credit issuance TYA'!$C$21*'Credit issuance TYA'!$B$2),IF('Hoja De Calculo'!AX$16&lt;'Hoja De Calculo'!AW$16,0,'Credit issuance TYA'!AW23-('Credit issuance TYA'!$C$21*'Credit issuance TYA'!$B$2)))</f>
        <v>0</v>
      </c>
      <c r="AX23" s="205">
        <f>IF(ISBLANK('Hoja De Calculo'!AY$13),'Credit issuance TYA'!AX23-('Credit issuance TYA'!$C$21*'Credit issuance TYA'!$B$2),IF('Hoja De Calculo'!AY$16&lt;'Hoja De Calculo'!AX$16,0,'Credit issuance TYA'!AX23-('Credit issuance TYA'!$C$21*'Credit issuance TYA'!$B$2)))</f>
        <v>0</v>
      </c>
      <c r="AY23" s="205">
        <f>IF(ISBLANK('Hoja De Calculo'!AZ$13),'Credit issuance TYA'!AY23-('Credit issuance TYA'!$C$21*'Credit issuance TYA'!$B$2),IF('Hoja De Calculo'!AZ$16&lt;'Hoja De Calculo'!AY$16,0,'Credit issuance TYA'!AY23-('Credit issuance TYA'!$C$21*'Credit issuance TYA'!$B$2)))</f>
        <v>0</v>
      </c>
      <c r="AZ23" s="205">
        <f>IF(ISBLANK('Hoja De Calculo'!BA$13),'Credit issuance TYA'!AZ23-('Credit issuance TYA'!$C$21*'Credit issuance TYA'!$B$2),IF('Hoja De Calculo'!BA$16&lt;'Hoja De Calculo'!AZ$16,0,'Credit issuance TYA'!AZ23-('Credit issuance TYA'!$C$21*'Credit issuance TYA'!$B$2)))</f>
        <v>0</v>
      </c>
      <c r="BA23" s="205">
        <f>IF(ISBLANK('Hoja De Calculo'!BB$13),'Credit issuance TYA'!BA23-('Credit issuance TYA'!$C$21*'Credit issuance TYA'!$B$2),IF('Hoja De Calculo'!BB$16&lt;'Hoja De Calculo'!BA$16,0,'Credit issuance TYA'!BA23-('Credit issuance TYA'!$C$21*'Credit issuance TYA'!$B$2)))</f>
        <v>0</v>
      </c>
      <c r="BB23" s="205">
        <f>IF(ISBLANK('Hoja De Calculo'!BC$13),'Credit issuance TYA'!BB23-('Credit issuance TYA'!$C$21*'Credit issuance TYA'!$B$2),IF('Hoja De Calculo'!BC$16&lt;'Hoja De Calculo'!BB$16,0,'Credit issuance TYA'!BB23-('Credit issuance TYA'!$C$21*'Credit issuance TYA'!$B$2)))</f>
        <v>0</v>
      </c>
      <c r="BC23" s="205">
        <f>IF(ISBLANK('Hoja De Calculo'!BD$13),'Credit issuance TYA'!BC23-('Credit issuance TYA'!$C$21*'Credit issuance TYA'!$B$2),IF('Hoja De Calculo'!BD$16&lt;'Hoja De Calculo'!BC$16,0,'Credit issuance TYA'!BC23-('Credit issuance TYA'!$C$21*'Credit issuance TYA'!$B$2)))</f>
        <v>0</v>
      </c>
      <c r="BD23" s="205">
        <f>IF(ISBLANK('Hoja De Calculo'!BE$13),'Credit issuance TYA'!BD23-('Credit issuance TYA'!$C$21*'Credit issuance TYA'!$B$2),IF('Hoja De Calculo'!BE$16&lt;'Hoja De Calculo'!BD$16,0,'Credit issuance TYA'!BD23-('Credit issuance TYA'!$C$21*'Credit issuance TYA'!$B$2)))</f>
        <v>0</v>
      </c>
      <c r="BE23" s="205">
        <f>IF(ISBLANK('Hoja De Calculo'!BF$13),'Credit issuance TYA'!BE23-('Credit issuance TYA'!$C$21*'Credit issuance TYA'!$B$2),IF('Hoja De Calculo'!BF$16&lt;'Hoja De Calculo'!BE$16,0,'Credit issuance TYA'!BE23-('Credit issuance TYA'!$C$21*'Credit issuance TYA'!$B$2)))</f>
        <v>0</v>
      </c>
      <c r="BF23" s="205">
        <f>IF(ISBLANK('Hoja De Calculo'!BG$13),'Credit issuance TYA'!BF23-('Credit issuance TYA'!$C$21*'Credit issuance TYA'!$B$2),IF('Hoja De Calculo'!BG$16&lt;'Hoja De Calculo'!BF$16,0,'Credit issuance TYA'!BF23-('Credit issuance TYA'!$C$21*'Credit issuance TYA'!$B$2)))</f>
        <v>0</v>
      </c>
      <c r="BG23" s="205">
        <f>IF(ISBLANK('Hoja De Calculo'!BH$13),'Credit issuance TYA'!BG23-('Credit issuance TYA'!$C$21*'Credit issuance TYA'!$B$2),IF('Hoja De Calculo'!BH$16&lt;'Hoja De Calculo'!BG$16,0,'Credit issuance TYA'!BG23-('Credit issuance TYA'!$C$21*'Credit issuance TYA'!$B$2)))</f>
        <v>0</v>
      </c>
      <c r="BH23" s="205">
        <f>IF(ISBLANK('Hoja De Calculo'!BI$13),'Credit issuance TYA'!BH23-('Credit issuance TYA'!$C$21*'Credit issuance TYA'!$B$2),IF('Hoja De Calculo'!BI$16&lt;'Hoja De Calculo'!BH$16,0,'Credit issuance TYA'!BH23-('Credit issuance TYA'!$C$21*'Credit issuance TYA'!$B$2)))</f>
        <v>0</v>
      </c>
      <c r="BI23" s="205">
        <f>IF(ISBLANK('Hoja De Calculo'!BJ$13),'Credit issuance TYA'!BI23-('Credit issuance TYA'!$C$21*'Credit issuance TYA'!$B$2),IF('Hoja De Calculo'!BJ$16&lt;'Hoja De Calculo'!BI$16,0,'Credit issuance TYA'!BI23-('Credit issuance TYA'!$C$21*'Credit issuance TYA'!$B$2)))</f>
        <v>0</v>
      </c>
      <c r="BJ23" s="205">
        <f>IF(ISBLANK('Hoja De Calculo'!BK$13),'Credit issuance TYA'!BJ23-('Credit issuance TYA'!$C$21*'Credit issuance TYA'!$B$2),IF('Hoja De Calculo'!BK$16&lt;'Hoja De Calculo'!BJ$16,0,'Credit issuance TYA'!BJ23-('Credit issuance TYA'!$C$21*'Credit issuance TYA'!$B$2)))</f>
        <v>0</v>
      </c>
      <c r="BK23" s="205">
        <f>IF(ISBLANK('Hoja De Calculo'!BL$13),'Credit issuance TYA'!BK23-('Credit issuance TYA'!$C$21*'Credit issuance TYA'!$B$2),IF('Hoja De Calculo'!BL$16&lt;'Hoja De Calculo'!BK$16,0,'Credit issuance TYA'!BK23-('Credit issuance TYA'!$C$21*'Credit issuance TYA'!$B$2)))</f>
        <v>0</v>
      </c>
      <c r="BL23" s="205">
        <f>IF(ISBLANK('Hoja De Calculo'!BM$13),'Credit issuance TYA'!BL23-('Credit issuance TYA'!$C$21*'Credit issuance TYA'!$B$2),IF('Hoja De Calculo'!BM$16&lt;'Hoja De Calculo'!BL$16,0,'Credit issuance TYA'!BL23-('Credit issuance TYA'!$C$21*'Credit issuance TYA'!$B$2)))</f>
        <v>0</v>
      </c>
      <c r="BM23" s="205">
        <f>IF(ISBLANK('Hoja De Calculo'!BN$13),'Credit issuance TYA'!BM23-('Credit issuance TYA'!$C$21*'Credit issuance TYA'!$B$2),IF('Hoja De Calculo'!BN$16&lt;'Hoja De Calculo'!BM$16,0,'Credit issuance TYA'!BM23-('Credit issuance TYA'!$C$21*'Credit issuance TYA'!$B$2)))</f>
        <v>0</v>
      </c>
      <c r="BN23" s="205">
        <f>IF(ISBLANK('Hoja De Calculo'!BO$13),'Credit issuance TYA'!BN23-('Credit issuance TYA'!$C$21*'Credit issuance TYA'!$B$2),IF('Hoja De Calculo'!BO$16&lt;'Hoja De Calculo'!BN$16,0,'Credit issuance TYA'!BN23-('Credit issuance TYA'!$C$21*'Credit issuance TYA'!$B$2)))</f>
        <v>0</v>
      </c>
      <c r="BO23" s="205">
        <f>IF(ISBLANK('Hoja De Calculo'!BP$13),'Credit issuance TYA'!BO23-('Credit issuance TYA'!$C$21*'Credit issuance TYA'!$B$2),IF('Hoja De Calculo'!BP$16&lt;'Hoja De Calculo'!BO$16,0,'Credit issuance TYA'!BO23-('Credit issuance TYA'!$C$21*'Credit issuance TYA'!$B$2)))</f>
        <v>0</v>
      </c>
      <c r="BP23" s="205">
        <f>IF(ISBLANK('Hoja De Calculo'!BQ$13),'Credit issuance TYA'!BP23-('Credit issuance TYA'!$C$21*'Credit issuance TYA'!$B$2),IF('Hoja De Calculo'!BQ$16&lt;'Hoja De Calculo'!BP$16,0,'Credit issuance TYA'!BP23-('Credit issuance TYA'!$C$21*'Credit issuance TYA'!$B$2)))</f>
        <v>0</v>
      </c>
      <c r="BQ23" s="205">
        <f>IF(ISBLANK('Hoja De Calculo'!BR$13),'Credit issuance TYA'!BQ23-('Credit issuance TYA'!$C$21*'Credit issuance TYA'!$B$2),IF('Hoja De Calculo'!BR$16&lt;'Hoja De Calculo'!BQ$16,0,'Credit issuance TYA'!BQ23-('Credit issuance TYA'!$C$21*'Credit issuance TYA'!$B$2)))</f>
        <v>0</v>
      </c>
      <c r="BR23" s="205">
        <f>IF(ISBLANK('Hoja De Calculo'!BS$13),'Credit issuance TYA'!BR23-('Credit issuance TYA'!$C$21*'Credit issuance TYA'!$B$2),IF('Hoja De Calculo'!BS$16&lt;'Hoja De Calculo'!BR$16,0,'Credit issuance TYA'!BR23-('Credit issuance TYA'!$C$21*'Credit issuance TYA'!$B$2)))</f>
        <v>0</v>
      </c>
      <c r="BS23" s="205">
        <f>IF(ISBLANK('Hoja De Calculo'!BT$13),'Credit issuance TYA'!BS23-('Credit issuance TYA'!$C$21*'Credit issuance TYA'!$B$2),IF('Hoja De Calculo'!BT$16&lt;'Hoja De Calculo'!BS$16,0,'Credit issuance TYA'!BS23-('Credit issuance TYA'!$C$21*'Credit issuance TYA'!$B$2)))</f>
        <v>0</v>
      </c>
      <c r="BT23" s="205">
        <f>IF(ISBLANK('Hoja De Calculo'!BU$13),'Credit issuance TYA'!BT23-('Credit issuance TYA'!$C$21*'Credit issuance TYA'!$B$2),IF('Hoja De Calculo'!BU$16&lt;'Hoja De Calculo'!BT$16,0,'Credit issuance TYA'!BT23-('Credit issuance TYA'!$C$21*'Credit issuance TYA'!$B$2)))</f>
        <v>0</v>
      </c>
      <c r="BU23" s="205">
        <f>IF(ISBLANK('Hoja De Calculo'!BV$13),'Credit issuance TYA'!BU23-('Credit issuance TYA'!$C$21*'Credit issuance TYA'!$B$2),IF('Hoja De Calculo'!BV$16&lt;'Hoja De Calculo'!BU$16,0,'Credit issuance TYA'!BU23-('Credit issuance TYA'!$C$21*'Credit issuance TYA'!$B$2)))</f>
        <v>0</v>
      </c>
      <c r="BV23" s="205">
        <f>IF(ISBLANK('Hoja De Calculo'!BW$13),'Credit issuance TYA'!BV23-('Credit issuance TYA'!$C$21*'Credit issuance TYA'!$B$2),IF('Hoja De Calculo'!BW$16&lt;'Hoja De Calculo'!BV$16,0,'Credit issuance TYA'!BV23-('Credit issuance TYA'!$C$21*'Credit issuance TYA'!$B$2)))</f>
        <v>0</v>
      </c>
      <c r="BW23" s="205">
        <f>IF(ISBLANK('Hoja De Calculo'!BX$13),'Credit issuance TYA'!BW23-('Credit issuance TYA'!$C$21*'Credit issuance TYA'!$B$2),IF('Hoja De Calculo'!BX$16&lt;'Hoja De Calculo'!BW$16,0,'Credit issuance TYA'!BW23-('Credit issuance TYA'!$C$21*'Credit issuance TYA'!$B$2)))</f>
        <v>0</v>
      </c>
      <c r="BX23" s="205">
        <f>IF(ISBLANK('Hoja De Calculo'!BY$13),'Credit issuance TYA'!BX23-('Credit issuance TYA'!$C$21*'Credit issuance TYA'!$B$2),IF('Hoja De Calculo'!BY$16&lt;'Hoja De Calculo'!BX$16,0,'Credit issuance TYA'!BX23-('Credit issuance TYA'!$C$21*'Credit issuance TYA'!$B$2)))</f>
        <v>0</v>
      </c>
      <c r="BY23" s="205">
        <f>IF(ISBLANK('Hoja De Calculo'!BZ$13),'Credit issuance TYA'!BY23-('Credit issuance TYA'!$C$21*'Credit issuance TYA'!$B$2),IF('Hoja De Calculo'!BZ$16&lt;'Hoja De Calculo'!BY$16,0,'Credit issuance TYA'!BY23-('Credit issuance TYA'!$C$21*'Credit issuance TYA'!$B$2)))</f>
        <v>0</v>
      </c>
      <c r="BZ23" s="205">
        <f>IF(ISBLANK('Hoja De Calculo'!CA$13),'Credit issuance TYA'!BZ23-('Credit issuance TYA'!$C$21*'Credit issuance TYA'!$B$2),IF('Hoja De Calculo'!CA$16&lt;'Hoja De Calculo'!BZ$16,0,'Credit issuance TYA'!BZ23-('Credit issuance TYA'!$C$21*'Credit issuance TYA'!$B$2)))</f>
        <v>0</v>
      </c>
      <c r="CA23" s="205">
        <f>IF(ISBLANK('Hoja De Calculo'!CB$13),'Credit issuance TYA'!CA23-('Credit issuance TYA'!$C$21*'Credit issuance TYA'!$B$2),IF('Hoja De Calculo'!CB$16&lt;'Hoja De Calculo'!CA$16,0,'Credit issuance TYA'!CA23-('Credit issuance TYA'!$C$21*'Credit issuance TYA'!$B$2)))</f>
        <v>0</v>
      </c>
      <c r="CB23" s="205">
        <f>IF(ISBLANK('Hoja De Calculo'!CC$13),'Credit issuance TYA'!CB23-('Credit issuance TYA'!$C$21*'Credit issuance TYA'!$B$2),IF('Hoja De Calculo'!CC$16&lt;'Hoja De Calculo'!CB$16,0,'Credit issuance TYA'!CB23-('Credit issuance TYA'!$C$21*'Credit issuance TYA'!$B$2)))</f>
        <v>0</v>
      </c>
      <c r="CC23" s="205">
        <f>IF(ISBLANK('Hoja De Calculo'!CD$13),'Credit issuance TYA'!CC23-('Credit issuance TYA'!$C$21*'Credit issuance TYA'!$B$2),IF('Hoja De Calculo'!CD$16&lt;'Hoja De Calculo'!CC$16,0,'Credit issuance TYA'!CC23-('Credit issuance TYA'!$C$21*'Credit issuance TYA'!$B$2)))</f>
        <v>0</v>
      </c>
      <c r="CD23" s="205">
        <f>IF(ISBLANK('Hoja De Calculo'!CE$13),'Credit issuance TYA'!CD23-('Credit issuance TYA'!$C$21*'Credit issuance TYA'!$B$2),IF('Hoja De Calculo'!CE$16&lt;'Hoja De Calculo'!CD$16,0,'Credit issuance TYA'!CD23-('Credit issuance TYA'!$C$21*'Credit issuance TYA'!$B$2)))</f>
        <v>0</v>
      </c>
      <c r="CE23" s="205">
        <f>IF(ISBLANK('Hoja De Calculo'!CF$13),'Credit issuance TYA'!CE23-('Credit issuance TYA'!$C$21*'Credit issuance TYA'!$B$2),IF('Hoja De Calculo'!CF$16&lt;'Hoja De Calculo'!CE$16,0,'Credit issuance TYA'!CE23-('Credit issuance TYA'!$C$21*'Credit issuance TYA'!$B$2)))</f>
        <v>0</v>
      </c>
      <c r="CF23" s="205">
        <f>IF(ISBLANK('Hoja De Calculo'!CG$13),'Credit issuance TYA'!CF23-('Credit issuance TYA'!$C$21*'Credit issuance TYA'!$B$2),IF('Hoja De Calculo'!CG$16&lt;'Hoja De Calculo'!CF$16,0,'Credit issuance TYA'!CF23-('Credit issuance TYA'!$C$21*'Credit issuance TYA'!$B$2)))</f>
        <v>0</v>
      </c>
      <c r="CG23" s="205">
        <f>IF(ISBLANK('Hoja De Calculo'!CH$13),'Credit issuance TYA'!CG23-('Credit issuance TYA'!$C$21*'Credit issuance TYA'!$B$2),IF('Hoja De Calculo'!CH$16&lt;'Hoja De Calculo'!CG$16,0,'Credit issuance TYA'!CG23-('Credit issuance TYA'!$C$21*'Credit issuance TYA'!$B$2)))</f>
        <v>0</v>
      </c>
      <c r="CH23" s="205">
        <f>IF(ISBLANK('Hoja De Calculo'!CI$13),'Credit issuance TYA'!CH23-('Credit issuance TYA'!$C$21*'Credit issuance TYA'!$B$2),IF('Hoja De Calculo'!CI$16&lt;'Hoja De Calculo'!CH$16,0,'Credit issuance TYA'!CH23-('Credit issuance TYA'!$C$21*'Credit issuance TYA'!$B$2)))</f>
        <v>0</v>
      </c>
      <c r="CI23" s="205">
        <f>IF(ISBLANK('Hoja De Calculo'!CJ$13),'Credit issuance TYA'!CI23-('Credit issuance TYA'!$C$21*'Credit issuance TYA'!$B$2),IF('Hoja De Calculo'!CJ$16&lt;'Hoja De Calculo'!CI$16,0,'Credit issuance TYA'!CI23-('Credit issuance TYA'!$C$21*'Credit issuance TYA'!$B$2)))</f>
        <v>0</v>
      </c>
      <c r="CJ23" s="205">
        <f>IF(ISBLANK('Hoja De Calculo'!CK$13),'Credit issuance TYA'!CJ23-('Credit issuance TYA'!$C$21*'Credit issuance TYA'!$B$2),IF('Hoja De Calculo'!CK$16&lt;'Hoja De Calculo'!CJ$16,0,'Credit issuance TYA'!CJ23-('Credit issuance TYA'!$C$21*'Credit issuance TYA'!$B$2)))</f>
        <v>0</v>
      </c>
      <c r="CK23" s="205">
        <f>IF(ISBLANK('Hoja De Calculo'!CL$13),'Credit issuance TYA'!CK23-('Credit issuance TYA'!$C$21*'Credit issuance TYA'!$B$2),IF('Hoja De Calculo'!CL$16&lt;'Hoja De Calculo'!CK$16,0,'Credit issuance TYA'!CK23-('Credit issuance TYA'!$C$21*'Credit issuance TYA'!$B$2)))</f>
        <v>0</v>
      </c>
      <c r="CL23" s="205">
        <f>IF(ISBLANK('Hoja De Calculo'!CM$13),'Credit issuance TYA'!CL23-('Credit issuance TYA'!$C$21*'Credit issuance TYA'!$B$2),IF('Hoja De Calculo'!CM$16&lt;'Hoja De Calculo'!CL$16,0,'Credit issuance TYA'!CL23-('Credit issuance TYA'!$C$21*'Credit issuance TYA'!$B$2)))</f>
        <v>0</v>
      </c>
      <c r="CM23" s="205">
        <f>IF(ISBLANK('Hoja De Calculo'!CN$13),'Credit issuance TYA'!CM23-('Credit issuance TYA'!$C$21*'Credit issuance TYA'!$B$2),IF('Hoja De Calculo'!CN$16&lt;'Hoja De Calculo'!CM$16,0,'Credit issuance TYA'!CM23-('Credit issuance TYA'!$C$21*'Credit issuance TYA'!$B$2)))</f>
        <v>0</v>
      </c>
      <c r="CN23" s="205">
        <f>IF(ISBLANK('Hoja De Calculo'!CO$13),'Credit issuance TYA'!CN23-('Credit issuance TYA'!$C$21*'Credit issuance TYA'!$B$2),IF('Hoja De Calculo'!CO$16&lt;'Hoja De Calculo'!CN$16,0,'Credit issuance TYA'!CN23-('Credit issuance TYA'!$C$21*'Credit issuance TYA'!$B$2)))</f>
        <v>0</v>
      </c>
      <c r="CO23" s="205">
        <f>IF(ISBLANK('Hoja De Calculo'!CP$13),'Credit issuance TYA'!CO23-('Credit issuance TYA'!$C$21*'Credit issuance TYA'!$B$2),IF('Hoja De Calculo'!CP$16&lt;'Hoja De Calculo'!CO$16,0,'Credit issuance TYA'!CO23-('Credit issuance TYA'!$C$21*'Credit issuance TYA'!$B$2)))</f>
        <v>0</v>
      </c>
      <c r="CP23" s="205">
        <f>IF(ISBLANK('Hoja De Calculo'!CQ$13),'Credit issuance TYA'!CP23-('Credit issuance TYA'!$C$21*'Credit issuance TYA'!$B$2),IF('Hoja De Calculo'!CQ$16&lt;'Hoja De Calculo'!CP$16,0,'Credit issuance TYA'!CP23-('Credit issuance TYA'!$C$21*'Credit issuance TYA'!$B$2)))</f>
        <v>0</v>
      </c>
      <c r="CQ23" s="205">
        <f>IF(ISBLANK('Hoja De Calculo'!CR$13),'Credit issuance TYA'!CQ23-('Credit issuance TYA'!$C$21*'Credit issuance TYA'!$B$2),IF('Hoja De Calculo'!CR$16&lt;'Hoja De Calculo'!CQ$16,0,'Credit issuance TYA'!CQ23-('Credit issuance TYA'!$C$21*'Credit issuance TYA'!$B$2)))</f>
        <v>0</v>
      </c>
      <c r="CR23" s="205">
        <f>IF(ISBLANK('Hoja De Calculo'!CS$13),'Credit issuance TYA'!CR23-('Credit issuance TYA'!$C$21*'Credit issuance TYA'!$B$2),IF('Hoja De Calculo'!CS$16&lt;'Hoja De Calculo'!CR$16,0,'Credit issuance TYA'!CR23-('Credit issuance TYA'!$C$21*'Credit issuance TYA'!$B$2)))</f>
        <v>0</v>
      </c>
      <c r="CS23" s="205">
        <f>IF(ISBLANK('Hoja De Calculo'!CT$13),'Credit issuance TYA'!CS23-('Credit issuance TYA'!$C$21*'Credit issuance TYA'!$B$2),IF('Hoja De Calculo'!CT$16&lt;'Hoja De Calculo'!CS$16,0,'Credit issuance TYA'!CS23-('Credit issuance TYA'!$C$21*'Credit issuance TYA'!$B$2)))</f>
        <v>0</v>
      </c>
      <c r="CT23" s="205">
        <f>IF(ISBLANK('Hoja De Calculo'!CU$13),'Credit issuance TYA'!CT23-('Credit issuance TYA'!$C$21*'Credit issuance TYA'!$B$2),IF('Hoja De Calculo'!CU$16&lt;'Hoja De Calculo'!CT$16,0,'Credit issuance TYA'!CT23-('Credit issuance TYA'!$C$21*'Credit issuance TYA'!$B$2)))</f>
        <v>0</v>
      </c>
      <c r="CU23" s="205">
        <f>IF(ISBLANK('Hoja De Calculo'!CV$13),'Credit issuance TYA'!CU23-('Credit issuance TYA'!$C$21*'Credit issuance TYA'!$B$2),IF('Hoja De Calculo'!CV$16&lt;'Hoja De Calculo'!CU$16,0,'Credit issuance TYA'!CU23-('Credit issuance TYA'!$C$21*'Credit issuance TYA'!$B$2)))</f>
        <v>0</v>
      </c>
      <c r="CV23" s="205">
        <f>IF(ISBLANK('Hoja De Calculo'!CW$13),'Credit issuance TYA'!CV23-('Credit issuance TYA'!$C$21*'Credit issuance TYA'!$B$2),IF('Hoja De Calculo'!CW$16&lt;'Hoja De Calculo'!CV$16,0,'Credit issuance TYA'!CV23-('Credit issuance TYA'!$C$21*'Credit issuance TYA'!$B$2)))</f>
        <v>0</v>
      </c>
      <c r="CW23" s="205">
        <f>IF(ISBLANK('Hoja De Calculo'!CX$13),'Credit issuance TYA'!CW23-('Credit issuance TYA'!$C$21*'Credit issuance TYA'!$B$2),IF('Hoja De Calculo'!CX$16&lt;'Hoja De Calculo'!CW$16,0,'Credit issuance TYA'!CW23-('Credit issuance TYA'!$C$21*'Credit issuance TYA'!$B$2)))</f>
        <v>0</v>
      </c>
    </row>
    <row r="24" spans="1:101" x14ac:dyDescent="0.35">
      <c r="A24" t="s">
        <v>129</v>
      </c>
      <c r="B24" s="204"/>
      <c r="C24" s="211"/>
      <c r="D24" s="212">
        <f>'Credit issuance TYA'!D24-('Credit issuance TYA'!$D21*'Credit issuance TYA'!$B$2)</f>
        <v>0</v>
      </c>
      <c r="E24" s="212">
        <f>IF(ISBLANK('Hoja De Calculo'!F$13),'Credit issuance TYA'!E24-('Credit issuance TYA'!$D$21*'Credit issuance TYA'!$B$2),IF('Hoja De Calculo'!F$16&lt;'Hoja De Calculo'!E$16,0,'Credit issuance TYA'!E24-('Credit issuance TYA'!$D$21*'Credit issuance TYA'!$B$2)))</f>
        <v>0</v>
      </c>
      <c r="F24" s="212">
        <f>IF(ISBLANK('Hoja De Calculo'!G$13),'Credit issuance TYA'!F24-('Credit issuance TYA'!$D$21*'Credit issuance TYA'!$B$2),IF('Hoja De Calculo'!G$16&lt;'Hoja De Calculo'!F$16,0,'Credit issuance TYA'!F24-('Credit issuance TYA'!$D$21*'Credit issuance TYA'!$B$2)))</f>
        <v>0</v>
      </c>
      <c r="G24" s="212">
        <f>IF(ISBLANK('Hoja De Calculo'!H$13),'Credit issuance TYA'!G24-('Credit issuance TYA'!$D$21*'Credit issuance TYA'!$B$2),IF('Hoja De Calculo'!H$16&lt;'Hoja De Calculo'!G$16,0,'Credit issuance TYA'!G24-('Credit issuance TYA'!$D$21*'Credit issuance TYA'!$B$2)))</f>
        <v>0</v>
      </c>
      <c r="H24" s="212">
        <f>IF(ISBLANK('Hoja De Calculo'!I$13),'Credit issuance TYA'!H24-('Credit issuance TYA'!$D$21*'Credit issuance TYA'!$B$2),IF('Hoja De Calculo'!I$16&lt;'Hoja De Calculo'!H$16,0,'Credit issuance TYA'!H24-('Credit issuance TYA'!$D$21*'Credit issuance TYA'!$B$2)))</f>
        <v>0</v>
      </c>
      <c r="I24" s="212">
        <f>IF(ISBLANK('Hoja De Calculo'!J$13),'Credit issuance TYA'!I24-('Credit issuance TYA'!$D$21*'Credit issuance TYA'!$B$2),IF('Hoja De Calculo'!J$16&lt;'Hoja De Calculo'!I$16,0,'Credit issuance TYA'!I24-('Credit issuance TYA'!$D$21*'Credit issuance TYA'!$B$2)))</f>
        <v>0</v>
      </c>
      <c r="J24" s="212">
        <f>IF(ISBLANK('Hoja De Calculo'!K$13),'Credit issuance TYA'!J24-('Credit issuance TYA'!$D$21*'Credit issuance TYA'!$B$2),IF('Hoja De Calculo'!K$16&lt;'Hoja De Calculo'!J$16,0,'Credit issuance TYA'!J24-('Credit issuance TYA'!$D$21*'Credit issuance TYA'!$B$2)))</f>
        <v>0</v>
      </c>
      <c r="K24" s="212">
        <f>IF(ISBLANK('Hoja De Calculo'!L$13),'Credit issuance TYA'!K24-('Credit issuance TYA'!$D$21*'Credit issuance TYA'!$B$2),IF('Hoja De Calculo'!L$16&lt;'Hoja De Calculo'!K$16,0,'Credit issuance TYA'!K24-('Credit issuance TYA'!$D$21*'Credit issuance TYA'!$B$2)))</f>
        <v>0</v>
      </c>
      <c r="L24" s="212">
        <f>IF(ISBLANK('Hoja De Calculo'!M$13),'Credit issuance TYA'!L24-('Credit issuance TYA'!$D$21*'Credit issuance TYA'!$B$2),IF('Hoja De Calculo'!M$16&lt;'Hoja De Calculo'!L$16,0,'Credit issuance TYA'!L24-('Credit issuance TYA'!$D$21*'Credit issuance TYA'!$B$2)))</f>
        <v>0</v>
      </c>
      <c r="M24" s="212">
        <f>IF(ISBLANK('Hoja De Calculo'!N$13),'Credit issuance TYA'!M24-('Credit issuance TYA'!$D$21*'Credit issuance TYA'!$B$2),IF('Hoja De Calculo'!N$16&lt;'Hoja De Calculo'!M$16,0,'Credit issuance TYA'!M24-('Credit issuance TYA'!$D$21*'Credit issuance TYA'!$B$2)))</f>
        <v>0</v>
      </c>
      <c r="N24" s="212">
        <f>IF(ISBLANK('Hoja De Calculo'!O$13),'Credit issuance TYA'!N24-('Credit issuance TYA'!$D$21*'Credit issuance TYA'!$B$2),IF('Hoja De Calculo'!O$16&lt;'Hoja De Calculo'!N$16,0,'Credit issuance TYA'!N24-('Credit issuance TYA'!$D$21*'Credit issuance TYA'!$B$2)))</f>
        <v>0</v>
      </c>
      <c r="O24" s="212">
        <f>IF(ISBLANK('Hoja De Calculo'!P$13),'Credit issuance TYA'!O24-('Credit issuance TYA'!$D$21*'Credit issuance TYA'!$B$2),IF('Hoja De Calculo'!P$16&lt;'Hoja De Calculo'!O$16,0,'Credit issuance TYA'!O24-('Credit issuance TYA'!$D$21*'Credit issuance TYA'!$B$2)))</f>
        <v>0</v>
      </c>
      <c r="P24" s="212">
        <f>IF(ISBLANK('Hoja De Calculo'!Q$13),'Credit issuance TYA'!P24-('Credit issuance TYA'!$D$21*'Credit issuance TYA'!$B$2),IF('Hoja De Calculo'!Q$16&lt;'Hoja De Calculo'!P$16,0,'Credit issuance TYA'!P24-('Credit issuance TYA'!$D$21*'Credit issuance TYA'!$B$2)))</f>
        <v>0</v>
      </c>
      <c r="Q24" s="212">
        <f>IF(ISBLANK('Hoja De Calculo'!R$13),'Credit issuance TYA'!Q24-('Credit issuance TYA'!$D$21*'Credit issuance TYA'!$B$2),IF('Hoja De Calculo'!R$16&lt;'Hoja De Calculo'!Q$16,0,'Credit issuance TYA'!Q24-('Credit issuance TYA'!$D$21*'Credit issuance TYA'!$B$2)))</f>
        <v>0</v>
      </c>
      <c r="R24" s="212">
        <f>IF(ISBLANK('Hoja De Calculo'!S$13),'Credit issuance TYA'!R24-('Credit issuance TYA'!$D$21*'Credit issuance TYA'!$B$2),IF('Hoja De Calculo'!S$16&lt;'Hoja De Calculo'!R$16,0,'Credit issuance TYA'!R24-('Credit issuance TYA'!$D$21*'Credit issuance TYA'!$B$2)))</f>
        <v>0</v>
      </c>
      <c r="S24" s="212">
        <f>IF(ISBLANK('Hoja De Calculo'!T$13),'Credit issuance TYA'!S24-('Credit issuance TYA'!$D$21*'Credit issuance TYA'!$B$2),IF('Hoja De Calculo'!T$16&lt;'Hoja De Calculo'!S$16,0,'Credit issuance TYA'!S24-('Credit issuance TYA'!$D$21*'Credit issuance TYA'!$B$2)))</f>
        <v>0</v>
      </c>
      <c r="T24" s="212">
        <f>IF(ISBLANK('Hoja De Calculo'!U$13),'Credit issuance TYA'!T24-('Credit issuance TYA'!$D$21*'Credit issuance TYA'!$B$2),IF('Hoja De Calculo'!U$16&lt;'Hoja De Calculo'!T$16,0,'Credit issuance TYA'!T24-('Credit issuance TYA'!$D$21*'Credit issuance TYA'!$B$2)))</f>
        <v>0</v>
      </c>
      <c r="U24" s="212">
        <f>IF(ISBLANK('Hoja De Calculo'!V$13),'Credit issuance TYA'!U24-('Credit issuance TYA'!$D$21*'Credit issuance TYA'!$B$2),IF('Hoja De Calculo'!V$16&lt;'Hoja De Calculo'!U$16,0,'Credit issuance TYA'!U24-('Credit issuance TYA'!$D$21*'Credit issuance TYA'!$B$2)))</f>
        <v>0</v>
      </c>
      <c r="V24" s="212">
        <f>IF(ISBLANK('Hoja De Calculo'!W$13),'Credit issuance TYA'!V24-('Credit issuance TYA'!$D$21*'Credit issuance TYA'!$B$2),IF('Hoja De Calculo'!W$16&lt;'Hoja De Calculo'!V$16,0,'Credit issuance TYA'!V24-('Credit issuance TYA'!$D$21*'Credit issuance TYA'!$B$2)))</f>
        <v>0</v>
      </c>
      <c r="W24" s="212">
        <f>IF(ISBLANK('Hoja De Calculo'!X$13),'Credit issuance TYA'!W24-('Credit issuance TYA'!$D$21*'Credit issuance TYA'!$B$2),IF('Hoja De Calculo'!X$16&lt;'Hoja De Calculo'!W$16,0,'Credit issuance TYA'!W24-('Credit issuance TYA'!$D$21*'Credit issuance TYA'!$B$2)))</f>
        <v>0</v>
      </c>
      <c r="X24" s="212">
        <f>IF(ISBLANK('Hoja De Calculo'!Y$13),'Credit issuance TYA'!X24-('Credit issuance TYA'!$D$21*'Credit issuance TYA'!$B$2),IF('Hoja De Calculo'!Y$16&lt;'Hoja De Calculo'!X$16,0,'Credit issuance TYA'!X24-('Credit issuance TYA'!$D$21*'Credit issuance TYA'!$B$2)))</f>
        <v>0</v>
      </c>
      <c r="Y24" s="212">
        <f>IF(ISBLANK('Hoja De Calculo'!Z$13),'Credit issuance TYA'!Y24-('Credit issuance TYA'!$D$21*'Credit issuance TYA'!$B$2),IF('Hoja De Calculo'!Z$16&lt;'Hoja De Calculo'!Y$16,0,'Credit issuance TYA'!Y24-('Credit issuance TYA'!$D$21*'Credit issuance TYA'!$B$2)))</f>
        <v>0</v>
      </c>
      <c r="Z24" s="212">
        <f>IF(ISBLANK('Hoja De Calculo'!AA$13),'Credit issuance TYA'!Z24-('Credit issuance TYA'!$D$21*'Credit issuance TYA'!$B$2),IF('Hoja De Calculo'!AA$16&lt;'Hoja De Calculo'!Z$16,0,'Credit issuance TYA'!Z24-('Credit issuance TYA'!$D$21*'Credit issuance TYA'!$B$2)))</f>
        <v>0</v>
      </c>
      <c r="AA24" s="212">
        <f>IF(ISBLANK('Hoja De Calculo'!AB$13),'Credit issuance TYA'!AA24-('Credit issuance TYA'!$D$21*'Credit issuance TYA'!$B$2),IF('Hoja De Calculo'!AB$16&lt;'Hoja De Calculo'!AA$16,0,'Credit issuance TYA'!AA24-('Credit issuance TYA'!$D$21*'Credit issuance TYA'!$B$2)))</f>
        <v>0</v>
      </c>
      <c r="AB24" s="212">
        <f>IF(ISBLANK('Hoja De Calculo'!AC$13),'Credit issuance TYA'!AB24-('Credit issuance TYA'!$D$21*'Credit issuance TYA'!$B$2),IF('Hoja De Calculo'!AC$16&lt;'Hoja De Calculo'!AB$16,0,'Credit issuance TYA'!AB24-('Credit issuance TYA'!$D$21*'Credit issuance TYA'!$B$2)))</f>
        <v>0</v>
      </c>
      <c r="AC24" s="212">
        <f>IF(ISBLANK('Hoja De Calculo'!AD$13),'Credit issuance TYA'!AC24-('Credit issuance TYA'!$D$21*'Credit issuance TYA'!$B$2),IF('Hoja De Calculo'!AD$16&lt;'Hoja De Calculo'!AC$16,0,'Credit issuance TYA'!AC24-('Credit issuance TYA'!$D$21*'Credit issuance TYA'!$B$2)))</f>
        <v>0</v>
      </c>
      <c r="AD24" s="212">
        <f>IF(ISBLANK('Hoja De Calculo'!AE$13),'Credit issuance TYA'!AD24-('Credit issuance TYA'!$D$21*'Credit issuance TYA'!$B$2),IF('Hoja De Calculo'!AE$16&lt;'Hoja De Calculo'!AD$16,0,'Credit issuance TYA'!AD24-('Credit issuance TYA'!$D$21*'Credit issuance TYA'!$B$2)))</f>
        <v>0</v>
      </c>
      <c r="AE24" s="212">
        <f>IF(ISBLANK('Hoja De Calculo'!AF$13),'Credit issuance TYA'!AE24-('Credit issuance TYA'!$D$21*'Credit issuance TYA'!$B$2),IF('Hoja De Calculo'!AF$16&lt;'Hoja De Calculo'!AE$16,0,'Credit issuance TYA'!AE24-('Credit issuance TYA'!$D$21*'Credit issuance TYA'!$B$2)))</f>
        <v>0</v>
      </c>
      <c r="AF24" s="212">
        <f>IF(ISBLANK('Hoja De Calculo'!AG$13),'Credit issuance TYA'!AF24-('Credit issuance TYA'!$D$21*'Credit issuance TYA'!$B$2),IF('Hoja De Calculo'!AG$16&lt;'Hoja De Calculo'!AF$16,0,'Credit issuance TYA'!AF24-('Credit issuance TYA'!$D$21*'Credit issuance TYA'!$B$2)))</f>
        <v>0</v>
      </c>
      <c r="AG24" s="212">
        <f>IF(ISBLANK('Hoja De Calculo'!AH$13),'Credit issuance TYA'!AG24-('Credit issuance TYA'!$D$21*'Credit issuance TYA'!$B$2),IF('Hoja De Calculo'!AH$16&lt;'Hoja De Calculo'!AG$16,0,'Credit issuance TYA'!AG24-('Credit issuance TYA'!$D$21*'Credit issuance TYA'!$B$2)))</f>
        <v>0</v>
      </c>
      <c r="AH24" s="212">
        <f>IF(ISBLANK('Hoja De Calculo'!AI$13),'Credit issuance TYA'!AH24-('Credit issuance TYA'!$D$21*'Credit issuance TYA'!$B$2),IF('Hoja De Calculo'!AI$16&lt;'Hoja De Calculo'!AH$16,0,'Credit issuance TYA'!AH24-('Credit issuance TYA'!$D$21*'Credit issuance TYA'!$B$2)))</f>
        <v>0</v>
      </c>
      <c r="AI24" s="212">
        <f>IF(ISBLANK('Hoja De Calculo'!AJ$13),'Credit issuance TYA'!AI24-('Credit issuance TYA'!$D$21*'Credit issuance TYA'!$B$2),IF('Hoja De Calculo'!AJ$16&lt;'Hoja De Calculo'!AI$16,0,'Credit issuance TYA'!AI24-('Credit issuance TYA'!$D$21*'Credit issuance TYA'!$B$2)))</f>
        <v>0</v>
      </c>
      <c r="AJ24" s="212">
        <f>IF(ISBLANK('Hoja De Calculo'!AK$13),'Credit issuance TYA'!AJ24-('Credit issuance TYA'!$D$21*'Credit issuance TYA'!$B$2),IF('Hoja De Calculo'!AK$16&lt;'Hoja De Calculo'!AJ$16,0,'Credit issuance TYA'!AJ24-('Credit issuance TYA'!$D$21*'Credit issuance TYA'!$B$2)))</f>
        <v>0</v>
      </c>
      <c r="AK24" s="212">
        <f>IF(ISBLANK('Hoja De Calculo'!AL$13),'Credit issuance TYA'!AK24-('Credit issuance TYA'!$D$21*'Credit issuance TYA'!$B$2),IF('Hoja De Calculo'!AL$16&lt;'Hoja De Calculo'!AK$16,0,'Credit issuance TYA'!AK24-('Credit issuance TYA'!$D$21*'Credit issuance TYA'!$B$2)))</f>
        <v>0</v>
      </c>
      <c r="AL24" s="212">
        <f>IF(ISBLANK('Hoja De Calculo'!AM$13),'Credit issuance TYA'!AL24-('Credit issuance TYA'!$D$21*'Credit issuance TYA'!$B$2),IF('Hoja De Calculo'!AM$16&lt;'Hoja De Calculo'!AL$16,0,'Credit issuance TYA'!AL24-('Credit issuance TYA'!$D$21*'Credit issuance TYA'!$B$2)))</f>
        <v>0</v>
      </c>
      <c r="AM24" s="212">
        <f>IF(ISBLANK('Hoja De Calculo'!AN$13),'Credit issuance TYA'!AM24-('Credit issuance TYA'!$D$21*'Credit issuance TYA'!$B$2),IF('Hoja De Calculo'!AN$16&lt;'Hoja De Calculo'!AM$16,0,'Credit issuance TYA'!AM24-('Credit issuance TYA'!$D$21*'Credit issuance TYA'!$B$2)))</f>
        <v>0</v>
      </c>
      <c r="AN24" s="212">
        <f>IF(ISBLANK('Hoja De Calculo'!AO$13),'Credit issuance TYA'!AN24-('Credit issuance TYA'!$D$21*'Credit issuance TYA'!$B$2),IF('Hoja De Calculo'!AO$16&lt;'Hoja De Calculo'!AN$16,0,'Credit issuance TYA'!AN24-('Credit issuance TYA'!$D$21*'Credit issuance TYA'!$B$2)))</f>
        <v>0</v>
      </c>
      <c r="AO24" s="212">
        <f>IF(ISBLANK('Hoja De Calculo'!AP$13),'Credit issuance TYA'!AO24-('Credit issuance TYA'!$D$21*'Credit issuance TYA'!$B$2),IF('Hoja De Calculo'!AP$16&lt;'Hoja De Calculo'!AO$16,0,'Credit issuance TYA'!AO24-('Credit issuance TYA'!$D$21*'Credit issuance TYA'!$B$2)))</f>
        <v>0</v>
      </c>
      <c r="AP24" s="212">
        <f>IF(ISBLANK('Hoja De Calculo'!AQ$13),'Credit issuance TYA'!AP24-('Credit issuance TYA'!$D$21*'Credit issuance TYA'!$B$2),IF('Hoja De Calculo'!AQ$16&lt;'Hoja De Calculo'!AP$16,0,'Credit issuance TYA'!AP24-('Credit issuance TYA'!$D$21*'Credit issuance TYA'!$B$2)))</f>
        <v>0</v>
      </c>
      <c r="AQ24" s="212">
        <f>IF(ISBLANK('Hoja De Calculo'!AR$13),'Credit issuance TYA'!AQ24-('Credit issuance TYA'!$D$21*'Credit issuance TYA'!$B$2),IF('Hoja De Calculo'!AR$16&lt;'Hoja De Calculo'!AQ$16,0,'Credit issuance TYA'!AQ24-('Credit issuance TYA'!$D$21*'Credit issuance TYA'!$B$2)))</f>
        <v>0</v>
      </c>
      <c r="AR24" s="212">
        <f>IF(ISBLANK('Hoja De Calculo'!AS$13),'Credit issuance TYA'!AR24-('Credit issuance TYA'!$D$21*'Credit issuance TYA'!$B$2),IF('Hoja De Calculo'!AS$16&lt;'Hoja De Calculo'!AR$16,0,'Credit issuance TYA'!AR24-('Credit issuance TYA'!$D$21*'Credit issuance TYA'!$B$2)))</f>
        <v>0</v>
      </c>
      <c r="AS24" s="212">
        <f>IF(ISBLANK('Hoja De Calculo'!AT$13),'Credit issuance TYA'!AS24-('Credit issuance TYA'!$D$21*'Credit issuance TYA'!$B$2),IF('Hoja De Calculo'!AT$16&lt;'Hoja De Calculo'!AS$16,0,'Credit issuance TYA'!AS24-('Credit issuance TYA'!$D$21*'Credit issuance TYA'!$B$2)))</f>
        <v>0</v>
      </c>
      <c r="AT24" s="212">
        <f>IF(ISBLANK('Hoja De Calculo'!AU$13),'Credit issuance TYA'!AT24-('Credit issuance TYA'!$D$21*'Credit issuance TYA'!$B$2),IF('Hoja De Calculo'!AU$16&lt;'Hoja De Calculo'!AT$16,0,'Credit issuance TYA'!AT24-('Credit issuance TYA'!$D$21*'Credit issuance TYA'!$B$2)))</f>
        <v>0</v>
      </c>
      <c r="AU24" s="212">
        <f>IF(ISBLANK('Hoja De Calculo'!AV$13),'Credit issuance TYA'!AU24-('Credit issuance TYA'!$D$21*'Credit issuance TYA'!$B$2),IF('Hoja De Calculo'!AV$16&lt;'Hoja De Calculo'!AU$16,0,'Credit issuance TYA'!AU24-('Credit issuance TYA'!$D$21*'Credit issuance TYA'!$B$2)))</f>
        <v>0</v>
      </c>
      <c r="AV24" s="212">
        <f>IF(ISBLANK('Hoja De Calculo'!AW$13),'Credit issuance TYA'!AV24-('Credit issuance TYA'!$D$21*'Credit issuance TYA'!$B$2),IF('Hoja De Calculo'!AW$16&lt;'Hoja De Calculo'!AV$16,0,'Credit issuance TYA'!AV24-('Credit issuance TYA'!$D$21*'Credit issuance TYA'!$B$2)))</f>
        <v>0</v>
      </c>
      <c r="AW24" s="212">
        <f>IF(ISBLANK('Hoja De Calculo'!AX$13),'Credit issuance TYA'!AW24-('Credit issuance TYA'!$D$21*'Credit issuance TYA'!$B$2),IF('Hoja De Calculo'!AX$16&lt;'Hoja De Calculo'!AW$16,0,'Credit issuance TYA'!AW24-('Credit issuance TYA'!$D$21*'Credit issuance TYA'!$B$2)))</f>
        <v>0</v>
      </c>
      <c r="AX24" s="212">
        <f>IF(ISBLANK('Hoja De Calculo'!AY$13),'Credit issuance TYA'!AX24-('Credit issuance TYA'!$D$21*'Credit issuance TYA'!$B$2),IF('Hoja De Calculo'!AY$16&lt;'Hoja De Calculo'!AX$16,0,'Credit issuance TYA'!AX24-('Credit issuance TYA'!$D$21*'Credit issuance TYA'!$B$2)))</f>
        <v>0</v>
      </c>
      <c r="AY24" s="212">
        <f>IF(ISBLANK('Hoja De Calculo'!AZ$13),'Credit issuance TYA'!AY24-('Credit issuance TYA'!$D$21*'Credit issuance TYA'!$B$2),IF('Hoja De Calculo'!AZ$16&lt;'Hoja De Calculo'!AY$16,0,'Credit issuance TYA'!AY24-('Credit issuance TYA'!$D$21*'Credit issuance TYA'!$B$2)))</f>
        <v>0</v>
      </c>
      <c r="AZ24" s="212">
        <f>IF(ISBLANK('Hoja De Calculo'!BA$13),'Credit issuance TYA'!AZ24-('Credit issuance TYA'!$D$21*'Credit issuance TYA'!$B$2),IF('Hoja De Calculo'!BA$16&lt;'Hoja De Calculo'!AZ$16,0,'Credit issuance TYA'!AZ24-('Credit issuance TYA'!$D$21*'Credit issuance TYA'!$B$2)))</f>
        <v>0</v>
      </c>
      <c r="BA24" s="212">
        <f>IF(ISBLANK('Hoja De Calculo'!BB$13),'Credit issuance TYA'!BA24-('Credit issuance TYA'!$D$21*'Credit issuance TYA'!$B$2),IF('Hoja De Calculo'!BB$16&lt;'Hoja De Calculo'!BA$16,0,'Credit issuance TYA'!BA24-('Credit issuance TYA'!$D$21*'Credit issuance TYA'!$B$2)))</f>
        <v>0</v>
      </c>
      <c r="BB24" s="212">
        <f>IF(ISBLANK('Hoja De Calculo'!BC$13),'Credit issuance TYA'!BB24-('Credit issuance TYA'!$D$21*'Credit issuance TYA'!$B$2),IF('Hoja De Calculo'!BC$16&lt;'Hoja De Calculo'!BB$16,0,'Credit issuance TYA'!BB24-('Credit issuance TYA'!$D$21*'Credit issuance TYA'!$B$2)))</f>
        <v>0</v>
      </c>
      <c r="BC24" s="212">
        <f>IF(ISBLANK('Hoja De Calculo'!BD$13),'Credit issuance TYA'!BC24-('Credit issuance TYA'!$D$21*'Credit issuance TYA'!$B$2),IF('Hoja De Calculo'!BD$16&lt;'Hoja De Calculo'!BC$16,0,'Credit issuance TYA'!BC24-('Credit issuance TYA'!$D$21*'Credit issuance TYA'!$B$2)))</f>
        <v>0</v>
      </c>
      <c r="BD24" s="212">
        <f>IF(ISBLANK('Hoja De Calculo'!BE$13),'Credit issuance TYA'!BD24-('Credit issuance TYA'!$D$21*'Credit issuance TYA'!$B$2),IF('Hoja De Calculo'!BE$16&lt;'Hoja De Calculo'!BD$16,0,'Credit issuance TYA'!BD24-('Credit issuance TYA'!$D$21*'Credit issuance TYA'!$B$2)))</f>
        <v>0</v>
      </c>
      <c r="BE24" s="212">
        <f>IF(ISBLANK('Hoja De Calculo'!BF$13),'Credit issuance TYA'!BE24-('Credit issuance TYA'!$D$21*'Credit issuance TYA'!$B$2),IF('Hoja De Calculo'!BF$16&lt;'Hoja De Calculo'!BE$16,0,'Credit issuance TYA'!BE24-('Credit issuance TYA'!$D$21*'Credit issuance TYA'!$B$2)))</f>
        <v>0</v>
      </c>
      <c r="BF24" s="212">
        <f>IF(ISBLANK('Hoja De Calculo'!BG$13),'Credit issuance TYA'!BF24-('Credit issuance TYA'!$D$21*'Credit issuance TYA'!$B$2),IF('Hoja De Calculo'!BG$16&lt;'Hoja De Calculo'!BF$16,0,'Credit issuance TYA'!BF24-('Credit issuance TYA'!$D$21*'Credit issuance TYA'!$B$2)))</f>
        <v>0</v>
      </c>
      <c r="BG24" s="212">
        <f>IF(ISBLANK('Hoja De Calculo'!BH$13),'Credit issuance TYA'!BG24-('Credit issuance TYA'!$D$21*'Credit issuance TYA'!$B$2),IF('Hoja De Calculo'!BH$16&lt;'Hoja De Calculo'!BG$16,0,'Credit issuance TYA'!BG24-('Credit issuance TYA'!$D$21*'Credit issuance TYA'!$B$2)))</f>
        <v>0</v>
      </c>
      <c r="BH24" s="212">
        <f>IF(ISBLANK('Hoja De Calculo'!BI$13),'Credit issuance TYA'!BH24-('Credit issuance TYA'!$D$21*'Credit issuance TYA'!$B$2),IF('Hoja De Calculo'!BI$16&lt;'Hoja De Calculo'!BH$16,0,'Credit issuance TYA'!BH24-('Credit issuance TYA'!$D$21*'Credit issuance TYA'!$B$2)))</f>
        <v>0</v>
      </c>
      <c r="BI24" s="212">
        <f>IF(ISBLANK('Hoja De Calculo'!BJ$13),'Credit issuance TYA'!BI24-('Credit issuance TYA'!$D$21*'Credit issuance TYA'!$B$2),IF('Hoja De Calculo'!BJ$16&lt;'Hoja De Calculo'!BI$16,0,'Credit issuance TYA'!BI24-('Credit issuance TYA'!$D$21*'Credit issuance TYA'!$B$2)))</f>
        <v>0</v>
      </c>
      <c r="BJ24" s="212">
        <f>IF(ISBLANK('Hoja De Calculo'!BK$13),'Credit issuance TYA'!BJ24-('Credit issuance TYA'!$D$21*'Credit issuance TYA'!$B$2),IF('Hoja De Calculo'!BK$16&lt;'Hoja De Calculo'!BJ$16,0,'Credit issuance TYA'!BJ24-('Credit issuance TYA'!$D$21*'Credit issuance TYA'!$B$2)))</f>
        <v>0</v>
      </c>
      <c r="BK24" s="212">
        <f>IF(ISBLANK('Hoja De Calculo'!BL$13),'Credit issuance TYA'!BK24-('Credit issuance TYA'!$D$21*'Credit issuance TYA'!$B$2),IF('Hoja De Calculo'!BL$16&lt;'Hoja De Calculo'!BK$16,0,'Credit issuance TYA'!BK24-('Credit issuance TYA'!$D$21*'Credit issuance TYA'!$B$2)))</f>
        <v>0</v>
      </c>
      <c r="BL24" s="212">
        <f>IF(ISBLANK('Hoja De Calculo'!BM$13),'Credit issuance TYA'!BL24-('Credit issuance TYA'!$D$21*'Credit issuance TYA'!$B$2),IF('Hoja De Calculo'!BM$16&lt;'Hoja De Calculo'!BL$16,0,'Credit issuance TYA'!BL24-('Credit issuance TYA'!$D$21*'Credit issuance TYA'!$B$2)))</f>
        <v>0</v>
      </c>
      <c r="BM24" s="212">
        <f>IF(ISBLANK('Hoja De Calculo'!BN$13),'Credit issuance TYA'!BM24-('Credit issuance TYA'!$D$21*'Credit issuance TYA'!$B$2),IF('Hoja De Calculo'!BN$16&lt;'Hoja De Calculo'!BM$16,0,'Credit issuance TYA'!BM24-('Credit issuance TYA'!$D$21*'Credit issuance TYA'!$B$2)))</f>
        <v>0</v>
      </c>
      <c r="BN24" s="212">
        <f>IF(ISBLANK('Hoja De Calculo'!BO$13),'Credit issuance TYA'!BN24-('Credit issuance TYA'!$D$21*'Credit issuance TYA'!$B$2),IF('Hoja De Calculo'!BO$16&lt;'Hoja De Calculo'!BN$16,0,'Credit issuance TYA'!BN24-('Credit issuance TYA'!$D$21*'Credit issuance TYA'!$B$2)))</f>
        <v>0</v>
      </c>
      <c r="BO24" s="212">
        <f>IF(ISBLANK('Hoja De Calculo'!BP$13),'Credit issuance TYA'!BO24-('Credit issuance TYA'!$D$21*'Credit issuance TYA'!$B$2),IF('Hoja De Calculo'!BP$16&lt;'Hoja De Calculo'!BO$16,0,'Credit issuance TYA'!BO24-('Credit issuance TYA'!$D$21*'Credit issuance TYA'!$B$2)))</f>
        <v>0</v>
      </c>
      <c r="BP24" s="212">
        <f>IF(ISBLANK('Hoja De Calculo'!BQ$13),'Credit issuance TYA'!BP24-('Credit issuance TYA'!$D$21*'Credit issuance TYA'!$B$2),IF('Hoja De Calculo'!BQ$16&lt;'Hoja De Calculo'!BP$16,0,'Credit issuance TYA'!BP24-('Credit issuance TYA'!$D$21*'Credit issuance TYA'!$B$2)))</f>
        <v>0</v>
      </c>
      <c r="BQ24" s="212">
        <f>IF(ISBLANK('Hoja De Calculo'!BR$13),'Credit issuance TYA'!BQ24-('Credit issuance TYA'!$D$21*'Credit issuance TYA'!$B$2),IF('Hoja De Calculo'!BR$16&lt;'Hoja De Calculo'!BQ$16,0,'Credit issuance TYA'!BQ24-('Credit issuance TYA'!$D$21*'Credit issuance TYA'!$B$2)))</f>
        <v>0</v>
      </c>
      <c r="BR24" s="212">
        <f>IF(ISBLANK('Hoja De Calculo'!BS$13),'Credit issuance TYA'!BR24-('Credit issuance TYA'!$D$21*'Credit issuance TYA'!$B$2),IF('Hoja De Calculo'!BS$16&lt;'Hoja De Calculo'!BR$16,0,'Credit issuance TYA'!BR24-('Credit issuance TYA'!$D$21*'Credit issuance TYA'!$B$2)))</f>
        <v>0</v>
      </c>
      <c r="BS24" s="212">
        <f>IF(ISBLANK('Hoja De Calculo'!BT$13),'Credit issuance TYA'!BS24-('Credit issuance TYA'!$D$21*'Credit issuance TYA'!$B$2),IF('Hoja De Calculo'!BT$16&lt;'Hoja De Calculo'!BS$16,0,'Credit issuance TYA'!BS24-('Credit issuance TYA'!$D$21*'Credit issuance TYA'!$B$2)))</f>
        <v>0</v>
      </c>
      <c r="BT24" s="212">
        <f>IF(ISBLANK('Hoja De Calculo'!BU$13),'Credit issuance TYA'!BT24-('Credit issuance TYA'!$D$21*'Credit issuance TYA'!$B$2),IF('Hoja De Calculo'!BU$16&lt;'Hoja De Calculo'!BT$16,0,'Credit issuance TYA'!BT24-('Credit issuance TYA'!$D$21*'Credit issuance TYA'!$B$2)))</f>
        <v>0</v>
      </c>
      <c r="BU24" s="212">
        <f>IF(ISBLANK('Hoja De Calculo'!BV$13),'Credit issuance TYA'!BU24-('Credit issuance TYA'!$D$21*'Credit issuance TYA'!$B$2),IF('Hoja De Calculo'!BV$16&lt;'Hoja De Calculo'!BU$16,0,'Credit issuance TYA'!BU24-('Credit issuance TYA'!$D$21*'Credit issuance TYA'!$B$2)))</f>
        <v>0</v>
      </c>
      <c r="BV24" s="212">
        <f>IF(ISBLANK('Hoja De Calculo'!BW$13),'Credit issuance TYA'!BV24-('Credit issuance TYA'!$D$21*'Credit issuance TYA'!$B$2),IF('Hoja De Calculo'!BW$16&lt;'Hoja De Calculo'!BV$16,0,'Credit issuance TYA'!BV24-('Credit issuance TYA'!$D$21*'Credit issuance TYA'!$B$2)))</f>
        <v>0</v>
      </c>
      <c r="BW24" s="212">
        <f>IF(ISBLANK('Hoja De Calculo'!BX$13),'Credit issuance TYA'!BW24-('Credit issuance TYA'!$D$21*'Credit issuance TYA'!$B$2),IF('Hoja De Calculo'!BX$16&lt;'Hoja De Calculo'!BW$16,0,'Credit issuance TYA'!BW24-('Credit issuance TYA'!$D$21*'Credit issuance TYA'!$B$2)))</f>
        <v>0</v>
      </c>
      <c r="BX24" s="212">
        <f>IF(ISBLANK('Hoja De Calculo'!BY$13),'Credit issuance TYA'!BX24-('Credit issuance TYA'!$D$21*'Credit issuance TYA'!$B$2),IF('Hoja De Calculo'!BY$16&lt;'Hoja De Calculo'!BX$16,0,'Credit issuance TYA'!BX24-('Credit issuance TYA'!$D$21*'Credit issuance TYA'!$B$2)))</f>
        <v>0</v>
      </c>
      <c r="BY24" s="212">
        <f>IF(ISBLANK('Hoja De Calculo'!BZ$13),'Credit issuance TYA'!BY24-('Credit issuance TYA'!$D$21*'Credit issuance TYA'!$B$2),IF('Hoja De Calculo'!BZ$16&lt;'Hoja De Calculo'!BY$16,0,'Credit issuance TYA'!BY24-('Credit issuance TYA'!$D$21*'Credit issuance TYA'!$B$2)))</f>
        <v>0</v>
      </c>
      <c r="BZ24" s="212">
        <f>IF(ISBLANK('Hoja De Calculo'!CA$13),'Credit issuance TYA'!BZ24-('Credit issuance TYA'!$D$21*'Credit issuance TYA'!$B$2),IF('Hoja De Calculo'!CA$16&lt;'Hoja De Calculo'!BZ$16,0,'Credit issuance TYA'!BZ24-('Credit issuance TYA'!$D$21*'Credit issuance TYA'!$B$2)))</f>
        <v>0</v>
      </c>
      <c r="CA24" s="212">
        <f>IF(ISBLANK('Hoja De Calculo'!CB$13),'Credit issuance TYA'!CA24-('Credit issuance TYA'!$D$21*'Credit issuance TYA'!$B$2),IF('Hoja De Calculo'!CB$16&lt;'Hoja De Calculo'!CA$16,0,'Credit issuance TYA'!CA24-('Credit issuance TYA'!$D$21*'Credit issuance TYA'!$B$2)))</f>
        <v>0</v>
      </c>
      <c r="CB24" s="212">
        <f>IF(ISBLANK('Hoja De Calculo'!CC$13),'Credit issuance TYA'!CB24-('Credit issuance TYA'!$D$21*'Credit issuance TYA'!$B$2),IF('Hoja De Calculo'!CC$16&lt;'Hoja De Calculo'!CB$16,0,'Credit issuance TYA'!CB24-('Credit issuance TYA'!$D$21*'Credit issuance TYA'!$B$2)))</f>
        <v>0</v>
      </c>
      <c r="CC24" s="212">
        <f>IF(ISBLANK('Hoja De Calculo'!CD$13),'Credit issuance TYA'!CC24-('Credit issuance TYA'!$D$21*'Credit issuance TYA'!$B$2),IF('Hoja De Calculo'!CD$16&lt;'Hoja De Calculo'!CC$16,0,'Credit issuance TYA'!CC24-('Credit issuance TYA'!$D$21*'Credit issuance TYA'!$B$2)))</f>
        <v>0</v>
      </c>
      <c r="CD24" s="212">
        <f>IF(ISBLANK('Hoja De Calculo'!CE$13),'Credit issuance TYA'!CD24-('Credit issuance TYA'!$D$21*'Credit issuance TYA'!$B$2),IF('Hoja De Calculo'!CE$16&lt;'Hoja De Calculo'!CD$16,0,'Credit issuance TYA'!CD24-('Credit issuance TYA'!$D$21*'Credit issuance TYA'!$B$2)))</f>
        <v>0</v>
      </c>
      <c r="CE24" s="212">
        <f>IF(ISBLANK('Hoja De Calculo'!CF$13),'Credit issuance TYA'!CE24-('Credit issuance TYA'!$D$21*'Credit issuance TYA'!$B$2),IF('Hoja De Calculo'!CF$16&lt;'Hoja De Calculo'!CE$16,0,'Credit issuance TYA'!CE24-('Credit issuance TYA'!$D$21*'Credit issuance TYA'!$B$2)))</f>
        <v>0</v>
      </c>
      <c r="CF24" s="212">
        <f>IF(ISBLANK('Hoja De Calculo'!CG$13),'Credit issuance TYA'!CF24-('Credit issuance TYA'!$D$21*'Credit issuance TYA'!$B$2),IF('Hoja De Calculo'!CG$16&lt;'Hoja De Calculo'!CF$16,0,'Credit issuance TYA'!CF24-('Credit issuance TYA'!$D$21*'Credit issuance TYA'!$B$2)))</f>
        <v>0</v>
      </c>
      <c r="CG24" s="212">
        <f>IF(ISBLANK('Hoja De Calculo'!CH$13),'Credit issuance TYA'!CG24-('Credit issuance TYA'!$D$21*'Credit issuance TYA'!$B$2),IF('Hoja De Calculo'!CH$16&lt;'Hoja De Calculo'!CG$16,0,'Credit issuance TYA'!CG24-('Credit issuance TYA'!$D$21*'Credit issuance TYA'!$B$2)))</f>
        <v>0</v>
      </c>
      <c r="CH24" s="212">
        <f>IF(ISBLANK('Hoja De Calculo'!CI$13),'Credit issuance TYA'!CH24-('Credit issuance TYA'!$D$21*'Credit issuance TYA'!$B$2),IF('Hoja De Calculo'!CI$16&lt;'Hoja De Calculo'!CH$16,0,'Credit issuance TYA'!CH24-('Credit issuance TYA'!$D$21*'Credit issuance TYA'!$B$2)))</f>
        <v>0</v>
      </c>
      <c r="CI24" s="212">
        <f>IF(ISBLANK('Hoja De Calculo'!CJ$13),'Credit issuance TYA'!CI24-('Credit issuance TYA'!$D$21*'Credit issuance TYA'!$B$2),IF('Hoja De Calculo'!CJ$16&lt;'Hoja De Calculo'!CI$16,0,'Credit issuance TYA'!CI24-('Credit issuance TYA'!$D$21*'Credit issuance TYA'!$B$2)))</f>
        <v>0</v>
      </c>
      <c r="CJ24" s="212">
        <f>IF(ISBLANK('Hoja De Calculo'!CK$13),'Credit issuance TYA'!CJ24-('Credit issuance TYA'!$D$21*'Credit issuance TYA'!$B$2),IF('Hoja De Calculo'!CK$16&lt;'Hoja De Calculo'!CJ$16,0,'Credit issuance TYA'!CJ24-('Credit issuance TYA'!$D$21*'Credit issuance TYA'!$B$2)))</f>
        <v>0</v>
      </c>
      <c r="CK24" s="212">
        <f>IF(ISBLANK('Hoja De Calculo'!CL$13),'Credit issuance TYA'!CK24-('Credit issuance TYA'!$D$21*'Credit issuance TYA'!$B$2),IF('Hoja De Calculo'!CL$16&lt;'Hoja De Calculo'!CK$16,0,'Credit issuance TYA'!CK24-('Credit issuance TYA'!$D$21*'Credit issuance TYA'!$B$2)))</f>
        <v>0</v>
      </c>
      <c r="CL24" s="212">
        <f>IF(ISBLANK('Hoja De Calculo'!CM$13),'Credit issuance TYA'!CL24-('Credit issuance TYA'!$D$21*'Credit issuance TYA'!$B$2),IF('Hoja De Calculo'!CM$16&lt;'Hoja De Calculo'!CL$16,0,'Credit issuance TYA'!CL24-('Credit issuance TYA'!$D$21*'Credit issuance TYA'!$B$2)))</f>
        <v>0</v>
      </c>
      <c r="CM24" s="212">
        <f>IF(ISBLANK('Hoja De Calculo'!CN$13),'Credit issuance TYA'!CM24-('Credit issuance TYA'!$D$21*'Credit issuance TYA'!$B$2),IF('Hoja De Calculo'!CN$16&lt;'Hoja De Calculo'!CM$16,0,'Credit issuance TYA'!CM24-('Credit issuance TYA'!$D$21*'Credit issuance TYA'!$B$2)))</f>
        <v>0</v>
      </c>
      <c r="CN24" s="212">
        <f>IF(ISBLANK('Hoja De Calculo'!CO$13),'Credit issuance TYA'!CN24-('Credit issuance TYA'!$D$21*'Credit issuance TYA'!$B$2),IF('Hoja De Calculo'!CO$16&lt;'Hoja De Calculo'!CN$16,0,'Credit issuance TYA'!CN24-('Credit issuance TYA'!$D$21*'Credit issuance TYA'!$B$2)))</f>
        <v>0</v>
      </c>
      <c r="CO24" s="212">
        <f>IF(ISBLANK('Hoja De Calculo'!CP$13),'Credit issuance TYA'!CO24-('Credit issuance TYA'!$D$21*'Credit issuance TYA'!$B$2),IF('Hoja De Calculo'!CP$16&lt;'Hoja De Calculo'!CO$16,0,'Credit issuance TYA'!CO24-('Credit issuance TYA'!$D$21*'Credit issuance TYA'!$B$2)))</f>
        <v>0</v>
      </c>
      <c r="CP24" s="212">
        <f>IF(ISBLANK('Hoja De Calculo'!CQ$13),'Credit issuance TYA'!CP24-('Credit issuance TYA'!$D$21*'Credit issuance TYA'!$B$2),IF('Hoja De Calculo'!CQ$16&lt;'Hoja De Calculo'!CP$16,0,'Credit issuance TYA'!CP24-('Credit issuance TYA'!$D$21*'Credit issuance TYA'!$B$2)))</f>
        <v>0</v>
      </c>
      <c r="CQ24" s="212">
        <f>IF(ISBLANK('Hoja De Calculo'!CR$13),'Credit issuance TYA'!CQ24-('Credit issuance TYA'!$D$21*'Credit issuance TYA'!$B$2),IF('Hoja De Calculo'!CR$16&lt;'Hoja De Calculo'!CQ$16,0,'Credit issuance TYA'!CQ24-('Credit issuance TYA'!$D$21*'Credit issuance TYA'!$B$2)))</f>
        <v>0</v>
      </c>
      <c r="CR24" s="212">
        <f>IF(ISBLANK('Hoja De Calculo'!CS$13),'Credit issuance TYA'!CR24-('Credit issuance TYA'!$D$21*'Credit issuance TYA'!$B$2),IF('Hoja De Calculo'!CS$16&lt;'Hoja De Calculo'!CR$16,0,'Credit issuance TYA'!CR24-('Credit issuance TYA'!$D$21*'Credit issuance TYA'!$B$2)))</f>
        <v>0</v>
      </c>
      <c r="CS24" s="212">
        <f>IF(ISBLANK('Hoja De Calculo'!CT$13),'Credit issuance TYA'!CS24-('Credit issuance TYA'!$D$21*'Credit issuance TYA'!$B$2),IF('Hoja De Calculo'!CT$16&lt;'Hoja De Calculo'!CS$16,0,'Credit issuance TYA'!CS24-('Credit issuance TYA'!$D$21*'Credit issuance TYA'!$B$2)))</f>
        <v>0</v>
      </c>
      <c r="CT24" s="212">
        <f>IF(ISBLANK('Hoja De Calculo'!CU$13),'Credit issuance TYA'!CT24-('Credit issuance TYA'!$D$21*'Credit issuance TYA'!$B$2),IF('Hoja De Calculo'!CU$16&lt;'Hoja De Calculo'!CT$16,0,'Credit issuance TYA'!CT24-('Credit issuance TYA'!$D$21*'Credit issuance TYA'!$B$2)))</f>
        <v>0</v>
      </c>
      <c r="CU24" s="212">
        <f>IF(ISBLANK('Hoja De Calculo'!CV$13),'Credit issuance TYA'!CU24-('Credit issuance TYA'!$D$21*'Credit issuance TYA'!$B$2),IF('Hoja De Calculo'!CV$16&lt;'Hoja De Calculo'!CU$16,0,'Credit issuance TYA'!CU24-('Credit issuance TYA'!$D$21*'Credit issuance TYA'!$B$2)))</f>
        <v>0</v>
      </c>
      <c r="CV24" s="212">
        <f>IF(ISBLANK('Hoja De Calculo'!CW$13),'Credit issuance TYA'!CV24-('Credit issuance TYA'!$D$21*'Credit issuance TYA'!$B$2),IF('Hoja De Calculo'!CW$16&lt;'Hoja De Calculo'!CV$16,0,'Credit issuance TYA'!CV24-('Credit issuance TYA'!$D$21*'Credit issuance TYA'!$B$2)))</f>
        <v>0</v>
      </c>
      <c r="CW24" s="212">
        <f>IF(ISBLANK('Hoja De Calculo'!CX$13),'Credit issuance TYA'!CW24-('Credit issuance TYA'!$D$21*'Credit issuance TYA'!$B$2),IF('Hoja De Calculo'!CX$16&lt;'Hoja De Calculo'!CW$16,0,'Credit issuance TYA'!CW24-('Credit issuance TYA'!$D$21*'Credit issuance TYA'!$B$2)))</f>
        <v>0</v>
      </c>
    </row>
    <row r="25" spans="1:101" x14ac:dyDescent="0.35">
      <c r="A25" t="s">
        <v>130</v>
      </c>
      <c r="B25" s="204"/>
      <c r="C25" s="211"/>
      <c r="D25" s="211"/>
      <c r="E25" s="218">
        <f>'Credit issuance TYA'!E25-('Credit issuance TYA'!$E21*'Credit issuance TYA'!$B$2)</f>
        <v>0</v>
      </c>
      <c r="F25" s="218">
        <f>IF(ISBLANK('Hoja De Calculo'!G$13),'Credit issuance TYA'!F25-('Credit issuance TYA'!$E$21*'Credit issuance TYA'!$B$2),IF('Hoja De Calculo'!G$16&lt;'Hoja De Calculo'!F$16,0,'Credit issuance TYA'!F25-('Credit issuance TYA'!$E$21*'Credit issuance TYA'!$B$2)))</f>
        <v>0</v>
      </c>
      <c r="G25" s="218">
        <f>IF(ISBLANK('Hoja De Calculo'!H$13),'Credit issuance TYA'!G25-('Credit issuance TYA'!$E$21*'Credit issuance TYA'!$B$2),IF('Hoja De Calculo'!H$16&lt;'Hoja De Calculo'!G$16,0,'Credit issuance TYA'!G25-('Credit issuance TYA'!$E$21*'Credit issuance TYA'!$B$2)))</f>
        <v>0</v>
      </c>
      <c r="H25" s="218">
        <f>IF(ISBLANK('Hoja De Calculo'!I$13),'Credit issuance TYA'!H25-('Credit issuance TYA'!$E$21*'Credit issuance TYA'!$B$2),IF('Hoja De Calculo'!I$16&lt;'Hoja De Calculo'!H$16,0,'Credit issuance TYA'!H25-('Credit issuance TYA'!$E$21*'Credit issuance TYA'!$B$2)))</f>
        <v>0</v>
      </c>
      <c r="I25" s="218">
        <f>IF(ISBLANK('Hoja De Calculo'!J$13),'Credit issuance TYA'!I25-('Credit issuance TYA'!$E$21*'Credit issuance TYA'!$B$2),IF('Hoja De Calculo'!J$16&lt;'Hoja De Calculo'!I$16,0,'Credit issuance TYA'!I25-('Credit issuance TYA'!$E$21*'Credit issuance TYA'!$B$2)))</f>
        <v>0</v>
      </c>
      <c r="J25" s="218">
        <f>IF(ISBLANK('Hoja De Calculo'!K$13),'Credit issuance TYA'!J25-('Credit issuance TYA'!$E$21*'Credit issuance TYA'!$B$2),IF('Hoja De Calculo'!K$16&lt;'Hoja De Calculo'!J$16,0,'Credit issuance TYA'!J25-('Credit issuance TYA'!$E$21*'Credit issuance TYA'!$B$2)))</f>
        <v>0</v>
      </c>
      <c r="K25" s="218">
        <f>IF(ISBLANK('Hoja De Calculo'!L$13),'Credit issuance TYA'!K25-('Credit issuance TYA'!$E$21*'Credit issuance TYA'!$B$2),IF('Hoja De Calculo'!L$16&lt;'Hoja De Calculo'!K$16,0,'Credit issuance TYA'!K25-('Credit issuance TYA'!$E$21*'Credit issuance TYA'!$B$2)))</f>
        <v>0</v>
      </c>
      <c r="L25" s="218">
        <f>IF(ISBLANK('Hoja De Calculo'!M$13),'Credit issuance TYA'!L25-('Credit issuance TYA'!$E$21*'Credit issuance TYA'!$B$2),IF('Hoja De Calculo'!M$16&lt;'Hoja De Calculo'!L$16,0,'Credit issuance TYA'!L25-('Credit issuance TYA'!$E$21*'Credit issuance TYA'!$B$2)))</f>
        <v>0</v>
      </c>
      <c r="M25" s="218">
        <f>IF(ISBLANK('Hoja De Calculo'!N$13),'Credit issuance TYA'!M25-('Credit issuance TYA'!$E$21*'Credit issuance TYA'!$B$2),IF('Hoja De Calculo'!N$16&lt;'Hoja De Calculo'!M$16,0,'Credit issuance TYA'!M25-('Credit issuance TYA'!$E$21*'Credit issuance TYA'!$B$2)))</f>
        <v>0</v>
      </c>
      <c r="N25" s="218">
        <f>IF(ISBLANK('Hoja De Calculo'!O$13),'Credit issuance TYA'!N25-('Credit issuance TYA'!$E$21*'Credit issuance TYA'!$B$2),IF('Hoja De Calculo'!O$16&lt;'Hoja De Calculo'!N$16,0,'Credit issuance TYA'!N25-('Credit issuance TYA'!$E$21*'Credit issuance TYA'!$B$2)))</f>
        <v>0</v>
      </c>
      <c r="O25" s="218">
        <f>IF(ISBLANK('Hoja De Calculo'!P$13),'Credit issuance TYA'!O25-('Credit issuance TYA'!$E$21*'Credit issuance TYA'!$B$2),IF('Hoja De Calculo'!P$16&lt;'Hoja De Calculo'!O$16,0,'Credit issuance TYA'!O25-('Credit issuance TYA'!$E$21*'Credit issuance TYA'!$B$2)))</f>
        <v>0</v>
      </c>
      <c r="P25" s="218">
        <f>IF(ISBLANK('Hoja De Calculo'!Q$13),'Credit issuance TYA'!P25-('Credit issuance TYA'!$E$21*'Credit issuance TYA'!$B$2),IF('Hoja De Calculo'!Q$16&lt;'Hoja De Calculo'!P$16,0,'Credit issuance TYA'!P25-('Credit issuance TYA'!$E$21*'Credit issuance TYA'!$B$2)))</f>
        <v>0</v>
      </c>
      <c r="Q25" s="218">
        <f>IF(ISBLANK('Hoja De Calculo'!R$13),'Credit issuance TYA'!Q25-('Credit issuance TYA'!$E$21*'Credit issuance TYA'!$B$2),IF('Hoja De Calculo'!R$16&lt;'Hoja De Calculo'!Q$16,0,'Credit issuance TYA'!Q25-('Credit issuance TYA'!$E$21*'Credit issuance TYA'!$B$2)))</f>
        <v>0</v>
      </c>
      <c r="R25" s="218">
        <f>IF(ISBLANK('Hoja De Calculo'!S$13),'Credit issuance TYA'!R25-('Credit issuance TYA'!$E$21*'Credit issuance TYA'!$B$2),IF('Hoja De Calculo'!S$16&lt;'Hoja De Calculo'!R$16,0,'Credit issuance TYA'!R25-('Credit issuance TYA'!$E$21*'Credit issuance TYA'!$B$2)))</f>
        <v>0</v>
      </c>
      <c r="S25" s="218">
        <f>IF(ISBLANK('Hoja De Calculo'!T$13),'Credit issuance TYA'!S25-('Credit issuance TYA'!$E$21*'Credit issuance TYA'!$B$2),IF('Hoja De Calculo'!T$16&lt;'Hoja De Calculo'!S$16,0,'Credit issuance TYA'!S25-('Credit issuance TYA'!$E$21*'Credit issuance TYA'!$B$2)))</f>
        <v>0</v>
      </c>
      <c r="T25" s="218">
        <f>IF(ISBLANK('Hoja De Calculo'!U$13),'Credit issuance TYA'!T25-('Credit issuance TYA'!$E$21*'Credit issuance TYA'!$B$2),IF('Hoja De Calculo'!U$16&lt;'Hoja De Calculo'!T$16,0,'Credit issuance TYA'!T25-('Credit issuance TYA'!$E$21*'Credit issuance TYA'!$B$2)))</f>
        <v>0</v>
      </c>
      <c r="U25" s="218">
        <f>IF(ISBLANK('Hoja De Calculo'!V$13),'Credit issuance TYA'!U25-('Credit issuance TYA'!$E$21*'Credit issuance TYA'!$B$2),IF('Hoja De Calculo'!V$16&lt;'Hoja De Calculo'!U$16,0,'Credit issuance TYA'!U25-('Credit issuance TYA'!$E$21*'Credit issuance TYA'!$B$2)))</f>
        <v>0</v>
      </c>
      <c r="V25" s="218">
        <f>IF(ISBLANK('Hoja De Calculo'!W$13),'Credit issuance TYA'!V25-('Credit issuance TYA'!$E$21*'Credit issuance TYA'!$B$2),IF('Hoja De Calculo'!W$16&lt;'Hoja De Calculo'!V$16,0,'Credit issuance TYA'!V25-('Credit issuance TYA'!$E$21*'Credit issuance TYA'!$B$2)))</f>
        <v>0</v>
      </c>
      <c r="W25" s="218">
        <f>IF(ISBLANK('Hoja De Calculo'!X$13),'Credit issuance TYA'!W25-('Credit issuance TYA'!$E$21*'Credit issuance TYA'!$B$2),IF('Hoja De Calculo'!X$16&lt;'Hoja De Calculo'!W$16,0,'Credit issuance TYA'!W25-('Credit issuance TYA'!$E$21*'Credit issuance TYA'!$B$2)))</f>
        <v>0</v>
      </c>
      <c r="X25" s="218">
        <f>IF(ISBLANK('Hoja De Calculo'!Y$13),'Credit issuance TYA'!X25-('Credit issuance TYA'!$E$21*'Credit issuance TYA'!$B$2),IF('Hoja De Calculo'!Y$16&lt;'Hoja De Calculo'!X$16,0,'Credit issuance TYA'!X25-('Credit issuance TYA'!$E$21*'Credit issuance TYA'!$B$2)))</f>
        <v>0</v>
      </c>
      <c r="Y25" s="218">
        <f>IF(ISBLANK('Hoja De Calculo'!Z$13),'Credit issuance TYA'!Y25-('Credit issuance TYA'!$E$21*'Credit issuance TYA'!$B$2),IF('Hoja De Calculo'!Z$16&lt;'Hoja De Calculo'!Y$16,0,'Credit issuance TYA'!Y25-('Credit issuance TYA'!$E$21*'Credit issuance TYA'!$B$2)))</f>
        <v>0</v>
      </c>
      <c r="Z25" s="218">
        <f>IF(ISBLANK('Hoja De Calculo'!AA$13),'Credit issuance TYA'!Z25-('Credit issuance TYA'!$E$21*'Credit issuance TYA'!$B$2),IF('Hoja De Calculo'!AA$16&lt;'Hoja De Calculo'!Z$16,0,'Credit issuance TYA'!Z25-('Credit issuance TYA'!$E$21*'Credit issuance TYA'!$B$2)))</f>
        <v>0</v>
      </c>
      <c r="AA25" s="218">
        <f>IF(ISBLANK('Hoja De Calculo'!AB$13),'Credit issuance TYA'!AA25-('Credit issuance TYA'!$E$21*'Credit issuance TYA'!$B$2),IF('Hoja De Calculo'!AB$16&lt;'Hoja De Calculo'!AA$16,0,'Credit issuance TYA'!AA25-('Credit issuance TYA'!$E$21*'Credit issuance TYA'!$B$2)))</f>
        <v>0</v>
      </c>
      <c r="AB25" s="218">
        <f>IF(ISBLANK('Hoja De Calculo'!AC$13),'Credit issuance TYA'!AB25-('Credit issuance TYA'!$E$21*'Credit issuance TYA'!$B$2),IF('Hoja De Calculo'!AC$16&lt;'Hoja De Calculo'!AB$16,0,'Credit issuance TYA'!AB25-('Credit issuance TYA'!$E$21*'Credit issuance TYA'!$B$2)))</f>
        <v>0</v>
      </c>
      <c r="AC25" s="218">
        <f>IF(ISBLANK('Hoja De Calculo'!AD$13),'Credit issuance TYA'!AC25-('Credit issuance TYA'!$E$21*'Credit issuance TYA'!$B$2),IF('Hoja De Calculo'!AD$16&lt;'Hoja De Calculo'!AC$16,0,'Credit issuance TYA'!AC25-('Credit issuance TYA'!$E$21*'Credit issuance TYA'!$B$2)))</f>
        <v>0</v>
      </c>
      <c r="AD25" s="218">
        <f>IF(ISBLANK('Hoja De Calculo'!AE$13),'Credit issuance TYA'!AD25-('Credit issuance TYA'!$E$21*'Credit issuance TYA'!$B$2),IF('Hoja De Calculo'!AE$16&lt;'Hoja De Calculo'!AD$16,0,'Credit issuance TYA'!AD25-('Credit issuance TYA'!$E$21*'Credit issuance TYA'!$B$2)))</f>
        <v>0</v>
      </c>
      <c r="AE25" s="218">
        <f>IF(ISBLANK('Hoja De Calculo'!AF$13),'Credit issuance TYA'!AE25-('Credit issuance TYA'!$E$21*'Credit issuance TYA'!$B$2),IF('Hoja De Calculo'!AF$16&lt;'Hoja De Calculo'!AE$16,0,'Credit issuance TYA'!AE25-('Credit issuance TYA'!$E$21*'Credit issuance TYA'!$B$2)))</f>
        <v>0</v>
      </c>
      <c r="AF25" s="218">
        <f>IF(ISBLANK('Hoja De Calculo'!AG$13),'Credit issuance TYA'!AF25-('Credit issuance TYA'!$E$21*'Credit issuance TYA'!$B$2),IF('Hoja De Calculo'!AG$16&lt;'Hoja De Calculo'!AF$16,0,'Credit issuance TYA'!AF25-('Credit issuance TYA'!$E$21*'Credit issuance TYA'!$B$2)))</f>
        <v>0</v>
      </c>
      <c r="AG25" s="218">
        <f>IF(ISBLANK('Hoja De Calculo'!AH$13),'Credit issuance TYA'!AG25-('Credit issuance TYA'!$E$21*'Credit issuance TYA'!$B$2),IF('Hoja De Calculo'!AH$16&lt;'Hoja De Calculo'!AG$16,0,'Credit issuance TYA'!AG25-('Credit issuance TYA'!$E$21*'Credit issuance TYA'!$B$2)))</f>
        <v>0</v>
      </c>
      <c r="AH25" s="218">
        <f>IF(ISBLANK('Hoja De Calculo'!AI$13),'Credit issuance TYA'!AH25-('Credit issuance TYA'!$E$21*'Credit issuance TYA'!$B$2),IF('Hoja De Calculo'!AI$16&lt;'Hoja De Calculo'!AH$16,0,'Credit issuance TYA'!AH25-('Credit issuance TYA'!$E$21*'Credit issuance TYA'!$B$2)))</f>
        <v>0</v>
      </c>
      <c r="AI25" s="218">
        <f>IF(ISBLANK('Hoja De Calculo'!AJ$13),'Credit issuance TYA'!AI25-('Credit issuance TYA'!$E$21*'Credit issuance TYA'!$B$2),IF('Hoja De Calculo'!AJ$16&lt;'Hoja De Calculo'!AI$16,0,'Credit issuance TYA'!AI25-('Credit issuance TYA'!$E$21*'Credit issuance TYA'!$B$2)))</f>
        <v>0</v>
      </c>
      <c r="AJ25" s="218">
        <f>IF(ISBLANK('Hoja De Calculo'!AK$13),'Credit issuance TYA'!AJ25-('Credit issuance TYA'!$E$21*'Credit issuance TYA'!$B$2),IF('Hoja De Calculo'!AK$16&lt;'Hoja De Calculo'!AJ$16,0,'Credit issuance TYA'!AJ25-('Credit issuance TYA'!$E$21*'Credit issuance TYA'!$B$2)))</f>
        <v>0</v>
      </c>
      <c r="AK25" s="218">
        <f>IF(ISBLANK('Hoja De Calculo'!AL$13),'Credit issuance TYA'!AK25-('Credit issuance TYA'!$E$21*'Credit issuance TYA'!$B$2),IF('Hoja De Calculo'!AL$16&lt;'Hoja De Calculo'!AK$16,0,'Credit issuance TYA'!AK25-('Credit issuance TYA'!$E$21*'Credit issuance TYA'!$B$2)))</f>
        <v>0</v>
      </c>
      <c r="AL25" s="218">
        <f>IF(ISBLANK('Hoja De Calculo'!AM$13),'Credit issuance TYA'!AL25-('Credit issuance TYA'!$E$21*'Credit issuance TYA'!$B$2),IF('Hoja De Calculo'!AM$16&lt;'Hoja De Calculo'!AL$16,0,'Credit issuance TYA'!AL25-('Credit issuance TYA'!$E$21*'Credit issuance TYA'!$B$2)))</f>
        <v>0</v>
      </c>
      <c r="AM25" s="218">
        <f>IF(ISBLANK('Hoja De Calculo'!AN$13),'Credit issuance TYA'!AM25-('Credit issuance TYA'!$E$21*'Credit issuance TYA'!$B$2),IF('Hoja De Calculo'!AN$16&lt;'Hoja De Calculo'!AM$16,0,'Credit issuance TYA'!AM25-('Credit issuance TYA'!$E$21*'Credit issuance TYA'!$B$2)))</f>
        <v>0</v>
      </c>
      <c r="AN25" s="218">
        <f>IF(ISBLANK('Hoja De Calculo'!AO$13),'Credit issuance TYA'!AN25-('Credit issuance TYA'!$E$21*'Credit issuance TYA'!$B$2),IF('Hoja De Calculo'!AO$16&lt;'Hoja De Calculo'!AN$16,0,'Credit issuance TYA'!AN25-('Credit issuance TYA'!$E$21*'Credit issuance TYA'!$B$2)))</f>
        <v>0</v>
      </c>
      <c r="AO25" s="218">
        <f>IF(ISBLANK('Hoja De Calculo'!AP$13),'Credit issuance TYA'!AO25-('Credit issuance TYA'!$E$21*'Credit issuance TYA'!$B$2),IF('Hoja De Calculo'!AP$16&lt;'Hoja De Calculo'!AO$16,0,'Credit issuance TYA'!AO25-('Credit issuance TYA'!$E$21*'Credit issuance TYA'!$B$2)))</f>
        <v>0</v>
      </c>
      <c r="AP25" s="218">
        <f>IF(ISBLANK('Hoja De Calculo'!AQ$13),'Credit issuance TYA'!AP25-('Credit issuance TYA'!$E$21*'Credit issuance TYA'!$B$2),IF('Hoja De Calculo'!AQ$16&lt;'Hoja De Calculo'!AP$16,0,'Credit issuance TYA'!AP25-('Credit issuance TYA'!$E$21*'Credit issuance TYA'!$B$2)))</f>
        <v>0</v>
      </c>
      <c r="AQ25" s="218">
        <f>IF(ISBLANK('Hoja De Calculo'!AR$13),'Credit issuance TYA'!AQ25-('Credit issuance TYA'!$E$21*'Credit issuance TYA'!$B$2),IF('Hoja De Calculo'!AR$16&lt;'Hoja De Calculo'!AQ$16,0,'Credit issuance TYA'!AQ25-('Credit issuance TYA'!$E$21*'Credit issuance TYA'!$B$2)))</f>
        <v>0</v>
      </c>
      <c r="AR25" s="218">
        <f>IF(ISBLANK('Hoja De Calculo'!AS$13),'Credit issuance TYA'!AR25-('Credit issuance TYA'!$E$21*'Credit issuance TYA'!$B$2),IF('Hoja De Calculo'!AS$16&lt;'Hoja De Calculo'!AR$16,0,'Credit issuance TYA'!AR25-('Credit issuance TYA'!$E$21*'Credit issuance TYA'!$B$2)))</f>
        <v>0</v>
      </c>
      <c r="AS25" s="218">
        <f>IF(ISBLANK('Hoja De Calculo'!AT$13),'Credit issuance TYA'!AS25-('Credit issuance TYA'!$E$21*'Credit issuance TYA'!$B$2),IF('Hoja De Calculo'!AT$16&lt;'Hoja De Calculo'!AS$16,0,'Credit issuance TYA'!AS25-('Credit issuance TYA'!$E$21*'Credit issuance TYA'!$B$2)))</f>
        <v>0</v>
      </c>
      <c r="AT25" s="218">
        <f>IF(ISBLANK('Hoja De Calculo'!AU$13),'Credit issuance TYA'!AT25-('Credit issuance TYA'!$E$21*'Credit issuance TYA'!$B$2),IF('Hoja De Calculo'!AU$16&lt;'Hoja De Calculo'!AT$16,0,'Credit issuance TYA'!AT25-('Credit issuance TYA'!$E$21*'Credit issuance TYA'!$B$2)))</f>
        <v>0</v>
      </c>
      <c r="AU25" s="218">
        <f>IF(ISBLANK('Hoja De Calculo'!AV$13),'Credit issuance TYA'!AU25-('Credit issuance TYA'!$E$21*'Credit issuance TYA'!$B$2),IF('Hoja De Calculo'!AV$16&lt;'Hoja De Calculo'!AU$16,0,'Credit issuance TYA'!AU25-('Credit issuance TYA'!$E$21*'Credit issuance TYA'!$B$2)))</f>
        <v>0</v>
      </c>
      <c r="AV25" s="218">
        <f>IF(ISBLANK('Hoja De Calculo'!AW$13),'Credit issuance TYA'!AV25-('Credit issuance TYA'!$E$21*'Credit issuance TYA'!$B$2),IF('Hoja De Calculo'!AW$16&lt;'Hoja De Calculo'!AV$16,0,'Credit issuance TYA'!AV25-('Credit issuance TYA'!$E$21*'Credit issuance TYA'!$B$2)))</f>
        <v>0</v>
      </c>
      <c r="AW25" s="218">
        <f>IF(ISBLANK('Hoja De Calculo'!AX$13),'Credit issuance TYA'!AW25-('Credit issuance TYA'!$E$21*'Credit issuance TYA'!$B$2),IF('Hoja De Calculo'!AX$16&lt;'Hoja De Calculo'!AW$16,0,'Credit issuance TYA'!AW25-('Credit issuance TYA'!$E$21*'Credit issuance TYA'!$B$2)))</f>
        <v>0</v>
      </c>
      <c r="AX25" s="218">
        <f>IF(ISBLANK('Hoja De Calculo'!AY$13),'Credit issuance TYA'!AX25-('Credit issuance TYA'!$E$21*'Credit issuance TYA'!$B$2),IF('Hoja De Calculo'!AY$16&lt;'Hoja De Calculo'!AX$16,0,'Credit issuance TYA'!AX25-('Credit issuance TYA'!$E$21*'Credit issuance TYA'!$B$2)))</f>
        <v>0</v>
      </c>
      <c r="AY25" s="218">
        <f>IF(ISBLANK('Hoja De Calculo'!AZ$13),'Credit issuance TYA'!AY25-('Credit issuance TYA'!$E$21*'Credit issuance TYA'!$B$2),IF('Hoja De Calculo'!AZ$16&lt;'Hoja De Calculo'!AY$16,0,'Credit issuance TYA'!AY25-('Credit issuance TYA'!$E$21*'Credit issuance TYA'!$B$2)))</f>
        <v>0</v>
      </c>
      <c r="AZ25" s="218">
        <f>IF(ISBLANK('Hoja De Calculo'!BA$13),'Credit issuance TYA'!AZ25-('Credit issuance TYA'!$E$21*'Credit issuance TYA'!$B$2),IF('Hoja De Calculo'!BA$16&lt;'Hoja De Calculo'!AZ$16,0,'Credit issuance TYA'!AZ25-('Credit issuance TYA'!$E$21*'Credit issuance TYA'!$B$2)))</f>
        <v>0</v>
      </c>
      <c r="BA25" s="218">
        <f>IF(ISBLANK('Hoja De Calculo'!BB$13),'Credit issuance TYA'!BA25-('Credit issuance TYA'!$E$21*'Credit issuance TYA'!$B$2),IF('Hoja De Calculo'!BB$16&lt;'Hoja De Calculo'!BA$16,0,'Credit issuance TYA'!BA25-('Credit issuance TYA'!$E$21*'Credit issuance TYA'!$B$2)))</f>
        <v>0</v>
      </c>
      <c r="BB25" s="218">
        <f>IF(ISBLANK('Hoja De Calculo'!BC$13),'Credit issuance TYA'!BB25-('Credit issuance TYA'!$E$21*'Credit issuance TYA'!$B$2),IF('Hoja De Calculo'!BC$16&lt;'Hoja De Calculo'!BB$16,0,'Credit issuance TYA'!BB25-('Credit issuance TYA'!$E$21*'Credit issuance TYA'!$B$2)))</f>
        <v>0</v>
      </c>
      <c r="BC25" s="218">
        <f>IF(ISBLANK('Hoja De Calculo'!BD$13),'Credit issuance TYA'!BC25-('Credit issuance TYA'!$E$21*'Credit issuance TYA'!$B$2),IF('Hoja De Calculo'!BD$16&lt;'Hoja De Calculo'!BC$16,0,'Credit issuance TYA'!BC25-('Credit issuance TYA'!$E$21*'Credit issuance TYA'!$B$2)))</f>
        <v>0</v>
      </c>
      <c r="BD25" s="218">
        <f>IF(ISBLANK('Hoja De Calculo'!BE$13),'Credit issuance TYA'!BD25-('Credit issuance TYA'!$E$21*'Credit issuance TYA'!$B$2),IF('Hoja De Calculo'!BE$16&lt;'Hoja De Calculo'!BD$16,0,'Credit issuance TYA'!BD25-('Credit issuance TYA'!$E$21*'Credit issuance TYA'!$B$2)))</f>
        <v>0</v>
      </c>
      <c r="BE25" s="218">
        <f>IF(ISBLANK('Hoja De Calculo'!BF$13),'Credit issuance TYA'!BE25-('Credit issuance TYA'!$E$21*'Credit issuance TYA'!$B$2),IF('Hoja De Calculo'!BF$16&lt;'Hoja De Calculo'!BE$16,0,'Credit issuance TYA'!BE25-('Credit issuance TYA'!$E$21*'Credit issuance TYA'!$B$2)))</f>
        <v>0</v>
      </c>
      <c r="BF25" s="218">
        <f>IF(ISBLANK('Hoja De Calculo'!BG$13),'Credit issuance TYA'!BF25-('Credit issuance TYA'!$E$21*'Credit issuance TYA'!$B$2),IF('Hoja De Calculo'!BG$16&lt;'Hoja De Calculo'!BF$16,0,'Credit issuance TYA'!BF25-('Credit issuance TYA'!$E$21*'Credit issuance TYA'!$B$2)))</f>
        <v>0</v>
      </c>
      <c r="BG25" s="218">
        <f>IF(ISBLANK('Hoja De Calculo'!BH$13),'Credit issuance TYA'!BG25-('Credit issuance TYA'!$E$21*'Credit issuance TYA'!$B$2),IF('Hoja De Calculo'!BH$16&lt;'Hoja De Calculo'!BG$16,0,'Credit issuance TYA'!BG25-('Credit issuance TYA'!$E$21*'Credit issuance TYA'!$B$2)))</f>
        <v>0</v>
      </c>
      <c r="BH25" s="218">
        <f>IF(ISBLANK('Hoja De Calculo'!BI$13),'Credit issuance TYA'!BH25-('Credit issuance TYA'!$E$21*'Credit issuance TYA'!$B$2),IF('Hoja De Calculo'!BI$16&lt;'Hoja De Calculo'!BH$16,0,'Credit issuance TYA'!BH25-('Credit issuance TYA'!$E$21*'Credit issuance TYA'!$B$2)))</f>
        <v>0</v>
      </c>
      <c r="BI25" s="218">
        <f>IF(ISBLANK('Hoja De Calculo'!BJ$13),'Credit issuance TYA'!BI25-('Credit issuance TYA'!$E$21*'Credit issuance TYA'!$B$2),IF('Hoja De Calculo'!BJ$16&lt;'Hoja De Calculo'!BI$16,0,'Credit issuance TYA'!BI25-('Credit issuance TYA'!$E$21*'Credit issuance TYA'!$B$2)))</f>
        <v>0</v>
      </c>
      <c r="BJ25" s="218">
        <f>IF(ISBLANK('Hoja De Calculo'!BK$13),'Credit issuance TYA'!BJ25-('Credit issuance TYA'!$E$21*'Credit issuance TYA'!$B$2),IF('Hoja De Calculo'!BK$16&lt;'Hoja De Calculo'!BJ$16,0,'Credit issuance TYA'!BJ25-('Credit issuance TYA'!$E$21*'Credit issuance TYA'!$B$2)))</f>
        <v>0</v>
      </c>
      <c r="BK25" s="218">
        <f>IF(ISBLANK('Hoja De Calculo'!BL$13),'Credit issuance TYA'!BK25-('Credit issuance TYA'!$E$21*'Credit issuance TYA'!$B$2),IF('Hoja De Calculo'!BL$16&lt;'Hoja De Calculo'!BK$16,0,'Credit issuance TYA'!BK25-('Credit issuance TYA'!$E$21*'Credit issuance TYA'!$B$2)))</f>
        <v>0</v>
      </c>
      <c r="BL25" s="218">
        <f>IF(ISBLANK('Hoja De Calculo'!BM$13),'Credit issuance TYA'!BL25-('Credit issuance TYA'!$E$21*'Credit issuance TYA'!$B$2),IF('Hoja De Calculo'!BM$16&lt;'Hoja De Calculo'!BL$16,0,'Credit issuance TYA'!BL25-('Credit issuance TYA'!$E$21*'Credit issuance TYA'!$B$2)))</f>
        <v>0</v>
      </c>
      <c r="BM25" s="218">
        <f>IF(ISBLANK('Hoja De Calculo'!BN$13),'Credit issuance TYA'!BM25-('Credit issuance TYA'!$E$21*'Credit issuance TYA'!$B$2),IF('Hoja De Calculo'!BN$16&lt;'Hoja De Calculo'!BM$16,0,'Credit issuance TYA'!BM25-('Credit issuance TYA'!$E$21*'Credit issuance TYA'!$B$2)))</f>
        <v>0</v>
      </c>
      <c r="BN25" s="218">
        <f>IF(ISBLANK('Hoja De Calculo'!BO$13),'Credit issuance TYA'!BN25-('Credit issuance TYA'!$E$21*'Credit issuance TYA'!$B$2),IF('Hoja De Calculo'!BO$16&lt;'Hoja De Calculo'!BN$16,0,'Credit issuance TYA'!BN25-('Credit issuance TYA'!$E$21*'Credit issuance TYA'!$B$2)))</f>
        <v>0</v>
      </c>
      <c r="BO25" s="218">
        <f>IF(ISBLANK('Hoja De Calculo'!BP$13),'Credit issuance TYA'!BO25-('Credit issuance TYA'!$E$21*'Credit issuance TYA'!$B$2),IF('Hoja De Calculo'!BP$16&lt;'Hoja De Calculo'!BO$16,0,'Credit issuance TYA'!BO25-('Credit issuance TYA'!$E$21*'Credit issuance TYA'!$B$2)))</f>
        <v>0</v>
      </c>
      <c r="BP25" s="218">
        <f>IF(ISBLANK('Hoja De Calculo'!BQ$13),'Credit issuance TYA'!BP25-('Credit issuance TYA'!$E$21*'Credit issuance TYA'!$B$2),IF('Hoja De Calculo'!BQ$16&lt;'Hoja De Calculo'!BP$16,0,'Credit issuance TYA'!BP25-('Credit issuance TYA'!$E$21*'Credit issuance TYA'!$B$2)))</f>
        <v>0</v>
      </c>
      <c r="BQ25" s="218">
        <f>IF(ISBLANK('Hoja De Calculo'!BR$13),'Credit issuance TYA'!BQ25-('Credit issuance TYA'!$E$21*'Credit issuance TYA'!$B$2),IF('Hoja De Calculo'!BR$16&lt;'Hoja De Calculo'!BQ$16,0,'Credit issuance TYA'!BQ25-('Credit issuance TYA'!$E$21*'Credit issuance TYA'!$B$2)))</f>
        <v>0</v>
      </c>
      <c r="BR25" s="218">
        <f>IF(ISBLANK('Hoja De Calculo'!BS$13),'Credit issuance TYA'!BR25-('Credit issuance TYA'!$E$21*'Credit issuance TYA'!$B$2),IF('Hoja De Calculo'!BS$16&lt;'Hoja De Calculo'!BR$16,0,'Credit issuance TYA'!BR25-('Credit issuance TYA'!$E$21*'Credit issuance TYA'!$B$2)))</f>
        <v>0</v>
      </c>
      <c r="BS25" s="218">
        <f>IF(ISBLANK('Hoja De Calculo'!BT$13),'Credit issuance TYA'!BS25-('Credit issuance TYA'!$E$21*'Credit issuance TYA'!$B$2),IF('Hoja De Calculo'!BT$16&lt;'Hoja De Calculo'!BS$16,0,'Credit issuance TYA'!BS25-('Credit issuance TYA'!$E$21*'Credit issuance TYA'!$B$2)))</f>
        <v>0</v>
      </c>
      <c r="BT25" s="218">
        <f>IF(ISBLANK('Hoja De Calculo'!BU$13),'Credit issuance TYA'!BT25-('Credit issuance TYA'!$E$21*'Credit issuance TYA'!$B$2),IF('Hoja De Calculo'!BU$16&lt;'Hoja De Calculo'!BT$16,0,'Credit issuance TYA'!BT25-('Credit issuance TYA'!$E$21*'Credit issuance TYA'!$B$2)))</f>
        <v>0</v>
      </c>
      <c r="BU25" s="218">
        <f>IF(ISBLANK('Hoja De Calculo'!BV$13),'Credit issuance TYA'!BU25-('Credit issuance TYA'!$E$21*'Credit issuance TYA'!$B$2),IF('Hoja De Calculo'!BV$16&lt;'Hoja De Calculo'!BU$16,0,'Credit issuance TYA'!BU25-('Credit issuance TYA'!$E$21*'Credit issuance TYA'!$B$2)))</f>
        <v>0</v>
      </c>
      <c r="BV25" s="218">
        <f>IF(ISBLANK('Hoja De Calculo'!BW$13),'Credit issuance TYA'!BV25-('Credit issuance TYA'!$E$21*'Credit issuance TYA'!$B$2),IF('Hoja De Calculo'!BW$16&lt;'Hoja De Calculo'!BV$16,0,'Credit issuance TYA'!BV25-('Credit issuance TYA'!$E$21*'Credit issuance TYA'!$B$2)))</f>
        <v>0</v>
      </c>
      <c r="BW25" s="218">
        <f>IF(ISBLANK('Hoja De Calculo'!BX$13),'Credit issuance TYA'!BW25-('Credit issuance TYA'!$E$21*'Credit issuance TYA'!$B$2),IF('Hoja De Calculo'!BX$16&lt;'Hoja De Calculo'!BW$16,0,'Credit issuance TYA'!BW25-('Credit issuance TYA'!$E$21*'Credit issuance TYA'!$B$2)))</f>
        <v>0</v>
      </c>
      <c r="BX25" s="218">
        <f>IF(ISBLANK('Hoja De Calculo'!BY$13),'Credit issuance TYA'!BX25-('Credit issuance TYA'!$E$21*'Credit issuance TYA'!$B$2),IF('Hoja De Calculo'!BY$16&lt;'Hoja De Calculo'!BX$16,0,'Credit issuance TYA'!BX25-('Credit issuance TYA'!$E$21*'Credit issuance TYA'!$B$2)))</f>
        <v>0</v>
      </c>
      <c r="BY25" s="218">
        <f>IF(ISBLANK('Hoja De Calculo'!BZ$13),'Credit issuance TYA'!BY25-('Credit issuance TYA'!$E$21*'Credit issuance TYA'!$B$2),IF('Hoja De Calculo'!BZ$16&lt;'Hoja De Calculo'!BY$16,0,'Credit issuance TYA'!BY25-('Credit issuance TYA'!$E$21*'Credit issuance TYA'!$B$2)))</f>
        <v>0</v>
      </c>
      <c r="BZ25" s="218">
        <f>IF(ISBLANK('Hoja De Calculo'!CA$13),'Credit issuance TYA'!BZ25-('Credit issuance TYA'!$E$21*'Credit issuance TYA'!$B$2),IF('Hoja De Calculo'!CA$16&lt;'Hoja De Calculo'!BZ$16,0,'Credit issuance TYA'!BZ25-('Credit issuance TYA'!$E$21*'Credit issuance TYA'!$B$2)))</f>
        <v>0</v>
      </c>
      <c r="CA25" s="218">
        <f>IF(ISBLANK('Hoja De Calculo'!CB$13),'Credit issuance TYA'!CA25-('Credit issuance TYA'!$E$21*'Credit issuance TYA'!$B$2),IF('Hoja De Calculo'!CB$16&lt;'Hoja De Calculo'!CA$16,0,'Credit issuance TYA'!CA25-('Credit issuance TYA'!$E$21*'Credit issuance TYA'!$B$2)))</f>
        <v>0</v>
      </c>
      <c r="CB25" s="218">
        <f>IF(ISBLANK('Hoja De Calculo'!CC$13),'Credit issuance TYA'!CB25-('Credit issuance TYA'!$E$21*'Credit issuance TYA'!$B$2),IF('Hoja De Calculo'!CC$16&lt;'Hoja De Calculo'!CB$16,0,'Credit issuance TYA'!CB25-('Credit issuance TYA'!$E$21*'Credit issuance TYA'!$B$2)))</f>
        <v>0</v>
      </c>
      <c r="CC25" s="218">
        <f>IF(ISBLANK('Hoja De Calculo'!CD$13),'Credit issuance TYA'!CC25-('Credit issuance TYA'!$E$21*'Credit issuance TYA'!$B$2),IF('Hoja De Calculo'!CD$16&lt;'Hoja De Calculo'!CC$16,0,'Credit issuance TYA'!CC25-('Credit issuance TYA'!$E$21*'Credit issuance TYA'!$B$2)))</f>
        <v>0</v>
      </c>
      <c r="CD25" s="218">
        <f>IF(ISBLANK('Hoja De Calculo'!CE$13),'Credit issuance TYA'!CD25-('Credit issuance TYA'!$E$21*'Credit issuance TYA'!$B$2),IF('Hoja De Calculo'!CE$16&lt;'Hoja De Calculo'!CD$16,0,'Credit issuance TYA'!CD25-('Credit issuance TYA'!$E$21*'Credit issuance TYA'!$B$2)))</f>
        <v>0</v>
      </c>
      <c r="CE25" s="218">
        <f>IF(ISBLANK('Hoja De Calculo'!CF$13),'Credit issuance TYA'!CE25-('Credit issuance TYA'!$E$21*'Credit issuance TYA'!$B$2),IF('Hoja De Calculo'!CF$16&lt;'Hoja De Calculo'!CE$16,0,'Credit issuance TYA'!CE25-('Credit issuance TYA'!$E$21*'Credit issuance TYA'!$B$2)))</f>
        <v>0</v>
      </c>
      <c r="CF25" s="218">
        <f>IF(ISBLANK('Hoja De Calculo'!CG$13),'Credit issuance TYA'!CF25-('Credit issuance TYA'!$E$21*'Credit issuance TYA'!$B$2),IF('Hoja De Calculo'!CG$16&lt;'Hoja De Calculo'!CF$16,0,'Credit issuance TYA'!CF25-('Credit issuance TYA'!$E$21*'Credit issuance TYA'!$B$2)))</f>
        <v>0</v>
      </c>
      <c r="CG25" s="218">
        <f>IF(ISBLANK('Hoja De Calculo'!CH$13),'Credit issuance TYA'!CG25-('Credit issuance TYA'!$E$21*'Credit issuance TYA'!$B$2),IF('Hoja De Calculo'!CH$16&lt;'Hoja De Calculo'!CG$16,0,'Credit issuance TYA'!CG25-('Credit issuance TYA'!$E$21*'Credit issuance TYA'!$B$2)))</f>
        <v>0</v>
      </c>
      <c r="CH25" s="218">
        <f>IF(ISBLANK('Hoja De Calculo'!CI$13),'Credit issuance TYA'!CH25-('Credit issuance TYA'!$E$21*'Credit issuance TYA'!$B$2),IF('Hoja De Calculo'!CI$16&lt;'Hoja De Calculo'!CH$16,0,'Credit issuance TYA'!CH25-('Credit issuance TYA'!$E$21*'Credit issuance TYA'!$B$2)))</f>
        <v>0</v>
      </c>
      <c r="CI25" s="218">
        <f>IF(ISBLANK('Hoja De Calculo'!CJ$13),'Credit issuance TYA'!CI25-('Credit issuance TYA'!$E$21*'Credit issuance TYA'!$B$2),IF('Hoja De Calculo'!CJ$16&lt;'Hoja De Calculo'!CI$16,0,'Credit issuance TYA'!CI25-('Credit issuance TYA'!$E$21*'Credit issuance TYA'!$B$2)))</f>
        <v>0</v>
      </c>
      <c r="CJ25" s="218">
        <f>IF(ISBLANK('Hoja De Calculo'!CK$13),'Credit issuance TYA'!CJ25-('Credit issuance TYA'!$E$21*'Credit issuance TYA'!$B$2),IF('Hoja De Calculo'!CK$16&lt;'Hoja De Calculo'!CJ$16,0,'Credit issuance TYA'!CJ25-('Credit issuance TYA'!$E$21*'Credit issuance TYA'!$B$2)))</f>
        <v>0</v>
      </c>
      <c r="CK25" s="218">
        <f>IF(ISBLANK('Hoja De Calculo'!CL$13),'Credit issuance TYA'!CK25-('Credit issuance TYA'!$E$21*'Credit issuance TYA'!$B$2),IF('Hoja De Calculo'!CL$16&lt;'Hoja De Calculo'!CK$16,0,'Credit issuance TYA'!CK25-('Credit issuance TYA'!$E$21*'Credit issuance TYA'!$B$2)))</f>
        <v>0</v>
      </c>
      <c r="CL25" s="218">
        <f>IF(ISBLANK('Hoja De Calculo'!CM$13),'Credit issuance TYA'!CL25-('Credit issuance TYA'!$E$21*'Credit issuance TYA'!$B$2),IF('Hoja De Calculo'!CM$16&lt;'Hoja De Calculo'!CL$16,0,'Credit issuance TYA'!CL25-('Credit issuance TYA'!$E$21*'Credit issuance TYA'!$B$2)))</f>
        <v>0</v>
      </c>
      <c r="CM25" s="218">
        <f>IF(ISBLANK('Hoja De Calculo'!CN$13),'Credit issuance TYA'!CM25-('Credit issuance TYA'!$E$21*'Credit issuance TYA'!$B$2),IF('Hoja De Calculo'!CN$16&lt;'Hoja De Calculo'!CM$16,0,'Credit issuance TYA'!CM25-('Credit issuance TYA'!$E$21*'Credit issuance TYA'!$B$2)))</f>
        <v>0</v>
      </c>
      <c r="CN25" s="218">
        <f>IF(ISBLANK('Hoja De Calculo'!CO$13),'Credit issuance TYA'!CN25-('Credit issuance TYA'!$E$21*'Credit issuance TYA'!$B$2),IF('Hoja De Calculo'!CO$16&lt;'Hoja De Calculo'!CN$16,0,'Credit issuance TYA'!CN25-('Credit issuance TYA'!$E$21*'Credit issuance TYA'!$B$2)))</f>
        <v>0</v>
      </c>
      <c r="CO25" s="218">
        <f>IF(ISBLANK('Hoja De Calculo'!CP$13),'Credit issuance TYA'!CO25-('Credit issuance TYA'!$E$21*'Credit issuance TYA'!$B$2),IF('Hoja De Calculo'!CP$16&lt;'Hoja De Calculo'!CO$16,0,'Credit issuance TYA'!CO25-('Credit issuance TYA'!$E$21*'Credit issuance TYA'!$B$2)))</f>
        <v>0</v>
      </c>
      <c r="CP25" s="218">
        <f>IF(ISBLANK('Hoja De Calculo'!CQ$13),'Credit issuance TYA'!CP25-('Credit issuance TYA'!$E$21*'Credit issuance TYA'!$B$2),IF('Hoja De Calculo'!CQ$16&lt;'Hoja De Calculo'!CP$16,0,'Credit issuance TYA'!CP25-('Credit issuance TYA'!$E$21*'Credit issuance TYA'!$B$2)))</f>
        <v>0</v>
      </c>
      <c r="CQ25" s="218">
        <f>IF(ISBLANK('Hoja De Calculo'!CR$13),'Credit issuance TYA'!CQ25-('Credit issuance TYA'!$E$21*'Credit issuance TYA'!$B$2),IF('Hoja De Calculo'!CR$16&lt;'Hoja De Calculo'!CQ$16,0,'Credit issuance TYA'!CQ25-('Credit issuance TYA'!$E$21*'Credit issuance TYA'!$B$2)))</f>
        <v>0</v>
      </c>
      <c r="CR25" s="218">
        <f>IF(ISBLANK('Hoja De Calculo'!CS$13),'Credit issuance TYA'!CR25-('Credit issuance TYA'!$E$21*'Credit issuance TYA'!$B$2),IF('Hoja De Calculo'!CS$16&lt;'Hoja De Calculo'!CR$16,0,'Credit issuance TYA'!CR25-('Credit issuance TYA'!$E$21*'Credit issuance TYA'!$B$2)))</f>
        <v>0</v>
      </c>
      <c r="CS25" s="218">
        <f>IF(ISBLANK('Hoja De Calculo'!CT$13),'Credit issuance TYA'!CS25-('Credit issuance TYA'!$E$21*'Credit issuance TYA'!$B$2),IF('Hoja De Calculo'!CT$16&lt;'Hoja De Calculo'!CS$16,0,'Credit issuance TYA'!CS25-('Credit issuance TYA'!$E$21*'Credit issuance TYA'!$B$2)))</f>
        <v>0</v>
      </c>
      <c r="CT25" s="218">
        <f>IF(ISBLANK('Hoja De Calculo'!CU$13),'Credit issuance TYA'!CT25-('Credit issuance TYA'!$E$21*'Credit issuance TYA'!$B$2),IF('Hoja De Calculo'!CU$16&lt;'Hoja De Calculo'!CT$16,0,'Credit issuance TYA'!CT25-('Credit issuance TYA'!$E$21*'Credit issuance TYA'!$B$2)))</f>
        <v>0</v>
      </c>
      <c r="CU25" s="218">
        <f>IF(ISBLANK('Hoja De Calculo'!CV$13),'Credit issuance TYA'!CU25-('Credit issuance TYA'!$E$21*'Credit issuance TYA'!$B$2),IF('Hoja De Calculo'!CV$16&lt;'Hoja De Calculo'!CU$16,0,'Credit issuance TYA'!CU25-('Credit issuance TYA'!$E$21*'Credit issuance TYA'!$B$2)))</f>
        <v>0</v>
      </c>
      <c r="CV25" s="218">
        <f>IF(ISBLANK('Hoja De Calculo'!CW$13),'Credit issuance TYA'!CV25-('Credit issuance TYA'!$E$21*'Credit issuance TYA'!$B$2),IF('Hoja De Calculo'!CW$16&lt;'Hoja De Calculo'!CV$16,0,'Credit issuance TYA'!CV25-('Credit issuance TYA'!$E$21*'Credit issuance TYA'!$B$2)))</f>
        <v>0</v>
      </c>
      <c r="CW25" s="218">
        <f>IF(ISBLANK('Hoja De Calculo'!CX$13),'Credit issuance TYA'!CW25-('Credit issuance TYA'!$E$21*'Credit issuance TYA'!$B$2),IF('Hoja De Calculo'!CX$16&lt;'Hoja De Calculo'!CW$16,0,'Credit issuance TYA'!CW25-('Credit issuance TYA'!$E$21*'Credit issuance TYA'!$B$2)))</f>
        <v>0</v>
      </c>
    </row>
    <row r="26" spans="1:101" x14ac:dyDescent="0.35">
      <c r="A26" t="s">
        <v>131</v>
      </c>
      <c r="B26" s="204"/>
      <c r="C26" s="211"/>
      <c r="D26" s="211"/>
      <c r="E26" s="211"/>
      <c r="F26" s="224">
        <f>'Credit issuance TYA'!F26-('Credit issuance TYA'!$F21*'Credit issuance TYA'!$B$2)</f>
        <v>0</v>
      </c>
      <c r="G26" s="224">
        <f>IF(ISBLANK('Hoja De Calculo'!H$13),'Credit issuance TYA'!G26-('Credit issuance TYA'!$F$21*'Credit issuance TYA'!$B$2),IF('Hoja De Calculo'!H$16&lt;'Hoja De Calculo'!G$16,0,'Credit issuance TYA'!G26-('Credit issuance TYA'!$F$21*'Credit issuance TYA'!$B$2)))</f>
        <v>0</v>
      </c>
      <c r="H26" s="224">
        <f>IF(ISBLANK('Hoja De Calculo'!I$13),'Credit issuance TYA'!H26-('Credit issuance TYA'!$F$21*'Credit issuance TYA'!$B$2),IF('Hoja De Calculo'!I$16&lt;'Hoja De Calculo'!H$16,0,'Credit issuance TYA'!H26-('Credit issuance TYA'!$F$21*'Credit issuance TYA'!$B$2)))</f>
        <v>0</v>
      </c>
      <c r="I26" s="224">
        <f>IF(ISBLANK('Hoja De Calculo'!J$13),'Credit issuance TYA'!I26-('Credit issuance TYA'!$F$21*'Credit issuance TYA'!$B$2),IF('Hoja De Calculo'!J$16&lt;'Hoja De Calculo'!I$16,0,'Credit issuance TYA'!I26-('Credit issuance TYA'!$F$21*'Credit issuance TYA'!$B$2)))</f>
        <v>0</v>
      </c>
      <c r="J26" s="224">
        <f>IF(ISBLANK('Hoja De Calculo'!K$13),'Credit issuance TYA'!J26-('Credit issuance TYA'!$F$21*'Credit issuance TYA'!$B$2),IF('Hoja De Calculo'!K$16&lt;'Hoja De Calculo'!J$16,0,'Credit issuance TYA'!J26-('Credit issuance TYA'!$F$21*'Credit issuance TYA'!$B$2)))</f>
        <v>0</v>
      </c>
      <c r="K26" s="224">
        <f>IF(ISBLANK('Hoja De Calculo'!L$13),'Credit issuance TYA'!K26-('Credit issuance TYA'!$F$21*'Credit issuance TYA'!$B$2),IF('Hoja De Calculo'!L$16&lt;'Hoja De Calculo'!K$16,0,'Credit issuance TYA'!K26-('Credit issuance TYA'!$F$21*'Credit issuance TYA'!$B$2)))</f>
        <v>0</v>
      </c>
      <c r="L26" s="224">
        <f>IF(ISBLANK('Hoja De Calculo'!M$13),'Credit issuance TYA'!L26-('Credit issuance TYA'!$F$21*'Credit issuance TYA'!$B$2),IF('Hoja De Calculo'!M$16&lt;'Hoja De Calculo'!L$16,0,'Credit issuance TYA'!L26-('Credit issuance TYA'!$F$21*'Credit issuance TYA'!$B$2)))</f>
        <v>0</v>
      </c>
      <c r="M26" s="224">
        <f>IF(ISBLANK('Hoja De Calculo'!N$13),'Credit issuance TYA'!M26-('Credit issuance TYA'!$F$21*'Credit issuance TYA'!$B$2),IF('Hoja De Calculo'!N$16&lt;'Hoja De Calculo'!M$16,0,'Credit issuance TYA'!M26-('Credit issuance TYA'!$F$21*'Credit issuance TYA'!$B$2)))</f>
        <v>0</v>
      </c>
      <c r="N26" s="224">
        <f>IF(ISBLANK('Hoja De Calculo'!O$13),'Credit issuance TYA'!N26-('Credit issuance TYA'!$F$21*'Credit issuance TYA'!$B$2),IF('Hoja De Calculo'!O$16&lt;'Hoja De Calculo'!N$16,0,'Credit issuance TYA'!N26-('Credit issuance TYA'!$F$21*'Credit issuance TYA'!$B$2)))</f>
        <v>0</v>
      </c>
      <c r="O26" s="224">
        <f>IF(ISBLANK('Hoja De Calculo'!P$13),'Credit issuance TYA'!O26-('Credit issuance TYA'!$F$21*'Credit issuance TYA'!$B$2),IF('Hoja De Calculo'!P$16&lt;'Hoja De Calculo'!O$16,0,'Credit issuance TYA'!O26-('Credit issuance TYA'!$F$21*'Credit issuance TYA'!$B$2)))</f>
        <v>0</v>
      </c>
      <c r="P26" s="224">
        <f>IF(ISBLANK('Hoja De Calculo'!Q$13),'Credit issuance TYA'!P26-('Credit issuance TYA'!$F$21*'Credit issuance TYA'!$B$2),IF('Hoja De Calculo'!Q$16&lt;'Hoja De Calculo'!P$16,0,'Credit issuance TYA'!P26-('Credit issuance TYA'!$F$21*'Credit issuance TYA'!$B$2)))</f>
        <v>0</v>
      </c>
      <c r="Q26" s="224">
        <f>IF(ISBLANK('Hoja De Calculo'!R$13),'Credit issuance TYA'!Q26-('Credit issuance TYA'!$F$21*'Credit issuance TYA'!$B$2),IF('Hoja De Calculo'!R$16&lt;'Hoja De Calculo'!Q$16,0,'Credit issuance TYA'!Q26-('Credit issuance TYA'!$F$21*'Credit issuance TYA'!$B$2)))</f>
        <v>0</v>
      </c>
      <c r="R26" s="224">
        <f>IF(ISBLANK('Hoja De Calculo'!S$13),'Credit issuance TYA'!R26-('Credit issuance TYA'!$F$21*'Credit issuance TYA'!$B$2),IF('Hoja De Calculo'!S$16&lt;'Hoja De Calculo'!R$16,0,'Credit issuance TYA'!R26-('Credit issuance TYA'!$F$21*'Credit issuance TYA'!$B$2)))</f>
        <v>0</v>
      </c>
      <c r="S26" s="224">
        <f>IF(ISBLANK('Hoja De Calculo'!T$13),'Credit issuance TYA'!S26-('Credit issuance TYA'!$F$21*'Credit issuance TYA'!$B$2),IF('Hoja De Calculo'!T$16&lt;'Hoja De Calculo'!S$16,0,'Credit issuance TYA'!S26-('Credit issuance TYA'!$F$21*'Credit issuance TYA'!$B$2)))</f>
        <v>0</v>
      </c>
      <c r="T26" s="224">
        <f>IF(ISBLANK('Hoja De Calculo'!U$13),'Credit issuance TYA'!T26-('Credit issuance TYA'!$F$21*'Credit issuance TYA'!$B$2),IF('Hoja De Calculo'!U$16&lt;'Hoja De Calculo'!T$16,0,'Credit issuance TYA'!T26-('Credit issuance TYA'!$F$21*'Credit issuance TYA'!$B$2)))</f>
        <v>0</v>
      </c>
      <c r="U26" s="224">
        <f>IF(ISBLANK('Hoja De Calculo'!V$13),'Credit issuance TYA'!U26-('Credit issuance TYA'!$F$21*'Credit issuance TYA'!$B$2),IF('Hoja De Calculo'!V$16&lt;'Hoja De Calculo'!U$16,0,'Credit issuance TYA'!U26-('Credit issuance TYA'!$F$21*'Credit issuance TYA'!$B$2)))</f>
        <v>0</v>
      </c>
      <c r="V26" s="224">
        <f>IF(ISBLANK('Hoja De Calculo'!W$13),'Credit issuance TYA'!V26-('Credit issuance TYA'!$F$21*'Credit issuance TYA'!$B$2),IF('Hoja De Calculo'!W$16&lt;'Hoja De Calculo'!V$16,0,'Credit issuance TYA'!V26-('Credit issuance TYA'!$F$21*'Credit issuance TYA'!$B$2)))</f>
        <v>0</v>
      </c>
      <c r="W26" s="224">
        <f>IF(ISBLANK('Hoja De Calculo'!X$13),'Credit issuance TYA'!W26-('Credit issuance TYA'!$F$21*'Credit issuance TYA'!$B$2),IF('Hoja De Calculo'!X$16&lt;'Hoja De Calculo'!W$16,0,'Credit issuance TYA'!W26-('Credit issuance TYA'!$F$21*'Credit issuance TYA'!$B$2)))</f>
        <v>0</v>
      </c>
      <c r="X26" s="224">
        <f>IF(ISBLANK('Hoja De Calculo'!Y$13),'Credit issuance TYA'!X26-('Credit issuance TYA'!$F$21*'Credit issuance TYA'!$B$2),IF('Hoja De Calculo'!Y$16&lt;'Hoja De Calculo'!X$16,0,'Credit issuance TYA'!X26-('Credit issuance TYA'!$F$21*'Credit issuance TYA'!$B$2)))</f>
        <v>0</v>
      </c>
      <c r="Y26" s="224">
        <f>IF(ISBLANK('Hoja De Calculo'!Z$13),'Credit issuance TYA'!Y26-('Credit issuance TYA'!$F$21*'Credit issuance TYA'!$B$2),IF('Hoja De Calculo'!Z$16&lt;'Hoja De Calculo'!Y$16,0,'Credit issuance TYA'!Y26-('Credit issuance TYA'!$F$21*'Credit issuance TYA'!$B$2)))</f>
        <v>0</v>
      </c>
      <c r="Z26" s="224">
        <f>IF(ISBLANK('Hoja De Calculo'!AA$13),'Credit issuance TYA'!Z26-('Credit issuance TYA'!$F$21*'Credit issuance TYA'!$B$2),IF('Hoja De Calculo'!AA$16&lt;'Hoja De Calculo'!Z$16,0,'Credit issuance TYA'!Z26-('Credit issuance TYA'!$F$21*'Credit issuance TYA'!$B$2)))</f>
        <v>0</v>
      </c>
      <c r="AA26" s="224">
        <f>IF(ISBLANK('Hoja De Calculo'!AB$13),'Credit issuance TYA'!AA26-('Credit issuance TYA'!$F$21*'Credit issuance TYA'!$B$2),IF('Hoja De Calculo'!AB$16&lt;'Hoja De Calculo'!AA$16,0,'Credit issuance TYA'!AA26-('Credit issuance TYA'!$F$21*'Credit issuance TYA'!$B$2)))</f>
        <v>0</v>
      </c>
      <c r="AB26" s="224">
        <f>IF(ISBLANK('Hoja De Calculo'!AC$13),'Credit issuance TYA'!AB26-('Credit issuance TYA'!$F$21*'Credit issuance TYA'!$B$2),IF('Hoja De Calculo'!AC$16&lt;'Hoja De Calculo'!AB$16,0,'Credit issuance TYA'!AB26-('Credit issuance TYA'!$F$21*'Credit issuance TYA'!$B$2)))</f>
        <v>0</v>
      </c>
      <c r="AC26" s="224">
        <f>IF(ISBLANK('Hoja De Calculo'!AD$13),'Credit issuance TYA'!AC26-('Credit issuance TYA'!$F$21*'Credit issuance TYA'!$B$2),IF('Hoja De Calculo'!AD$16&lt;'Hoja De Calculo'!AC$16,0,'Credit issuance TYA'!AC26-('Credit issuance TYA'!$F$21*'Credit issuance TYA'!$B$2)))</f>
        <v>0</v>
      </c>
      <c r="AD26" s="224">
        <f>IF(ISBLANK('Hoja De Calculo'!AE$13),'Credit issuance TYA'!AD26-('Credit issuance TYA'!$F$21*'Credit issuance TYA'!$B$2),IF('Hoja De Calculo'!AE$16&lt;'Hoja De Calculo'!AD$16,0,'Credit issuance TYA'!AD26-('Credit issuance TYA'!$F$21*'Credit issuance TYA'!$B$2)))</f>
        <v>0</v>
      </c>
      <c r="AE26" s="224">
        <f>IF(ISBLANK('Hoja De Calculo'!AF$13),'Credit issuance TYA'!AE26-('Credit issuance TYA'!$F$21*'Credit issuance TYA'!$B$2),IF('Hoja De Calculo'!AF$16&lt;'Hoja De Calculo'!AE$16,0,'Credit issuance TYA'!AE26-('Credit issuance TYA'!$F$21*'Credit issuance TYA'!$B$2)))</f>
        <v>0</v>
      </c>
      <c r="AF26" s="224">
        <f>IF(ISBLANK('Hoja De Calculo'!AG$13),'Credit issuance TYA'!AF26-('Credit issuance TYA'!$F$21*'Credit issuance TYA'!$B$2),IF('Hoja De Calculo'!AG$16&lt;'Hoja De Calculo'!AF$16,0,'Credit issuance TYA'!AF26-('Credit issuance TYA'!$F$21*'Credit issuance TYA'!$B$2)))</f>
        <v>0</v>
      </c>
      <c r="AG26" s="224">
        <f>IF(ISBLANK('Hoja De Calculo'!AH$13),'Credit issuance TYA'!AG26-('Credit issuance TYA'!$F$21*'Credit issuance TYA'!$B$2),IF('Hoja De Calculo'!AH$16&lt;'Hoja De Calculo'!AG$16,0,'Credit issuance TYA'!AG26-('Credit issuance TYA'!$F$21*'Credit issuance TYA'!$B$2)))</f>
        <v>0</v>
      </c>
      <c r="AH26" s="224">
        <f>IF(ISBLANK('Hoja De Calculo'!AI$13),'Credit issuance TYA'!AH26-('Credit issuance TYA'!$F$21*'Credit issuance TYA'!$B$2),IF('Hoja De Calculo'!AI$16&lt;'Hoja De Calculo'!AH$16,0,'Credit issuance TYA'!AH26-('Credit issuance TYA'!$F$21*'Credit issuance TYA'!$B$2)))</f>
        <v>0</v>
      </c>
      <c r="AI26" s="224">
        <f>IF(ISBLANK('Hoja De Calculo'!AJ$13),'Credit issuance TYA'!AI26-('Credit issuance TYA'!$F$21*'Credit issuance TYA'!$B$2),IF('Hoja De Calculo'!AJ$16&lt;'Hoja De Calculo'!AI$16,0,'Credit issuance TYA'!AI26-('Credit issuance TYA'!$F$21*'Credit issuance TYA'!$B$2)))</f>
        <v>0</v>
      </c>
      <c r="AJ26" s="224">
        <f>IF(ISBLANK('Hoja De Calculo'!AK$13),'Credit issuance TYA'!AJ26-('Credit issuance TYA'!$F$21*'Credit issuance TYA'!$B$2),IF('Hoja De Calculo'!AK$16&lt;'Hoja De Calculo'!AJ$16,0,'Credit issuance TYA'!AJ26-('Credit issuance TYA'!$F$21*'Credit issuance TYA'!$B$2)))</f>
        <v>0</v>
      </c>
      <c r="AK26" s="224">
        <f>IF(ISBLANK('Hoja De Calculo'!AL$13),'Credit issuance TYA'!AK26-('Credit issuance TYA'!$F$21*'Credit issuance TYA'!$B$2),IF('Hoja De Calculo'!AL$16&lt;'Hoja De Calculo'!AK$16,0,'Credit issuance TYA'!AK26-('Credit issuance TYA'!$F$21*'Credit issuance TYA'!$B$2)))</f>
        <v>0</v>
      </c>
      <c r="AL26" s="224">
        <f>IF(ISBLANK('Hoja De Calculo'!AM$13),'Credit issuance TYA'!AL26-('Credit issuance TYA'!$F$21*'Credit issuance TYA'!$B$2),IF('Hoja De Calculo'!AM$16&lt;'Hoja De Calculo'!AL$16,0,'Credit issuance TYA'!AL26-('Credit issuance TYA'!$F$21*'Credit issuance TYA'!$B$2)))</f>
        <v>0</v>
      </c>
      <c r="AM26" s="224">
        <f>IF(ISBLANK('Hoja De Calculo'!AN$13),'Credit issuance TYA'!AM26-('Credit issuance TYA'!$F$21*'Credit issuance TYA'!$B$2),IF('Hoja De Calculo'!AN$16&lt;'Hoja De Calculo'!AM$16,0,'Credit issuance TYA'!AM26-('Credit issuance TYA'!$F$21*'Credit issuance TYA'!$B$2)))</f>
        <v>0</v>
      </c>
      <c r="AN26" s="224">
        <f>IF(ISBLANK('Hoja De Calculo'!AO$13),'Credit issuance TYA'!AN26-('Credit issuance TYA'!$F$21*'Credit issuance TYA'!$B$2),IF('Hoja De Calculo'!AO$16&lt;'Hoja De Calculo'!AN$16,0,'Credit issuance TYA'!AN26-('Credit issuance TYA'!$F$21*'Credit issuance TYA'!$B$2)))</f>
        <v>0</v>
      </c>
      <c r="AO26" s="224">
        <f>IF(ISBLANK('Hoja De Calculo'!AP$13),'Credit issuance TYA'!AO26-('Credit issuance TYA'!$F$21*'Credit issuance TYA'!$B$2),IF('Hoja De Calculo'!AP$16&lt;'Hoja De Calculo'!AO$16,0,'Credit issuance TYA'!AO26-('Credit issuance TYA'!$F$21*'Credit issuance TYA'!$B$2)))</f>
        <v>0</v>
      </c>
      <c r="AP26" s="224">
        <f>IF(ISBLANK('Hoja De Calculo'!AQ$13),'Credit issuance TYA'!AP26-('Credit issuance TYA'!$F$21*'Credit issuance TYA'!$B$2),IF('Hoja De Calculo'!AQ$16&lt;'Hoja De Calculo'!AP$16,0,'Credit issuance TYA'!AP26-('Credit issuance TYA'!$F$21*'Credit issuance TYA'!$B$2)))</f>
        <v>0</v>
      </c>
      <c r="AQ26" s="224">
        <f>IF(ISBLANK('Hoja De Calculo'!AR$13),'Credit issuance TYA'!AQ26-('Credit issuance TYA'!$F$21*'Credit issuance TYA'!$B$2),IF('Hoja De Calculo'!AR$16&lt;'Hoja De Calculo'!AQ$16,0,'Credit issuance TYA'!AQ26-('Credit issuance TYA'!$F$21*'Credit issuance TYA'!$B$2)))</f>
        <v>0</v>
      </c>
      <c r="AR26" s="224">
        <f>IF(ISBLANK('Hoja De Calculo'!AS$13),'Credit issuance TYA'!AR26-('Credit issuance TYA'!$F$21*'Credit issuance TYA'!$B$2),IF('Hoja De Calculo'!AS$16&lt;'Hoja De Calculo'!AR$16,0,'Credit issuance TYA'!AR26-('Credit issuance TYA'!$F$21*'Credit issuance TYA'!$B$2)))</f>
        <v>0</v>
      </c>
      <c r="AS26" s="224">
        <f>IF(ISBLANK('Hoja De Calculo'!AT$13),'Credit issuance TYA'!AS26-('Credit issuance TYA'!$F$21*'Credit issuance TYA'!$B$2),IF('Hoja De Calculo'!AT$16&lt;'Hoja De Calculo'!AS$16,0,'Credit issuance TYA'!AS26-('Credit issuance TYA'!$F$21*'Credit issuance TYA'!$B$2)))</f>
        <v>0</v>
      </c>
      <c r="AT26" s="224">
        <f>IF(ISBLANK('Hoja De Calculo'!AU$13),'Credit issuance TYA'!AT26-('Credit issuance TYA'!$F$21*'Credit issuance TYA'!$B$2),IF('Hoja De Calculo'!AU$16&lt;'Hoja De Calculo'!AT$16,0,'Credit issuance TYA'!AT26-('Credit issuance TYA'!$F$21*'Credit issuance TYA'!$B$2)))</f>
        <v>0</v>
      </c>
      <c r="AU26" s="224">
        <f>IF(ISBLANK('Hoja De Calculo'!AV$13),'Credit issuance TYA'!AU26-('Credit issuance TYA'!$F$21*'Credit issuance TYA'!$B$2),IF('Hoja De Calculo'!AV$16&lt;'Hoja De Calculo'!AU$16,0,'Credit issuance TYA'!AU26-('Credit issuance TYA'!$F$21*'Credit issuance TYA'!$B$2)))</f>
        <v>0</v>
      </c>
      <c r="AV26" s="224">
        <f>IF(ISBLANK('Hoja De Calculo'!AW$13),'Credit issuance TYA'!AV26-('Credit issuance TYA'!$F$21*'Credit issuance TYA'!$B$2),IF('Hoja De Calculo'!AW$16&lt;'Hoja De Calculo'!AV$16,0,'Credit issuance TYA'!AV26-('Credit issuance TYA'!$F$21*'Credit issuance TYA'!$B$2)))</f>
        <v>0</v>
      </c>
      <c r="AW26" s="224">
        <f>IF(ISBLANK('Hoja De Calculo'!AX$13),'Credit issuance TYA'!AW26-('Credit issuance TYA'!$F$21*'Credit issuance TYA'!$B$2),IF('Hoja De Calculo'!AX$16&lt;'Hoja De Calculo'!AW$16,0,'Credit issuance TYA'!AW26-('Credit issuance TYA'!$F$21*'Credit issuance TYA'!$B$2)))</f>
        <v>0</v>
      </c>
      <c r="AX26" s="224">
        <f>IF(ISBLANK('Hoja De Calculo'!AY$13),'Credit issuance TYA'!AX26-('Credit issuance TYA'!$F$21*'Credit issuance TYA'!$B$2),IF('Hoja De Calculo'!AY$16&lt;'Hoja De Calculo'!AX$16,0,'Credit issuance TYA'!AX26-('Credit issuance TYA'!$F$21*'Credit issuance TYA'!$B$2)))</f>
        <v>0</v>
      </c>
      <c r="AY26" s="224">
        <f>IF(ISBLANK('Hoja De Calculo'!AZ$13),'Credit issuance TYA'!AY26-('Credit issuance TYA'!$F$21*'Credit issuance TYA'!$B$2),IF('Hoja De Calculo'!AZ$16&lt;'Hoja De Calculo'!AY$16,0,'Credit issuance TYA'!AY26-('Credit issuance TYA'!$F$21*'Credit issuance TYA'!$B$2)))</f>
        <v>0</v>
      </c>
      <c r="AZ26" s="224">
        <f>IF(ISBLANK('Hoja De Calculo'!BA$13),'Credit issuance TYA'!AZ26-('Credit issuance TYA'!$F$21*'Credit issuance TYA'!$B$2),IF('Hoja De Calculo'!BA$16&lt;'Hoja De Calculo'!AZ$16,0,'Credit issuance TYA'!AZ26-('Credit issuance TYA'!$F$21*'Credit issuance TYA'!$B$2)))</f>
        <v>0</v>
      </c>
      <c r="BA26" s="224">
        <f>IF(ISBLANK('Hoja De Calculo'!BB$13),'Credit issuance TYA'!BA26-('Credit issuance TYA'!$F$21*'Credit issuance TYA'!$B$2),IF('Hoja De Calculo'!BB$16&lt;'Hoja De Calculo'!BA$16,0,'Credit issuance TYA'!BA26-('Credit issuance TYA'!$F$21*'Credit issuance TYA'!$B$2)))</f>
        <v>0</v>
      </c>
      <c r="BB26" s="224">
        <f>IF(ISBLANK('Hoja De Calculo'!BC$13),'Credit issuance TYA'!BB26-('Credit issuance TYA'!$F$21*'Credit issuance TYA'!$B$2),IF('Hoja De Calculo'!BC$16&lt;'Hoja De Calculo'!BB$16,0,'Credit issuance TYA'!BB26-('Credit issuance TYA'!$F$21*'Credit issuance TYA'!$B$2)))</f>
        <v>0</v>
      </c>
      <c r="BC26" s="224">
        <f>IF(ISBLANK('Hoja De Calculo'!BD$13),'Credit issuance TYA'!BC26-('Credit issuance TYA'!$F$21*'Credit issuance TYA'!$B$2),IF('Hoja De Calculo'!BD$16&lt;'Hoja De Calculo'!BC$16,0,'Credit issuance TYA'!BC26-('Credit issuance TYA'!$F$21*'Credit issuance TYA'!$B$2)))</f>
        <v>0</v>
      </c>
      <c r="BD26" s="224">
        <f>IF(ISBLANK('Hoja De Calculo'!BE$13),'Credit issuance TYA'!BD26-('Credit issuance TYA'!$F$21*'Credit issuance TYA'!$B$2),IF('Hoja De Calculo'!BE$16&lt;'Hoja De Calculo'!BD$16,0,'Credit issuance TYA'!BD26-('Credit issuance TYA'!$F$21*'Credit issuance TYA'!$B$2)))</f>
        <v>0</v>
      </c>
      <c r="BE26" s="224">
        <f>IF(ISBLANK('Hoja De Calculo'!BF$13),'Credit issuance TYA'!BE26-('Credit issuance TYA'!$F$21*'Credit issuance TYA'!$B$2),IF('Hoja De Calculo'!BF$16&lt;'Hoja De Calculo'!BE$16,0,'Credit issuance TYA'!BE26-('Credit issuance TYA'!$F$21*'Credit issuance TYA'!$B$2)))</f>
        <v>0</v>
      </c>
      <c r="BF26" s="224">
        <f>IF(ISBLANK('Hoja De Calculo'!BG$13),'Credit issuance TYA'!BF26-('Credit issuance TYA'!$F$21*'Credit issuance TYA'!$B$2),IF('Hoja De Calculo'!BG$16&lt;'Hoja De Calculo'!BF$16,0,'Credit issuance TYA'!BF26-('Credit issuance TYA'!$F$21*'Credit issuance TYA'!$B$2)))</f>
        <v>0</v>
      </c>
      <c r="BG26" s="224">
        <f>IF(ISBLANK('Hoja De Calculo'!BH$13),'Credit issuance TYA'!BG26-('Credit issuance TYA'!$F$21*'Credit issuance TYA'!$B$2),IF('Hoja De Calculo'!BH$16&lt;'Hoja De Calculo'!BG$16,0,'Credit issuance TYA'!BG26-('Credit issuance TYA'!$F$21*'Credit issuance TYA'!$B$2)))</f>
        <v>0</v>
      </c>
      <c r="BH26" s="224">
        <f>IF(ISBLANK('Hoja De Calculo'!BI$13),'Credit issuance TYA'!BH26-('Credit issuance TYA'!$F$21*'Credit issuance TYA'!$B$2),IF('Hoja De Calculo'!BI$16&lt;'Hoja De Calculo'!BH$16,0,'Credit issuance TYA'!BH26-('Credit issuance TYA'!$F$21*'Credit issuance TYA'!$B$2)))</f>
        <v>0</v>
      </c>
      <c r="BI26" s="224">
        <f>IF(ISBLANK('Hoja De Calculo'!BJ$13),'Credit issuance TYA'!BI26-('Credit issuance TYA'!$F$21*'Credit issuance TYA'!$B$2),IF('Hoja De Calculo'!BJ$16&lt;'Hoja De Calculo'!BI$16,0,'Credit issuance TYA'!BI26-('Credit issuance TYA'!$F$21*'Credit issuance TYA'!$B$2)))</f>
        <v>0</v>
      </c>
      <c r="BJ26" s="224">
        <f>IF(ISBLANK('Hoja De Calculo'!BK$13),'Credit issuance TYA'!BJ26-('Credit issuance TYA'!$F$21*'Credit issuance TYA'!$B$2),IF('Hoja De Calculo'!BK$16&lt;'Hoja De Calculo'!BJ$16,0,'Credit issuance TYA'!BJ26-('Credit issuance TYA'!$F$21*'Credit issuance TYA'!$B$2)))</f>
        <v>0</v>
      </c>
      <c r="BK26" s="224">
        <f>IF(ISBLANK('Hoja De Calculo'!BL$13),'Credit issuance TYA'!BK26-('Credit issuance TYA'!$F$21*'Credit issuance TYA'!$B$2),IF('Hoja De Calculo'!BL$16&lt;'Hoja De Calculo'!BK$16,0,'Credit issuance TYA'!BK26-('Credit issuance TYA'!$F$21*'Credit issuance TYA'!$B$2)))</f>
        <v>0</v>
      </c>
      <c r="BL26" s="224">
        <f>IF(ISBLANK('Hoja De Calculo'!BM$13),'Credit issuance TYA'!BL26-('Credit issuance TYA'!$F$21*'Credit issuance TYA'!$B$2),IF('Hoja De Calculo'!BM$16&lt;'Hoja De Calculo'!BL$16,0,'Credit issuance TYA'!BL26-('Credit issuance TYA'!$F$21*'Credit issuance TYA'!$B$2)))</f>
        <v>0</v>
      </c>
      <c r="BM26" s="224">
        <f>IF(ISBLANK('Hoja De Calculo'!BN$13),'Credit issuance TYA'!BM26-('Credit issuance TYA'!$F$21*'Credit issuance TYA'!$B$2),IF('Hoja De Calculo'!BN$16&lt;'Hoja De Calculo'!BM$16,0,'Credit issuance TYA'!BM26-('Credit issuance TYA'!$F$21*'Credit issuance TYA'!$B$2)))</f>
        <v>0</v>
      </c>
      <c r="BN26" s="224">
        <f>IF(ISBLANK('Hoja De Calculo'!BO$13),'Credit issuance TYA'!BN26-('Credit issuance TYA'!$F$21*'Credit issuance TYA'!$B$2),IF('Hoja De Calculo'!BO$16&lt;'Hoja De Calculo'!BN$16,0,'Credit issuance TYA'!BN26-('Credit issuance TYA'!$F$21*'Credit issuance TYA'!$B$2)))</f>
        <v>0</v>
      </c>
      <c r="BO26" s="224">
        <f>IF(ISBLANK('Hoja De Calculo'!BP$13),'Credit issuance TYA'!BO26-('Credit issuance TYA'!$F$21*'Credit issuance TYA'!$B$2),IF('Hoja De Calculo'!BP$16&lt;'Hoja De Calculo'!BO$16,0,'Credit issuance TYA'!BO26-('Credit issuance TYA'!$F$21*'Credit issuance TYA'!$B$2)))</f>
        <v>0</v>
      </c>
      <c r="BP26" s="224">
        <f>IF(ISBLANK('Hoja De Calculo'!BQ$13),'Credit issuance TYA'!BP26-('Credit issuance TYA'!$F$21*'Credit issuance TYA'!$B$2),IF('Hoja De Calculo'!BQ$16&lt;'Hoja De Calculo'!BP$16,0,'Credit issuance TYA'!BP26-('Credit issuance TYA'!$F$21*'Credit issuance TYA'!$B$2)))</f>
        <v>0</v>
      </c>
      <c r="BQ26" s="224">
        <f>IF(ISBLANK('Hoja De Calculo'!BR$13),'Credit issuance TYA'!BQ26-('Credit issuance TYA'!$F$21*'Credit issuance TYA'!$B$2),IF('Hoja De Calculo'!BR$16&lt;'Hoja De Calculo'!BQ$16,0,'Credit issuance TYA'!BQ26-('Credit issuance TYA'!$F$21*'Credit issuance TYA'!$B$2)))</f>
        <v>0</v>
      </c>
      <c r="BR26" s="224">
        <f>IF(ISBLANK('Hoja De Calculo'!BS$13),'Credit issuance TYA'!BR26-('Credit issuance TYA'!$F$21*'Credit issuance TYA'!$B$2),IF('Hoja De Calculo'!BS$16&lt;'Hoja De Calculo'!BR$16,0,'Credit issuance TYA'!BR26-('Credit issuance TYA'!$F$21*'Credit issuance TYA'!$B$2)))</f>
        <v>0</v>
      </c>
      <c r="BS26" s="224">
        <f>IF(ISBLANK('Hoja De Calculo'!BT$13),'Credit issuance TYA'!BS26-('Credit issuance TYA'!$F$21*'Credit issuance TYA'!$B$2),IF('Hoja De Calculo'!BT$16&lt;'Hoja De Calculo'!BS$16,0,'Credit issuance TYA'!BS26-('Credit issuance TYA'!$F$21*'Credit issuance TYA'!$B$2)))</f>
        <v>0</v>
      </c>
      <c r="BT26" s="224">
        <f>IF(ISBLANK('Hoja De Calculo'!BU$13),'Credit issuance TYA'!BT26-('Credit issuance TYA'!$F$21*'Credit issuance TYA'!$B$2),IF('Hoja De Calculo'!BU$16&lt;'Hoja De Calculo'!BT$16,0,'Credit issuance TYA'!BT26-('Credit issuance TYA'!$F$21*'Credit issuance TYA'!$B$2)))</f>
        <v>0</v>
      </c>
      <c r="BU26" s="224">
        <f>IF(ISBLANK('Hoja De Calculo'!BV$13),'Credit issuance TYA'!BU26-('Credit issuance TYA'!$F$21*'Credit issuance TYA'!$B$2),IF('Hoja De Calculo'!BV$16&lt;'Hoja De Calculo'!BU$16,0,'Credit issuance TYA'!BU26-('Credit issuance TYA'!$F$21*'Credit issuance TYA'!$B$2)))</f>
        <v>0</v>
      </c>
      <c r="BV26" s="224">
        <f>IF(ISBLANK('Hoja De Calculo'!BW$13),'Credit issuance TYA'!BV26-('Credit issuance TYA'!$F$21*'Credit issuance TYA'!$B$2),IF('Hoja De Calculo'!BW$16&lt;'Hoja De Calculo'!BV$16,0,'Credit issuance TYA'!BV26-('Credit issuance TYA'!$F$21*'Credit issuance TYA'!$B$2)))</f>
        <v>0</v>
      </c>
      <c r="BW26" s="224">
        <f>IF(ISBLANK('Hoja De Calculo'!BX$13),'Credit issuance TYA'!BW26-('Credit issuance TYA'!$F$21*'Credit issuance TYA'!$B$2),IF('Hoja De Calculo'!BX$16&lt;'Hoja De Calculo'!BW$16,0,'Credit issuance TYA'!BW26-('Credit issuance TYA'!$F$21*'Credit issuance TYA'!$B$2)))</f>
        <v>0</v>
      </c>
      <c r="BX26" s="224">
        <f>IF(ISBLANK('Hoja De Calculo'!BY$13),'Credit issuance TYA'!BX26-('Credit issuance TYA'!$F$21*'Credit issuance TYA'!$B$2),IF('Hoja De Calculo'!BY$16&lt;'Hoja De Calculo'!BX$16,0,'Credit issuance TYA'!BX26-('Credit issuance TYA'!$F$21*'Credit issuance TYA'!$B$2)))</f>
        <v>0</v>
      </c>
      <c r="BY26" s="224">
        <f>IF(ISBLANK('Hoja De Calculo'!BZ$13),'Credit issuance TYA'!BY26-('Credit issuance TYA'!$F$21*'Credit issuance TYA'!$B$2),IF('Hoja De Calculo'!BZ$16&lt;'Hoja De Calculo'!BY$16,0,'Credit issuance TYA'!BY26-('Credit issuance TYA'!$F$21*'Credit issuance TYA'!$B$2)))</f>
        <v>0</v>
      </c>
      <c r="BZ26" s="224">
        <f>IF(ISBLANK('Hoja De Calculo'!CA$13),'Credit issuance TYA'!BZ26-('Credit issuance TYA'!$F$21*'Credit issuance TYA'!$B$2),IF('Hoja De Calculo'!CA$16&lt;'Hoja De Calculo'!BZ$16,0,'Credit issuance TYA'!BZ26-('Credit issuance TYA'!$F$21*'Credit issuance TYA'!$B$2)))</f>
        <v>0</v>
      </c>
      <c r="CA26" s="224">
        <f>IF(ISBLANK('Hoja De Calculo'!CB$13),'Credit issuance TYA'!CA26-('Credit issuance TYA'!$F$21*'Credit issuance TYA'!$B$2),IF('Hoja De Calculo'!CB$16&lt;'Hoja De Calculo'!CA$16,0,'Credit issuance TYA'!CA26-('Credit issuance TYA'!$F$21*'Credit issuance TYA'!$B$2)))</f>
        <v>0</v>
      </c>
      <c r="CB26" s="224">
        <f>IF(ISBLANK('Hoja De Calculo'!CC$13),'Credit issuance TYA'!CB26-('Credit issuance TYA'!$F$21*'Credit issuance TYA'!$B$2),IF('Hoja De Calculo'!CC$16&lt;'Hoja De Calculo'!CB$16,0,'Credit issuance TYA'!CB26-('Credit issuance TYA'!$F$21*'Credit issuance TYA'!$B$2)))</f>
        <v>0</v>
      </c>
      <c r="CC26" s="224">
        <f>IF(ISBLANK('Hoja De Calculo'!CD$13),'Credit issuance TYA'!CC26-('Credit issuance TYA'!$F$21*'Credit issuance TYA'!$B$2),IF('Hoja De Calculo'!CD$16&lt;'Hoja De Calculo'!CC$16,0,'Credit issuance TYA'!CC26-('Credit issuance TYA'!$F$21*'Credit issuance TYA'!$B$2)))</f>
        <v>0</v>
      </c>
      <c r="CD26" s="224">
        <f>IF(ISBLANK('Hoja De Calculo'!CE$13),'Credit issuance TYA'!CD26-('Credit issuance TYA'!$F$21*'Credit issuance TYA'!$B$2),IF('Hoja De Calculo'!CE$16&lt;'Hoja De Calculo'!CD$16,0,'Credit issuance TYA'!CD26-('Credit issuance TYA'!$F$21*'Credit issuance TYA'!$B$2)))</f>
        <v>0</v>
      </c>
      <c r="CE26" s="224">
        <f>IF(ISBLANK('Hoja De Calculo'!CF$13),'Credit issuance TYA'!CE26-('Credit issuance TYA'!$F$21*'Credit issuance TYA'!$B$2),IF('Hoja De Calculo'!CF$16&lt;'Hoja De Calculo'!CE$16,0,'Credit issuance TYA'!CE26-('Credit issuance TYA'!$F$21*'Credit issuance TYA'!$B$2)))</f>
        <v>0</v>
      </c>
      <c r="CF26" s="224">
        <f>IF(ISBLANK('Hoja De Calculo'!CG$13),'Credit issuance TYA'!CF26-('Credit issuance TYA'!$F$21*'Credit issuance TYA'!$B$2),IF('Hoja De Calculo'!CG$16&lt;'Hoja De Calculo'!CF$16,0,'Credit issuance TYA'!CF26-('Credit issuance TYA'!$F$21*'Credit issuance TYA'!$B$2)))</f>
        <v>0</v>
      </c>
      <c r="CG26" s="224">
        <f>IF(ISBLANK('Hoja De Calculo'!CH$13),'Credit issuance TYA'!CG26-('Credit issuance TYA'!$F$21*'Credit issuance TYA'!$B$2),IF('Hoja De Calculo'!CH$16&lt;'Hoja De Calculo'!CG$16,0,'Credit issuance TYA'!CG26-('Credit issuance TYA'!$F$21*'Credit issuance TYA'!$B$2)))</f>
        <v>0</v>
      </c>
      <c r="CH26" s="224">
        <f>IF(ISBLANK('Hoja De Calculo'!CI$13),'Credit issuance TYA'!CH26-('Credit issuance TYA'!$F$21*'Credit issuance TYA'!$B$2),IF('Hoja De Calculo'!CI$16&lt;'Hoja De Calculo'!CH$16,0,'Credit issuance TYA'!CH26-('Credit issuance TYA'!$F$21*'Credit issuance TYA'!$B$2)))</f>
        <v>0</v>
      </c>
      <c r="CI26" s="224">
        <f>IF(ISBLANK('Hoja De Calculo'!CJ$13),'Credit issuance TYA'!CI26-('Credit issuance TYA'!$F$21*'Credit issuance TYA'!$B$2),IF('Hoja De Calculo'!CJ$16&lt;'Hoja De Calculo'!CI$16,0,'Credit issuance TYA'!CI26-('Credit issuance TYA'!$F$21*'Credit issuance TYA'!$B$2)))</f>
        <v>0</v>
      </c>
      <c r="CJ26" s="224">
        <f>IF(ISBLANK('Hoja De Calculo'!CK$13),'Credit issuance TYA'!CJ26-('Credit issuance TYA'!$F$21*'Credit issuance TYA'!$B$2),IF('Hoja De Calculo'!CK$16&lt;'Hoja De Calculo'!CJ$16,0,'Credit issuance TYA'!CJ26-('Credit issuance TYA'!$F$21*'Credit issuance TYA'!$B$2)))</f>
        <v>0</v>
      </c>
      <c r="CK26" s="224">
        <f>IF(ISBLANK('Hoja De Calculo'!CL$13),'Credit issuance TYA'!CK26-('Credit issuance TYA'!$F$21*'Credit issuance TYA'!$B$2),IF('Hoja De Calculo'!CL$16&lt;'Hoja De Calculo'!CK$16,0,'Credit issuance TYA'!CK26-('Credit issuance TYA'!$F$21*'Credit issuance TYA'!$B$2)))</f>
        <v>0</v>
      </c>
      <c r="CL26" s="224">
        <f>IF(ISBLANK('Hoja De Calculo'!CM$13),'Credit issuance TYA'!CL26-('Credit issuance TYA'!$F$21*'Credit issuance TYA'!$B$2),IF('Hoja De Calculo'!CM$16&lt;'Hoja De Calculo'!CL$16,0,'Credit issuance TYA'!CL26-('Credit issuance TYA'!$F$21*'Credit issuance TYA'!$B$2)))</f>
        <v>0</v>
      </c>
      <c r="CM26" s="224">
        <f>IF(ISBLANK('Hoja De Calculo'!CN$13),'Credit issuance TYA'!CM26-('Credit issuance TYA'!$F$21*'Credit issuance TYA'!$B$2),IF('Hoja De Calculo'!CN$16&lt;'Hoja De Calculo'!CM$16,0,'Credit issuance TYA'!CM26-('Credit issuance TYA'!$F$21*'Credit issuance TYA'!$B$2)))</f>
        <v>0</v>
      </c>
      <c r="CN26" s="224">
        <f>IF(ISBLANK('Hoja De Calculo'!CO$13),'Credit issuance TYA'!CN26-('Credit issuance TYA'!$F$21*'Credit issuance TYA'!$B$2),IF('Hoja De Calculo'!CO$16&lt;'Hoja De Calculo'!CN$16,0,'Credit issuance TYA'!CN26-('Credit issuance TYA'!$F$21*'Credit issuance TYA'!$B$2)))</f>
        <v>0</v>
      </c>
      <c r="CO26" s="224">
        <f>IF(ISBLANK('Hoja De Calculo'!CP$13),'Credit issuance TYA'!CO26-('Credit issuance TYA'!$F$21*'Credit issuance TYA'!$B$2),IF('Hoja De Calculo'!CP$16&lt;'Hoja De Calculo'!CO$16,0,'Credit issuance TYA'!CO26-('Credit issuance TYA'!$F$21*'Credit issuance TYA'!$B$2)))</f>
        <v>0</v>
      </c>
      <c r="CP26" s="224">
        <f>IF(ISBLANK('Hoja De Calculo'!CQ$13),'Credit issuance TYA'!CP26-('Credit issuance TYA'!$F$21*'Credit issuance TYA'!$B$2),IF('Hoja De Calculo'!CQ$16&lt;'Hoja De Calculo'!CP$16,0,'Credit issuance TYA'!CP26-('Credit issuance TYA'!$F$21*'Credit issuance TYA'!$B$2)))</f>
        <v>0</v>
      </c>
      <c r="CQ26" s="224">
        <f>IF(ISBLANK('Hoja De Calculo'!CR$13),'Credit issuance TYA'!CQ26-('Credit issuance TYA'!$F$21*'Credit issuance TYA'!$B$2),IF('Hoja De Calculo'!CR$16&lt;'Hoja De Calculo'!CQ$16,0,'Credit issuance TYA'!CQ26-('Credit issuance TYA'!$F$21*'Credit issuance TYA'!$B$2)))</f>
        <v>0</v>
      </c>
      <c r="CR26" s="224">
        <f>IF(ISBLANK('Hoja De Calculo'!CS$13),'Credit issuance TYA'!CR26-('Credit issuance TYA'!$F$21*'Credit issuance TYA'!$B$2),IF('Hoja De Calculo'!CS$16&lt;'Hoja De Calculo'!CR$16,0,'Credit issuance TYA'!CR26-('Credit issuance TYA'!$F$21*'Credit issuance TYA'!$B$2)))</f>
        <v>0</v>
      </c>
      <c r="CS26" s="224">
        <f>IF(ISBLANK('Hoja De Calculo'!CT$13),'Credit issuance TYA'!CS26-('Credit issuance TYA'!$F$21*'Credit issuance TYA'!$B$2),IF('Hoja De Calculo'!CT$16&lt;'Hoja De Calculo'!CS$16,0,'Credit issuance TYA'!CS26-('Credit issuance TYA'!$F$21*'Credit issuance TYA'!$B$2)))</f>
        <v>0</v>
      </c>
      <c r="CT26" s="224">
        <f>IF(ISBLANK('Hoja De Calculo'!CU$13),'Credit issuance TYA'!CT26-('Credit issuance TYA'!$F$21*'Credit issuance TYA'!$B$2),IF('Hoja De Calculo'!CU$16&lt;'Hoja De Calculo'!CT$16,0,'Credit issuance TYA'!CT26-('Credit issuance TYA'!$F$21*'Credit issuance TYA'!$B$2)))</f>
        <v>0</v>
      </c>
      <c r="CU26" s="224">
        <f>IF(ISBLANK('Hoja De Calculo'!CV$13),'Credit issuance TYA'!CU26-('Credit issuance TYA'!$F$21*'Credit issuance TYA'!$B$2),IF('Hoja De Calculo'!CV$16&lt;'Hoja De Calculo'!CU$16,0,'Credit issuance TYA'!CU26-('Credit issuance TYA'!$F$21*'Credit issuance TYA'!$B$2)))</f>
        <v>0</v>
      </c>
      <c r="CV26" s="224">
        <f>IF(ISBLANK('Hoja De Calculo'!CW$13),'Credit issuance TYA'!CV26-('Credit issuance TYA'!$F$21*'Credit issuance TYA'!$B$2),IF('Hoja De Calculo'!CW$16&lt;'Hoja De Calculo'!CV$16,0,'Credit issuance TYA'!CV26-('Credit issuance TYA'!$F$21*'Credit issuance TYA'!$B$2)))</f>
        <v>0</v>
      </c>
      <c r="CW26" s="224">
        <f>IF(ISBLANK('Hoja De Calculo'!CX$13),'Credit issuance TYA'!CW26-('Credit issuance TYA'!$F$21*'Credit issuance TYA'!$B$2),IF('Hoja De Calculo'!CX$16&lt;'Hoja De Calculo'!CW$16,0,'Credit issuance TYA'!CW26-('Credit issuance TYA'!$F$21*'Credit issuance TYA'!$B$2)))</f>
        <v>0</v>
      </c>
    </row>
    <row r="27" spans="1:101" x14ac:dyDescent="0.35">
      <c r="A27" t="s">
        <v>132</v>
      </c>
      <c r="B27" s="204"/>
      <c r="C27" s="211"/>
      <c r="D27" s="211"/>
      <c r="E27" s="211"/>
      <c r="F27" s="211"/>
      <c r="G27" s="230">
        <f>'Credit issuance TYA'!G27-('Credit issuance TYA'!$G21*'Credit issuance TYA'!$B$2)</f>
        <v>0</v>
      </c>
      <c r="H27" s="230">
        <f>IF(ISBLANK('Hoja De Calculo'!I$13),'Credit issuance TYA'!H27-('Credit issuance TYA'!$G$21*'Credit issuance TYA'!$B$2),IF('Hoja De Calculo'!I$16&lt;'Hoja De Calculo'!H$16,0,'Credit issuance TYA'!H27-('Credit issuance TYA'!$G$21*'Credit issuance TYA'!$B$2)))</f>
        <v>0</v>
      </c>
      <c r="I27" s="230">
        <f>IF(ISBLANK('Hoja De Calculo'!J$13),'Credit issuance TYA'!I27-('Credit issuance TYA'!$G$21*'Credit issuance TYA'!$B$2),IF('Hoja De Calculo'!J$16&lt;'Hoja De Calculo'!I$16,0,'Credit issuance TYA'!I27-('Credit issuance TYA'!$G$21*'Credit issuance TYA'!$B$2)))</f>
        <v>0</v>
      </c>
      <c r="J27" s="230">
        <f>IF(ISBLANK('Hoja De Calculo'!K$13),'Credit issuance TYA'!J27-('Credit issuance TYA'!$G$21*'Credit issuance TYA'!$B$2),IF('Hoja De Calculo'!K$16&lt;'Hoja De Calculo'!J$16,0,'Credit issuance TYA'!J27-('Credit issuance TYA'!$G$21*'Credit issuance TYA'!$B$2)))</f>
        <v>0</v>
      </c>
      <c r="K27" s="230">
        <f>IF(ISBLANK('Hoja De Calculo'!L$13),'Credit issuance TYA'!K27-('Credit issuance TYA'!$G$21*'Credit issuance TYA'!$B$2),IF('Hoja De Calculo'!L$16&lt;'Hoja De Calculo'!K$16,0,'Credit issuance TYA'!K27-('Credit issuance TYA'!$G$21*'Credit issuance TYA'!$B$2)))</f>
        <v>0</v>
      </c>
      <c r="L27" s="230">
        <f>IF(ISBLANK('Hoja De Calculo'!M$13),'Credit issuance TYA'!L27-('Credit issuance TYA'!$G$21*'Credit issuance TYA'!$B$2),IF('Hoja De Calculo'!M$16&lt;'Hoja De Calculo'!L$16,0,'Credit issuance TYA'!L27-('Credit issuance TYA'!$G$21*'Credit issuance TYA'!$B$2)))</f>
        <v>0</v>
      </c>
      <c r="M27" s="230">
        <f>IF(ISBLANK('Hoja De Calculo'!N$13),'Credit issuance TYA'!M27-('Credit issuance TYA'!$G$21*'Credit issuance TYA'!$B$2),IF('Hoja De Calculo'!N$16&lt;'Hoja De Calculo'!M$16,0,'Credit issuance TYA'!M27-('Credit issuance TYA'!$G$21*'Credit issuance TYA'!$B$2)))</f>
        <v>0</v>
      </c>
      <c r="N27" s="230">
        <f>IF(ISBLANK('Hoja De Calculo'!O$13),'Credit issuance TYA'!N27-('Credit issuance TYA'!$G$21*'Credit issuance TYA'!$B$2),IF('Hoja De Calculo'!O$16&lt;'Hoja De Calculo'!N$16,0,'Credit issuance TYA'!N27-('Credit issuance TYA'!$G$21*'Credit issuance TYA'!$B$2)))</f>
        <v>0</v>
      </c>
      <c r="O27" s="230">
        <f>IF(ISBLANK('Hoja De Calculo'!P$13),'Credit issuance TYA'!O27-('Credit issuance TYA'!$G$21*'Credit issuance TYA'!$B$2),IF('Hoja De Calculo'!P$16&lt;'Hoja De Calculo'!O$16,0,'Credit issuance TYA'!O27-('Credit issuance TYA'!$G$21*'Credit issuance TYA'!$B$2)))</f>
        <v>0</v>
      </c>
      <c r="P27" s="230">
        <f>IF(ISBLANK('Hoja De Calculo'!Q$13),'Credit issuance TYA'!P27-('Credit issuance TYA'!$G$21*'Credit issuance TYA'!$B$2),IF('Hoja De Calculo'!Q$16&lt;'Hoja De Calculo'!P$16,0,'Credit issuance TYA'!P27-('Credit issuance TYA'!$G$21*'Credit issuance TYA'!$B$2)))</f>
        <v>0</v>
      </c>
      <c r="Q27" s="230">
        <f>IF(ISBLANK('Hoja De Calculo'!R$13),'Credit issuance TYA'!Q27-('Credit issuance TYA'!$G$21*'Credit issuance TYA'!$B$2),IF('Hoja De Calculo'!R$16&lt;'Hoja De Calculo'!Q$16,0,'Credit issuance TYA'!Q27-('Credit issuance TYA'!$G$21*'Credit issuance TYA'!$B$2)))</f>
        <v>0</v>
      </c>
      <c r="R27" s="230">
        <f>IF(ISBLANK('Hoja De Calculo'!S$13),'Credit issuance TYA'!R27-('Credit issuance TYA'!$G$21*'Credit issuance TYA'!$B$2),IF('Hoja De Calculo'!S$16&lt;'Hoja De Calculo'!R$16,0,'Credit issuance TYA'!R27-('Credit issuance TYA'!$G$21*'Credit issuance TYA'!$B$2)))</f>
        <v>0</v>
      </c>
      <c r="S27" s="230">
        <f>IF(ISBLANK('Hoja De Calculo'!T$13),'Credit issuance TYA'!S27-('Credit issuance TYA'!$G$21*'Credit issuance TYA'!$B$2),IF('Hoja De Calculo'!T$16&lt;'Hoja De Calculo'!S$16,0,'Credit issuance TYA'!S27-('Credit issuance TYA'!$G$21*'Credit issuance TYA'!$B$2)))</f>
        <v>0</v>
      </c>
      <c r="T27" s="230">
        <f>IF(ISBLANK('Hoja De Calculo'!U$13),'Credit issuance TYA'!T27-('Credit issuance TYA'!$G$21*'Credit issuance TYA'!$B$2),IF('Hoja De Calculo'!U$16&lt;'Hoja De Calculo'!T$16,0,'Credit issuance TYA'!T27-('Credit issuance TYA'!$G$21*'Credit issuance TYA'!$B$2)))</f>
        <v>0</v>
      </c>
      <c r="U27" s="230">
        <f>IF(ISBLANK('Hoja De Calculo'!V$13),'Credit issuance TYA'!U27-('Credit issuance TYA'!$G$21*'Credit issuance TYA'!$B$2),IF('Hoja De Calculo'!V$16&lt;'Hoja De Calculo'!U$16,0,'Credit issuance TYA'!U27-('Credit issuance TYA'!$G$21*'Credit issuance TYA'!$B$2)))</f>
        <v>0</v>
      </c>
      <c r="V27" s="230">
        <f>IF(ISBLANK('Hoja De Calculo'!W$13),'Credit issuance TYA'!V27-('Credit issuance TYA'!$G$21*'Credit issuance TYA'!$B$2),IF('Hoja De Calculo'!W$16&lt;'Hoja De Calculo'!V$16,0,'Credit issuance TYA'!V27-('Credit issuance TYA'!$G$21*'Credit issuance TYA'!$B$2)))</f>
        <v>0</v>
      </c>
      <c r="W27" s="230">
        <f>IF(ISBLANK('Hoja De Calculo'!X$13),'Credit issuance TYA'!W27-('Credit issuance TYA'!$G$21*'Credit issuance TYA'!$B$2),IF('Hoja De Calculo'!X$16&lt;'Hoja De Calculo'!W$16,0,'Credit issuance TYA'!W27-('Credit issuance TYA'!$G$21*'Credit issuance TYA'!$B$2)))</f>
        <v>0</v>
      </c>
      <c r="X27" s="230">
        <f>IF(ISBLANK('Hoja De Calculo'!Y$13),'Credit issuance TYA'!X27-('Credit issuance TYA'!$G$21*'Credit issuance TYA'!$B$2),IF('Hoja De Calculo'!Y$16&lt;'Hoja De Calculo'!X$16,0,'Credit issuance TYA'!X27-('Credit issuance TYA'!$G$21*'Credit issuance TYA'!$B$2)))</f>
        <v>0</v>
      </c>
      <c r="Y27" s="230">
        <f>IF(ISBLANK('Hoja De Calculo'!Z$13),'Credit issuance TYA'!Y27-('Credit issuance TYA'!$G$21*'Credit issuance TYA'!$B$2),IF('Hoja De Calculo'!Z$16&lt;'Hoja De Calculo'!Y$16,0,'Credit issuance TYA'!Y27-('Credit issuance TYA'!$G$21*'Credit issuance TYA'!$B$2)))</f>
        <v>0</v>
      </c>
      <c r="Z27" s="230">
        <f>IF(ISBLANK('Hoja De Calculo'!AA$13),'Credit issuance TYA'!Z27-('Credit issuance TYA'!$G$21*'Credit issuance TYA'!$B$2),IF('Hoja De Calculo'!AA$16&lt;'Hoja De Calculo'!Z$16,0,'Credit issuance TYA'!Z27-('Credit issuance TYA'!$G$21*'Credit issuance TYA'!$B$2)))</f>
        <v>0</v>
      </c>
      <c r="AA27" s="230">
        <f>IF(ISBLANK('Hoja De Calculo'!AB$13),'Credit issuance TYA'!AA27-('Credit issuance TYA'!$G$21*'Credit issuance TYA'!$B$2),IF('Hoja De Calculo'!AB$16&lt;'Hoja De Calculo'!AA$16,0,'Credit issuance TYA'!AA27-('Credit issuance TYA'!$G$21*'Credit issuance TYA'!$B$2)))</f>
        <v>0</v>
      </c>
      <c r="AB27" s="230">
        <f>IF(ISBLANK('Hoja De Calculo'!AC$13),'Credit issuance TYA'!AB27-('Credit issuance TYA'!$G$21*'Credit issuance TYA'!$B$2),IF('Hoja De Calculo'!AC$16&lt;'Hoja De Calculo'!AB$16,0,'Credit issuance TYA'!AB27-('Credit issuance TYA'!$G$21*'Credit issuance TYA'!$B$2)))</f>
        <v>0</v>
      </c>
      <c r="AC27" s="230">
        <f>IF(ISBLANK('Hoja De Calculo'!AD$13),'Credit issuance TYA'!AC27-('Credit issuance TYA'!$G$21*'Credit issuance TYA'!$B$2),IF('Hoja De Calculo'!AD$16&lt;'Hoja De Calculo'!AC$16,0,'Credit issuance TYA'!AC27-('Credit issuance TYA'!$G$21*'Credit issuance TYA'!$B$2)))</f>
        <v>0</v>
      </c>
      <c r="AD27" s="230">
        <f>IF(ISBLANK('Hoja De Calculo'!AE$13),'Credit issuance TYA'!AD27-('Credit issuance TYA'!$G$21*'Credit issuance TYA'!$B$2),IF('Hoja De Calculo'!AE$16&lt;'Hoja De Calculo'!AD$16,0,'Credit issuance TYA'!AD27-('Credit issuance TYA'!$G$21*'Credit issuance TYA'!$B$2)))</f>
        <v>0</v>
      </c>
      <c r="AE27" s="230">
        <f>IF(ISBLANK('Hoja De Calculo'!AF$13),'Credit issuance TYA'!AE27-('Credit issuance TYA'!$G$21*'Credit issuance TYA'!$B$2),IF('Hoja De Calculo'!AF$16&lt;'Hoja De Calculo'!AE$16,0,'Credit issuance TYA'!AE27-('Credit issuance TYA'!$G$21*'Credit issuance TYA'!$B$2)))</f>
        <v>0</v>
      </c>
      <c r="AF27" s="230">
        <f>IF(ISBLANK('Hoja De Calculo'!AG$13),'Credit issuance TYA'!AF27-('Credit issuance TYA'!$G$21*'Credit issuance TYA'!$B$2),IF('Hoja De Calculo'!AG$16&lt;'Hoja De Calculo'!AF$16,0,'Credit issuance TYA'!AF27-('Credit issuance TYA'!$G$21*'Credit issuance TYA'!$B$2)))</f>
        <v>0</v>
      </c>
      <c r="AG27" s="230">
        <f>IF(ISBLANK('Hoja De Calculo'!AH$13),'Credit issuance TYA'!AG27-('Credit issuance TYA'!$G$21*'Credit issuance TYA'!$B$2),IF('Hoja De Calculo'!AH$16&lt;'Hoja De Calculo'!AG$16,0,'Credit issuance TYA'!AG27-('Credit issuance TYA'!$G$21*'Credit issuance TYA'!$B$2)))</f>
        <v>0</v>
      </c>
      <c r="AH27" s="230">
        <f>IF(ISBLANK('Hoja De Calculo'!AI$13),'Credit issuance TYA'!AH27-('Credit issuance TYA'!$G$21*'Credit issuance TYA'!$B$2),IF('Hoja De Calculo'!AI$16&lt;'Hoja De Calculo'!AH$16,0,'Credit issuance TYA'!AH27-('Credit issuance TYA'!$G$21*'Credit issuance TYA'!$B$2)))</f>
        <v>0</v>
      </c>
      <c r="AI27" s="230">
        <f>IF(ISBLANK('Hoja De Calculo'!AJ$13),'Credit issuance TYA'!AI27-('Credit issuance TYA'!$G$21*'Credit issuance TYA'!$B$2),IF('Hoja De Calculo'!AJ$16&lt;'Hoja De Calculo'!AI$16,0,'Credit issuance TYA'!AI27-('Credit issuance TYA'!$G$21*'Credit issuance TYA'!$B$2)))</f>
        <v>0</v>
      </c>
      <c r="AJ27" s="230">
        <f>IF(ISBLANK('Hoja De Calculo'!AK$13),'Credit issuance TYA'!AJ27-('Credit issuance TYA'!$G$21*'Credit issuance TYA'!$B$2),IF('Hoja De Calculo'!AK$16&lt;'Hoja De Calculo'!AJ$16,0,'Credit issuance TYA'!AJ27-('Credit issuance TYA'!$G$21*'Credit issuance TYA'!$B$2)))</f>
        <v>0</v>
      </c>
      <c r="AK27" s="230">
        <f>IF(ISBLANK('Hoja De Calculo'!AL$13),'Credit issuance TYA'!AK27-('Credit issuance TYA'!$G$21*'Credit issuance TYA'!$B$2),IF('Hoja De Calculo'!AL$16&lt;'Hoja De Calculo'!AK$16,0,'Credit issuance TYA'!AK27-('Credit issuance TYA'!$G$21*'Credit issuance TYA'!$B$2)))</f>
        <v>0</v>
      </c>
      <c r="AL27" s="230">
        <f>IF(ISBLANK('Hoja De Calculo'!AM$13),'Credit issuance TYA'!AL27-('Credit issuance TYA'!$G$21*'Credit issuance TYA'!$B$2),IF('Hoja De Calculo'!AM$16&lt;'Hoja De Calculo'!AL$16,0,'Credit issuance TYA'!AL27-('Credit issuance TYA'!$G$21*'Credit issuance TYA'!$B$2)))</f>
        <v>0</v>
      </c>
      <c r="AM27" s="230">
        <f>IF(ISBLANK('Hoja De Calculo'!AN$13),'Credit issuance TYA'!AM27-('Credit issuance TYA'!$G$21*'Credit issuance TYA'!$B$2),IF('Hoja De Calculo'!AN$16&lt;'Hoja De Calculo'!AM$16,0,'Credit issuance TYA'!AM27-('Credit issuance TYA'!$G$21*'Credit issuance TYA'!$B$2)))</f>
        <v>0</v>
      </c>
      <c r="AN27" s="230">
        <f>IF(ISBLANK('Hoja De Calculo'!AO$13),'Credit issuance TYA'!AN27-('Credit issuance TYA'!$G$21*'Credit issuance TYA'!$B$2),IF('Hoja De Calculo'!AO$16&lt;'Hoja De Calculo'!AN$16,0,'Credit issuance TYA'!AN27-('Credit issuance TYA'!$G$21*'Credit issuance TYA'!$B$2)))</f>
        <v>0</v>
      </c>
      <c r="AO27" s="230">
        <f>IF(ISBLANK('Hoja De Calculo'!AP$13),'Credit issuance TYA'!AO27-('Credit issuance TYA'!$G$21*'Credit issuance TYA'!$B$2),IF('Hoja De Calculo'!AP$16&lt;'Hoja De Calculo'!AO$16,0,'Credit issuance TYA'!AO27-('Credit issuance TYA'!$G$21*'Credit issuance TYA'!$B$2)))</f>
        <v>0</v>
      </c>
      <c r="AP27" s="230">
        <f>IF(ISBLANK('Hoja De Calculo'!AQ$13),'Credit issuance TYA'!AP27-('Credit issuance TYA'!$G$21*'Credit issuance TYA'!$B$2),IF('Hoja De Calculo'!AQ$16&lt;'Hoja De Calculo'!AP$16,0,'Credit issuance TYA'!AP27-('Credit issuance TYA'!$G$21*'Credit issuance TYA'!$B$2)))</f>
        <v>0</v>
      </c>
      <c r="AQ27" s="230">
        <f>IF(ISBLANK('Hoja De Calculo'!AR$13),'Credit issuance TYA'!AQ27-('Credit issuance TYA'!$G$21*'Credit issuance TYA'!$B$2),IF('Hoja De Calculo'!AR$16&lt;'Hoja De Calculo'!AQ$16,0,'Credit issuance TYA'!AQ27-('Credit issuance TYA'!$G$21*'Credit issuance TYA'!$B$2)))</f>
        <v>0</v>
      </c>
      <c r="AR27" s="230">
        <f>IF(ISBLANK('Hoja De Calculo'!AS$13),'Credit issuance TYA'!AR27-('Credit issuance TYA'!$G$21*'Credit issuance TYA'!$B$2),IF('Hoja De Calculo'!AS$16&lt;'Hoja De Calculo'!AR$16,0,'Credit issuance TYA'!AR27-('Credit issuance TYA'!$G$21*'Credit issuance TYA'!$B$2)))</f>
        <v>0</v>
      </c>
      <c r="AS27" s="230">
        <f>IF(ISBLANK('Hoja De Calculo'!AT$13),'Credit issuance TYA'!AS27-('Credit issuance TYA'!$G$21*'Credit issuance TYA'!$B$2),IF('Hoja De Calculo'!AT$16&lt;'Hoja De Calculo'!AS$16,0,'Credit issuance TYA'!AS27-('Credit issuance TYA'!$G$21*'Credit issuance TYA'!$B$2)))</f>
        <v>0</v>
      </c>
      <c r="AT27" s="230">
        <f>IF(ISBLANK('Hoja De Calculo'!AU$13),'Credit issuance TYA'!AT27-('Credit issuance TYA'!$G$21*'Credit issuance TYA'!$B$2),IF('Hoja De Calculo'!AU$16&lt;'Hoja De Calculo'!AT$16,0,'Credit issuance TYA'!AT27-('Credit issuance TYA'!$G$21*'Credit issuance TYA'!$B$2)))</f>
        <v>0</v>
      </c>
      <c r="AU27" s="230">
        <f>IF(ISBLANK('Hoja De Calculo'!AV$13),'Credit issuance TYA'!AU27-('Credit issuance TYA'!$G$21*'Credit issuance TYA'!$B$2),IF('Hoja De Calculo'!AV$16&lt;'Hoja De Calculo'!AU$16,0,'Credit issuance TYA'!AU27-('Credit issuance TYA'!$G$21*'Credit issuance TYA'!$B$2)))</f>
        <v>0</v>
      </c>
      <c r="AV27" s="230">
        <f>IF(ISBLANK('Hoja De Calculo'!AW$13),'Credit issuance TYA'!AV27-('Credit issuance TYA'!$G$21*'Credit issuance TYA'!$B$2),IF('Hoja De Calculo'!AW$16&lt;'Hoja De Calculo'!AV$16,0,'Credit issuance TYA'!AV27-('Credit issuance TYA'!$G$21*'Credit issuance TYA'!$B$2)))</f>
        <v>0</v>
      </c>
      <c r="AW27" s="230">
        <f>IF(ISBLANK('Hoja De Calculo'!AX$13),'Credit issuance TYA'!AW27-('Credit issuance TYA'!$G$21*'Credit issuance TYA'!$B$2),IF('Hoja De Calculo'!AX$16&lt;'Hoja De Calculo'!AW$16,0,'Credit issuance TYA'!AW27-('Credit issuance TYA'!$G$21*'Credit issuance TYA'!$B$2)))</f>
        <v>0</v>
      </c>
      <c r="AX27" s="230">
        <f>IF(ISBLANK('Hoja De Calculo'!AY$13),'Credit issuance TYA'!AX27-('Credit issuance TYA'!$G$21*'Credit issuance TYA'!$B$2),IF('Hoja De Calculo'!AY$16&lt;'Hoja De Calculo'!AX$16,0,'Credit issuance TYA'!AX27-('Credit issuance TYA'!$G$21*'Credit issuance TYA'!$B$2)))</f>
        <v>0</v>
      </c>
      <c r="AY27" s="230">
        <f>IF(ISBLANK('Hoja De Calculo'!AZ$13),'Credit issuance TYA'!AY27-('Credit issuance TYA'!$G$21*'Credit issuance TYA'!$B$2),IF('Hoja De Calculo'!AZ$16&lt;'Hoja De Calculo'!AY$16,0,'Credit issuance TYA'!AY27-('Credit issuance TYA'!$G$21*'Credit issuance TYA'!$B$2)))</f>
        <v>0</v>
      </c>
      <c r="AZ27" s="230">
        <f>IF(ISBLANK('Hoja De Calculo'!BA$13),'Credit issuance TYA'!AZ27-('Credit issuance TYA'!$G$21*'Credit issuance TYA'!$B$2),IF('Hoja De Calculo'!BA$16&lt;'Hoja De Calculo'!AZ$16,0,'Credit issuance TYA'!AZ27-('Credit issuance TYA'!$G$21*'Credit issuance TYA'!$B$2)))</f>
        <v>0</v>
      </c>
      <c r="BA27" s="230">
        <f>IF(ISBLANK('Hoja De Calculo'!BB$13),'Credit issuance TYA'!BA27-('Credit issuance TYA'!$G$21*'Credit issuance TYA'!$B$2),IF('Hoja De Calculo'!BB$16&lt;'Hoja De Calculo'!BA$16,0,'Credit issuance TYA'!BA27-('Credit issuance TYA'!$G$21*'Credit issuance TYA'!$B$2)))</f>
        <v>0</v>
      </c>
      <c r="BB27" s="230">
        <f>IF(ISBLANK('Hoja De Calculo'!BC$13),'Credit issuance TYA'!BB27-('Credit issuance TYA'!$G$21*'Credit issuance TYA'!$B$2),IF('Hoja De Calculo'!BC$16&lt;'Hoja De Calculo'!BB$16,0,'Credit issuance TYA'!BB27-('Credit issuance TYA'!$G$21*'Credit issuance TYA'!$B$2)))</f>
        <v>0</v>
      </c>
      <c r="BC27" s="230">
        <f>IF(ISBLANK('Hoja De Calculo'!BD$13),'Credit issuance TYA'!BC27-('Credit issuance TYA'!$G$21*'Credit issuance TYA'!$B$2),IF('Hoja De Calculo'!BD$16&lt;'Hoja De Calculo'!BC$16,0,'Credit issuance TYA'!BC27-('Credit issuance TYA'!$G$21*'Credit issuance TYA'!$B$2)))</f>
        <v>0</v>
      </c>
      <c r="BD27" s="230">
        <f>IF(ISBLANK('Hoja De Calculo'!BE$13),'Credit issuance TYA'!BD27-('Credit issuance TYA'!$G$21*'Credit issuance TYA'!$B$2),IF('Hoja De Calculo'!BE$16&lt;'Hoja De Calculo'!BD$16,0,'Credit issuance TYA'!BD27-('Credit issuance TYA'!$G$21*'Credit issuance TYA'!$B$2)))</f>
        <v>0</v>
      </c>
      <c r="BE27" s="230">
        <f>IF(ISBLANK('Hoja De Calculo'!BF$13),'Credit issuance TYA'!BE27-('Credit issuance TYA'!$G$21*'Credit issuance TYA'!$B$2),IF('Hoja De Calculo'!BF$16&lt;'Hoja De Calculo'!BE$16,0,'Credit issuance TYA'!BE27-('Credit issuance TYA'!$G$21*'Credit issuance TYA'!$B$2)))</f>
        <v>0</v>
      </c>
      <c r="BF27" s="230">
        <f>IF(ISBLANK('Hoja De Calculo'!BG$13),'Credit issuance TYA'!BF27-('Credit issuance TYA'!$G$21*'Credit issuance TYA'!$B$2),IF('Hoja De Calculo'!BG$16&lt;'Hoja De Calculo'!BF$16,0,'Credit issuance TYA'!BF27-('Credit issuance TYA'!$G$21*'Credit issuance TYA'!$B$2)))</f>
        <v>0</v>
      </c>
      <c r="BG27" s="230">
        <f>IF(ISBLANK('Hoja De Calculo'!BH$13),'Credit issuance TYA'!BG27-('Credit issuance TYA'!$G$21*'Credit issuance TYA'!$B$2),IF('Hoja De Calculo'!BH$16&lt;'Hoja De Calculo'!BG$16,0,'Credit issuance TYA'!BG27-('Credit issuance TYA'!$G$21*'Credit issuance TYA'!$B$2)))</f>
        <v>0</v>
      </c>
      <c r="BH27" s="230">
        <f>IF(ISBLANK('Hoja De Calculo'!BI$13),'Credit issuance TYA'!BH27-('Credit issuance TYA'!$G$21*'Credit issuance TYA'!$B$2),IF('Hoja De Calculo'!BI$16&lt;'Hoja De Calculo'!BH$16,0,'Credit issuance TYA'!BH27-('Credit issuance TYA'!$G$21*'Credit issuance TYA'!$B$2)))</f>
        <v>0</v>
      </c>
      <c r="BI27" s="230">
        <f>IF(ISBLANK('Hoja De Calculo'!BJ$13),'Credit issuance TYA'!BI27-('Credit issuance TYA'!$G$21*'Credit issuance TYA'!$B$2),IF('Hoja De Calculo'!BJ$16&lt;'Hoja De Calculo'!BI$16,0,'Credit issuance TYA'!BI27-('Credit issuance TYA'!$G$21*'Credit issuance TYA'!$B$2)))</f>
        <v>0</v>
      </c>
      <c r="BJ27" s="230">
        <f>IF(ISBLANK('Hoja De Calculo'!BK$13),'Credit issuance TYA'!BJ27-('Credit issuance TYA'!$G$21*'Credit issuance TYA'!$B$2),IF('Hoja De Calculo'!BK$16&lt;'Hoja De Calculo'!BJ$16,0,'Credit issuance TYA'!BJ27-('Credit issuance TYA'!$G$21*'Credit issuance TYA'!$B$2)))</f>
        <v>0</v>
      </c>
      <c r="BK27" s="230">
        <f>IF(ISBLANK('Hoja De Calculo'!BL$13),'Credit issuance TYA'!BK27-('Credit issuance TYA'!$G$21*'Credit issuance TYA'!$B$2),IF('Hoja De Calculo'!BL$16&lt;'Hoja De Calculo'!BK$16,0,'Credit issuance TYA'!BK27-('Credit issuance TYA'!$G$21*'Credit issuance TYA'!$B$2)))</f>
        <v>0</v>
      </c>
      <c r="BL27" s="230">
        <f>IF(ISBLANK('Hoja De Calculo'!BM$13),'Credit issuance TYA'!BL27-('Credit issuance TYA'!$G$21*'Credit issuance TYA'!$B$2),IF('Hoja De Calculo'!BM$16&lt;'Hoja De Calculo'!BL$16,0,'Credit issuance TYA'!BL27-('Credit issuance TYA'!$G$21*'Credit issuance TYA'!$B$2)))</f>
        <v>0</v>
      </c>
      <c r="BM27" s="230">
        <f>IF(ISBLANK('Hoja De Calculo'!BN$13),'Credit issuance TYA'!BM27-('Credit issuance TYA'!$G$21*'Credit issuance TYA'!$B$2),IF('Hoja De Calculo'!BN$16&lt;'Hoja De Calculo'!BM$16,0,'Credit issuance TYA'!BM27-('Credit issuance TYA'!$G$21*'Credit issuance TYA'!$B$2)))</f>
        <v>0</v>
      </c>
      <c r="BN27" s="230">
        <f>IF(ISBLANK('Hoja De Calculo'!BO$13),'Credit issuance TYA'!BN27-('Credit issuance TYA'!$G$21*'Credit issuance TYA'!$B$2),IF('Hoja De Calculo'!BO$16&lt;'Hoja De Calculo'!BN$16,0,'Credit issuance TYA'!BN27-('Credit issuance TYA'!$G$21*'Credit issuance TYA'!$B$2)))</f>
        <v>0</v>
      </c>
      <c r="BO27" s="230">
        <f>IF(ISBLANK('Hoja De Calculo'!BP$13),'Credit issuance TYA'!BO27-('Credit issuance TYA'!$G$21*'Credit issuance TYA'!$B$2),IF('Hoja De Calculo'!BP$16&lt;'Hoja De Calculo'!BO$16,0,'Credit issuance TYA'!BO27-('Credit issuance TYA'!$G$21*'Credit issuance TYA'!$B$2)))</f>
        <v>0</v>
      </c>
      <c r="BP27" s="230">
        <f>IF(ISBLANK('Hoja De Calculo'!BQ$13),'Credit issuance TYA'!BP27-('Credit issuance TYA'!$G$21*'Credit issuance TYA'!$B$2),IF('Hoja De Calculo'!BQ$16&lt;'Hoja De Calculo'!BP$16,0,'Credit issuance TYA'!BP27-('Credit issuance TYA'!$G$21*'Credit issuance TYA'!$B$2)))</f>
        <v>0</v>
      </c>
      <c r="BQ27" s="230">
        <f>IF(ISBLANK('Hoja De Calculo'!BR$13),'Credit issuance TYA'!BQ27-('Credit issuance TYA'!$G$21*'Credit issuance TYA'!$B$2),IF('Hoja De Calculo'!BR$16&lt;'Hoja De Calculo'!BQ$16,0,'Credit issuance TYA'!BQ27-('Credit issuance TYA'!$G$21*'Credit issuance TYA'!$B$2)))</f>
        <v>0</v>
      </c>
      <c r="BR27" s="230">
        <f>IF(ISBLANK('Hoja De Calculo'!BS$13),'Credit issuance TYA'!BR27-('Credit issuance TYA'!$G$21*'Credit issuance TYA'!$B$2),IF('Hoja De Calculo'!BS$16&lt;'Hoja De Calculo'!BR$16,0,'Credit issuance TYA'!BR27-('Credit issuance TYA'!$G$21*'Credit issuance TYA'!$B$2)))</f>
        <v>0</v>
      </c>
      <c r="BS27" s="230">
        <f>IF(ISBLANK('Hoja De Calculo'!BT$13),'Credit issuance TYA'!BS27-('Credit issuance TYA'!$G$21*'Credit issuance TYA'!$B$2),IF('Hoja De Calculo'!BT$16&lt;'Hoja De Calculo'!BS$16,0,'Credit issuance TYA'!BS27-('Credit issuance TYA'!$G$21*'Credit issuance TYA'!$B$2)))</f>
        <v>0</v>
      </c>
      <c r="BT27" s="230">
        <f>IF(ISBLANK('Hoja De Calculo'!BU$13),'Credit issuance TYA'!BT27-('Credit issuance TYA'!$G$21*'Credit issuance TYA'!$B$2),IF('Hoja De Calculo'!BU$16&lt;'Hoja De Calculo'!BT$16,0,'Credit issuance TYA'!BT27-('Credit issuance TYA'!$G$21*'Credit issuance TYA'!$B$2)))</f>
        <v>0</v>
      </c>
      <c r="BU27" s="230">
        <f>IF(ISBLANK('Hoja De Calculo'!BV$13),'Credit issuance TYA'!BU27-('Credit issuance TYA'!$G$21*'Credit issuance TYA'!$B$2),IF('Hoja De Calculo'!BV$16&lt;'Hoja De Calculo'!BU$16,0,'Credit issuance TYA'!BU27-('Credit issuance TYA'!$G$21*'Credit issuance TYA'!$B$2)))</f>
        <v>0</v>
      </c>
      <c r="BV27" s="230">
        <f>IF(ISBLANK('Hoja De Calculo'!BW$13),'Credit issuance TYA'!BV27-('Credit issuance TYA'!$G$21*'Credit issuance TYA'!$B$2),IF('Hoja De Calculo'!BW$16&lt;'Hoja De Calculo'!BV$16,0,'Credit issuance TYA'!BV27-('Credit issuance TYA'!$G$21*'Credit issuance TYA'!$B$2)))</f>
        <v>0</v>
      </c>
      <c r="BW27" s="230">
        <f>IF(ISBLANK('Hoja De Calculo'!BX$13),'Credit issuance TYA'!BW27-('Credit issuance TYA'!$G$21*'Credit issuance TYA'!$B$2),IF('Hoja De Calculo'!BX$16&lt;'Hoja De Calculo'!BW$16,0,'Credit issuance TYA'!BW27-('Credit issuance TYA'!$G$21*'Credit issuance TYA'!$B$2)))</f>
        <v>0</v>
      </c>
      <c r="BX27" s="230">
        <f>IF(ISBLANK('Hoja De Calculo'!BY$13),'Credit issuance TYA'!BX27-('Credit issuance TYA'!$G$21*'Credit issuance TYA'!$B$2),IF('Hoja De Calculo'!BY$16&lt;'Hoja De Calculo'!BX$16,0,'Credit issuance TYA'!BX27-('Credit issuance TYA'!$G$21*'Credit issuance TYA'!$B$2)))</f>
        <v>0</v>
      </c>
      <c r="BY27" s="230">
        <f>IF(ISBLANK('Hoja De Calculo'!BZ$13),'Credit issuance TYA'!BY27-('Credit issuance TYA'!$G$21*'Credit issuance TYA'!$B$2),IF('Hoja De Calculo'!BZ$16&lt;'Hoja De Calculo'!BY$16,0,'Credit issuance TYA'!BY27-('Credit issuance TYA'!$G$21*'Credit issuance TYA'!$B$2)))</f>
        <v>0</v>
      </c>
      <c r="BZ27" s="230">
        <f>IF(ISBLANK('Hoja De Calculo'!CA$13),'Credit issuance TYA'!BZ27-('Credit issuance TYA'!$G$21*'Credit issuance TYA'!$B$2),IF('Hoja De Calculo'!CA$16&lt;'Hoja De Calculo'!BZ$16,0,'Credit issuance TYA'!BZ27-('Credit issuance TYA'!$G$21*'Credit issuance TYA'!$B$2)))</f>
        <v>0</v>
      </c>
      <c r="CA27" s="230">
        <f>IF(ISBLANK('Hoja De Calculo'!CB$13),'Credit issuance TYA'!CA27-('Credit issuance TYA'!$G$21*'Credit issuance TYA'!$B$2),IF('Hoja De Calculo'!CB$16&lt;'Hoja De Calculo'!CA$16,0,'Credit issuance TYA'!CA27-('Credit issuance TYA'!$G$21*'Credit issuance TYA'!$B$2)))</f>
        <v>0</v>
      </c>
      <c r="CB27" s="230">
        <f>IF(ISBLANK('Hoja De Calculo'!CC$13),'Credit issuance TYA'!CB27-('Credit issuance TYA'!$G$21*'Credit issuance TYA'!$B$2),IF('Hoja De Calculo'!CC$16&lt;'Hoja De Calculo'!CB$16,0,'Credit issuance TYA'!CB27-('Credit issuance TYA'!$G$21*'Credit issuance TYA'!$B$2)))</f>
        <v>0</v>
      </c>
      <c r="CC27" s="230">
        <f>IF(ISBLANK('Hoja De Calculo'!CD$13),'Credit issuance TYA'!CC27-('Credit issuance TYA'!$G$21*'Credit issuance TYA'!$B$2),IF('Hoja De Calculo'!CD$16&lt;'Hoja De Calculo'!CC$16,0,'Credit issuance TYA'!CC27-('Credit issuance TYA'!$G$21*'Credit issuance TYA'!$B$2)))</f>
        <v>0</v>
      </c>
      <c r="CD27" s="230">
        <f>IF(ISBLANK('Hoja De Calculo'!CE$13),'Credit issuance TYA'!CD27-('Credit issuance TYA'!$G$21*'Credit issuance TYA'!$B$2),IF('Hoja De Calculo'!CE$16&lt;'Hoja De Calculo'!CD$16,0,'Credit issuance TYA'!CD27-('Credit issuance TYA'!$G$21*'Credit issuance TYA'!$B$2)))</f>
        <v>0</v>
      </c>
      <c r="CE27" s="230">
        <f>IF(ISBLANK('Hoja De Calculo'!CF$13),'Credit issuance TYA'!CE27-('Credit issuance TYA'!$G$21*'Credit issuance TYA'!$B$2),IF('Hoja De Calculo'!CF$16&lt;'Hoja De Calculo'!CE$16,0,'Credit issuance TYA'!CE27-('Credit issuance TYA'!$G$21*'Credit issuance TYA'!$B$2)))</f>
        <v>0</v>
      </c>
      <c r="CF27" s="230">
        <f>IF(ISBLANK('Hoja De Calculo'!CG$13),'Credit issuance TYA'!CF27-('Credit issuance TYA'!$G$21*'Credit issuance TYA'!$B$2),IF('Hoja De Calculo'!CG$16&lt;'Hoja De Calculo'!CF$16,0,'Credit issuance TYA'!CF27-('Credit issuance TYA'!$G$21*'Credit issuance TYA'!$B$2)))</f>
        <v>0</v>
      </c>
      <c r="CG27" s="230">
        <f>IF(ISBLANK('Hoja De Calculo'!CH$13),'Credit issuance TYA'!CG27-('Credit issuance TYA'!$G$21*'Credit issuance TYA'!$B$2),IF('Hoja De Calculo'!CH$16&lt;'Hoja De Calculo'!CG$16,0,'Credit issuance TYA'!CG27-('Credit issuance TYA'!$G$21*'Credit issuance TYA'!$B$2)))</f>
        <v>0</v>
      </c>
      <c r="CH27" s="230">
        <f>IF(ISBLANK('Hoja De Calculo'!CI$13),'Credit issuance TYA'!CH27-('Credit issuance TYA'!$G$21*'Credit issuance TYA'!$B$2),IF('Hoja De Calculo'!CI$16&lt;'Hoja De Calculo'!CH$16,0,'Credit issuance TYA'!CH27-('Credit issuance TYA'!$G$21*'Credit issuance TYA'!$B$2)))</f>
        <v>0</v>
      </c>
      <c r="CI27" s="230">
        <f>IF(ISBLANK('Hoja De Calculo'!CJ$13),'Credit issuance TYA'!CI27-('Credit issuance TYA'!$G$21*'Credit issuance TYA'!$B$2),IF('Hoja De Calculo'!CJ$16&lt;'Hoja De Calculo'!CI$16,0,'Credit issuance TYA'!CI27-('Credit issuance TYA'!$G$21*'Credit issuance TYA'!$B$2)))</f>
        <v>0</v>
      </c>
      <c r="CJ27" s="230">
        <f>IF(ISBLANK('Hoja De Calculo'!CK$13),'Credit issuance TYA'!CJ27-('Credit issuance TYA'!$G$21*'Credit issuance TYA'!$B$2),IF('Hoja De Calculo'!CK$16&lt;'Hoja De Calculo'!CJ$16,0,'Credit issuance TYA'!CJ27-('Credit issuance TYA'!$G$21*'Credit issuance TYA'!$B$2)))</f>
        <v>0</v>
      </c>
      <c r="CK27" s="230">
        <f>IF(ISBLANK('Hoja De Calculo'!CL$13),'Credit issuance TYA'!CK27-('Credit issuance TYA'!$G$21*'Credit issuance TYA'!$B$2),IF('Hoja De Calculo'!CL$16&lt;'Hoja De Calculo'!CK$16,0,'Credit issuance TYA'!CK27-('Credit issuance TYA'!$G$21*'Credit issuance TYA'!$B$2)))</f>
        <v>0</v>
      </c>
      <c r="CL27" s="230">
        <f>IF(ISBLANK('Hoja De Calculo'!CM$13),'Credit issuance TYA'!CL27-('Credit issuance TYA'!$G$21*'Credit issuance TYA'!$B$2),IF('Hoja De Calculo'!CM$16&lt;'Hoja De Calculo'!CL$16,0,'Credit issuance TYA'!CL27-('Credit issuance TYA'!$G$21*'Credit issuance TYA'!$B$2)))</f>
        <v>0</v>
      </c>
      <c r="CM27" s="230">
        <f>IF(ISBLANK('Hoja De Calculo'!CN$13),'Credit issuance TYA'!CM27-('Credit issuance TYA'!$G$21*'Credit issuance TYA'!$B$2),IF('Hoja De Calculo'!CN$16&lt;'Hoja De Calculo'!CM$16,0,'Credit issuance TYA'!CM27-('Credit issuance TYA'!$G$21*'Credit issuance TYA'!$B$2)))</f>
        <v>0</v>
      </c>
      <c r="CN27" s="230">
        <f>IF(ISBLANK('Hoja De Calculo'!CO$13),'Credit issuance TYA'!CN27-('Credit issuance TYA'!$G$21*'Credit issuance TYA'!$B$2),IF('Hoja De Calculo'!CO$16&lt;'Hoja De Calculo'!CN$16,0,'Credit issuance TYA'!CN27-('Credit issuance TYA'!$G$21*'Credit issuance TYA'!$B$2)))</f>
        <v>0</v>
      </c>
      <c r="CO27" s="230">
        <f>IF(ISBLANK('Hoja De Calculo'!CP$13),'Credit issuance TYA'!CO27-('Credit issuance TYA'!$G$21*'Credit issuance TYA'!$B$2),IF('Hoja De Calculo'!CP$16&lt;'Hoja De Calculo'!CO$16,0,'Credit issuance TYA'!CO27-('Credit issuance TYA'!$G$21*'Credit issuance TYA'!$B$2)))</f>
        <v>0</v>
      </c>
      <c r="CP27" s="230">
        <f>IF(ISBLANK('Hoja De Calculo'!CQ$13),'Credit issuance TYA'!CP27-('Credit issuance TYA'!$G$21*'Credit issuance TYA'!$B$2),IF('Hoja De Calculo'!CQ$16&lt;'Hoja De Calculo'!CP$16,0,'Credit issuance TYA'!CP27-('Credit issuance TYA'!$G$21*'Credit issuance TYA'!$B$2)))</f>
        <v>0</v>
      </c>
      <c r="CQ27" s="230">
        <f>IF(ISBLANK('Hoja De Calculo'!CR$13),'Credit issuance TYA'!CQ27-('Credit issuance TYA'!$G$21*'Credit issuance TYA'!$B$2),IF('Hoja De Calculo'!CR$16&lt;'Hoja De Calculo'!CQ$16,0,'Credit issuance TYA'!CQ27-('Credit issuance TYA'!$G$21*'Credit issuance TYA'!$B$2)))</f>
        <v>0</v>
      </c>
      <c r="CR27" s="230">
        <f>IF(ISBLANK('Hoja De Calculo'!CS$13),'Credit issuance TYA'!CR27-('Credit issuance TYA'!$G$21*'Credit issuance TYA'!$B$2),IF('Hoja De Calculo'!CS$16&lt;'Hoja De Calculo'!CR$16,0,'Credit issuance TYA'!CR27-('Credit issuance TYA'!$G$21*'Credit issuance TYA'!$B$2)))</f>
        <v>0</v>
      </c>
      <c r="CS27" s="230">
        <f>IF(ISBLANK('Hoja De Calculo'!CT$13),'Credit issuance TYA'!CS27-('Credit issuance TYA'!$G$21*'Credit issuance TYA'!$B$2),IF('Hoja De Calculo'!CT$16&lt;'Hoja De Calculo'!CS$16,0,'Credit issuance TYA'!CS27-('Credit issuance TYA'!$G$21*'Credit issuance TYA'!$B$2)))</f>
        <v>0</v>
      </c>
      <c r="CT27" s="230">
        <f>IF(ISBLANK('Hoja De Calculo'!CU$13),'Credit issuance TYA'!CT27-('Credit issuance TYA'!$G$21*'Credit issuance TYA'!$B$2),IF('Hoja De Calculo'!CU$16&lt;'Hoja De Calculo'!CT$16,0,'Credit issuance TYA'!CT27-('Credit issuance TYA'!$G$21*'Credit issuance TYA'!$B$2)))</f>
        <v>0</v>
      </c>
      <c r="CU27" s="230">
        <f>IF(ISBLANK('Hoja De Calculo'!CV$13),'Credit issuance TYA'!CU27-('Credit issuance TYA'!$G$21*'Credit issuance TYA'!$B$2),IF('Hoja De Calculo'!CV$16&lt;'Hoja De Calculo'!CU$16,0,'Credit issuance TYA'!CU27-('Credit issuance TYA'!$G$21*'Credit issuance TYA'!$B$2)))</f>
        <v>0</v>
      </c>
      <c r="CV27" s="230">
        <f>IF(ISBLANK('Hoja De Calculo'!CW$13),'Credit issuance TYA'!CV27-('Credit issuance TYA'!$G$21*'Credit issuance TYA'!$B$2),IF('Hoja De Calculo'!CW$16&lt;'Hoja De Calculo'!CV$16,0,'Credit issuance TYA'!CV27-('Credit issuance TYA'!$G$21*'Credit issuance TYA'!$B$2)))</f>
        <v>0</v>
      </c>
      <c r="CW27" s="230">
        <f>IF(ISBLANK('Hoja De Calculo'!CX$13),'Credit issuance TYA'!CW27-('Credit issuance TYA'!$G$21*'Credit issuance TYA'!$B$2),IF('Hoja De Calculo'!CX$16&lt;'Hoja De Calculo'!CW$16,0,'Credit issuance TYA'!CW27-('Credit issuance TYA'!$G$21*'Credit issuance TYA'!$B$2)))</f>
        <v>0</v>
      </c>
    </row>
    <row r="28" spans="1:101" x14ac:dyDescent="0.35">
      <c r="A28" t="s">
        <v>133</v>
      </c>
      <c r="C28" s="196"/>
      <c r="D28" s="196"/>
      <c r="E28" s="196"/>
      <c r="F28" s="196"/>
      <c r="G28" s="196"/>
      <c r="H28" s="218">
        <f>'Credit issuance TYA'!H28-('Credit issuance TYA'!$H21*'Credit issuance TYA'!$B$2)</f>
        <v>0</v>
      </c>
      <c r="I28" s="218">
        <f>IF(ISBLANK('Hoja De Calculo'!J$13),'Credit issuance TYA'!I28-('Credit issuance TYA'!$H$21*'Credit issuance TYA'!$B$2),IF('Hoja De Calculo'!J$16&lt;'Hoja De Calculo'!I$16,0,'Credit issuance TYA'!I28-('Credit issuance TYA'!$H$21*'Credit issuance TYA'!$B$2)))</f>
        <v>0</v>
      </c>
      <c r="J28" s="218">
        <f>IF(ISBLANK('Hoja De Calculo'!K$13),'Credit issuance TYA'!J28-('Credit issuance TYA'!$H$21*'Credit issuance TYA'!$B$2),IF('Hoja De Calculo'!K$16&lt;'Hoja De Calculo'!J$16,0,'Credit issuance TYA'!J28-('Credit issuance TYA'!$H$21*'Credit issuance TYA'!$B$2)))</f>
        <v>0</v>
      </c>
      <c r="K28" s="218">
        <f>IF(ISBLANK('Hoja De Calculo'!L$13),'Credit issuance TYA'!K28-('Credit issuance TYA'!$H$21*'Credit issuance TYA'!$B$2),IF('Hoja De Calculo'!L$16&lt;'Hoja De Calculo'!K$16,0,'Credit issuance TYA'!K28-('Credit issuance TYA'!$H$21*'Credit issuance TYA'!$B$2)))</f>
        <v>0</v>
      </c>
      <c r="L28" s="218">
        <f>IF(ISBLANK('Hoja De Calculo'!M$13),'Credit issuance TYA'!L28-('Credit issuance TYA'!$H$21*'Credit issuance TYA'!$B$2),IF('Hoja De Calculo'!M$16&lt;'Hoja De Calculo'!L$16,0,'Credit issuance TYA'!L28-('Credit issuance TYA'!$H$21*'Credit issuance TYA'!$B$2)))</f>
        <v>0</v>
      </c>
      <c r="M28" s="218">
        <f>IF(ISBLANK('Hoja De Calculo'!N$13),'Credit issuance TYA'!M28-('Credit issuance TYA'!$H$21*'Credit issuance TYA'!$B$2),IF('Hoja De Calculo'!N$16&lt;'Hoja De Calculo'!M$16,0,'Credit issuance TYA'!M28-('Credit issuance TYA'!$H$21*'Credit issuance TYA'!$B$2)))</f>
        <v>0</v>
      </c>
      <c r="N28" s="218">
        <f>IF(ISBLANK('Hoja De Calculo'!O$13),'Credit issuance TYA'!N28-('Credit issuance TYA'!$H$21*'Credit issuance TYA'!$B$2),IF('Hoja De Calculo'!O$16&lt;'Hoja De Calculo'!N$16,0,'Credit issuance TYA'!N28-('Credit issuance TYA'!$H$21*'Credit issuance TYA'!$B$2)))</f>
        <v>0</v>
      </c>
      <c r="O28" s="218">
        <f>IF(ISBLANK('Hoja De Calculo'!P$13),'Credit issuance TYA'!O28-('Credit issuance TYA'!$H$21*'Credit issuance TYA'!$B$2),IF('Hoja De Calculo'!P$16&lt;'Hoja De Calculo'!O$16,0,'Credit issuance TYA'!O28-('Credit issuance TYA'!$H$21*'Credit issuance TYA'!$B$2)))</f>
        <v>0</v>
      </c>
      <c r="P28" s="218">
        <f>IF(ISBLANK('Hoja De Calculo'!Q$13),'Credit issuance TYA'!P28-('Credit issuance TYA'!$H$21*'Credit issuance TYA'!$B$2),IF('Hoja De Calculo'!Q$16&lt;'Hoja De Calculo'!P$16,0,'Credit issuance TYA'!P28-('Credit issuance TYA'!$H$21*'Credit issuance TYA'!$B$2)))</f>
        <v>0</v>
      </c>
      <c r="Q28" s="218">
        <f>IF(ISBLANK('Hoja De Calculo'!R$13),'Credit issuance TYA'!Q28-('Credit issuance TYA'!$H$21*'Credit issuance TYA'!$B$2),IF('Hoja De Calculo'!R$16&lt;'Hoja De Calculo'!Q$16,0,'Credit issuance TYA'!Q28-('Credit issuance TYA'!$H$21*'Credit issuance TYA'!$B$2)))</f>
        <v>0</v>
      </c>
      <c r="R28" s="218">
        <f>IF(ISBLANK('Hoja De Calculo'!S$13),'Credit issuance TYA'!R28-('Credit issuance TYA'!$H$21*'Credit issuance TYA'!$B$2),IF('Hoja De Calculo'!S$16&lt;'Hoja De Calculo'!R$16,0,'Credit issuance TYA'!R28-('Credit issuance TYA'!$H$21*'Credit issuance TYA'!$B$2)))</f>
        <v>0</v>
      </c>
      <c r="S28" s="218">
        <f>IF(ISBLANK('Hoja De Calculo'!T$13),'Credit issuance TYA'!S28-('Credit issuance TYA'!$H$21*'Credit issuance TYA'!$B$2),IF('Hoja De Calculo'!T$16&lt;'Hoja De Calculo'!S$16,0,'Credit issuance TYA'!S28-('Credit issuance TYA'!$H$21*'Credit issuance TYA'!$B$2)))</f>
        <v>0</v>
      </c>
      <c r="T28" s="218">
        <f>IF(ISBLANK('Hoja De Calculo'!U$13),'Credit issuance TYA'!T28-('Credit issuance TYA'!$H$21*'Credit issuance TYA'!$B$2),IF('Hoja De Calculo'!U$16&lt;'Hoja De Calculo'!T$16,0,'Credit issuance TYA'!T28-('Credit issuance TYA'!$H$21*'Credit issuance TYA'!$B$2)))</f>
        <v>0</v>
      </c>
      <c r="U28" s="218">
        <f>IF(ISBLANK('Hoja De Calculo'!V$13),'Credit issuance TYA'!U28-('Credit issuance TYA'!$H$21*'Credit issuance TYA'!$B$2),IF('Hoja De Calculo'!V$16&lt;'Hoja De Calculo'!U$16,0,'Credit issuance TYA'!U28-('Credit issuance TYA'!$H$21*'Credit issuance TYA'!$B$2)))</f>
        <v>0</v>
      </c>
      <c r="V28" s="218">
        <f>IF(ISBLANK('Hoja De Calculo'!W$13),'Credit issuance TYA'!V28-('Credit issuance TYA'!$H$21*'Credit issuance TYA'!$B$2),IF('Hoja De Calculo'!W$16&lt;'Hoja De Calculo'!V$16,0,'Credit issuance TYA'!V28-('Credit issuance TYA'!$H$21*'Credit issuance TYA'!$B$2)))</f>
        <v>0</v>
      </c>
      <c r="W28" s="218">
        <f>IF(ISBLANK('Hoja De Calculo'!X$13),'Credit issuance TYA'!W28-('Credit issuance TYA'!$H$21*'Credit issuance TYA'!$B$2),IF('Hoja De Calculo'!X$16&lt;'Hoja De Calculo'!W$16,0,'Credit issuance TYA'!W28-('Credit issuance TYA'!$H$21*'Credit issuance TYA'!$B$2)))</f>
        <v>0</v>
      </c>
      <c r="X28" s="218">
        <f>IF(ISBLANK('Hoja De Calculo'!Y$13),'Credit issuance TYA'!X28-('Credit issuance TYA'!$H$21*'Credit issuance TYA'!$B$2),IF('Hoja De Calculo'!Y$16&lt;'Hoja De Calculo'!X$16,0,'Credit issuance TYA'!X28-('Credit issuance TYA'!$H$21*'Credit issuance TYA'!$B$2)))</f>
        <v>0</v>
      </c>
      <c r="Y28" s="218">
        <f>IF(ISBLANK('Hoja De Calculo'!Z$13),'Credit issuance TYA'!Y28-('Credit issuance TYA'!$H$21*'Credit issuance TYA'!$B$2),IF('Hoja De Calculo'!Z$16&lt;'Hoja De Calculo'!Y$16,0,'Credit issuance TYA'!Y28-('Credit issuance TYA'!$H$21*'Credit issuance TYA'!$B$2)))</f>
        <v>0</v>
      </c>
      <c r="Z28" s="218">
        <f>IF(ISBLANK('Hoja De Calculo'!AA$13),'Credit issuance TYA'!Z28-('Credit issuance TYA'!$H$21*'Credit issuance TYA'!$B$2),IF('Hoja De Calculo'!AA$16&lt;'Hoja De Calculo'!Z$16,0,'Credit issuance TYA'!Z28-('Credit issuance TYA'!$H$21*'Credit issuance TYA'!$B$2)))</f>
        <v>0</v>
      </c>
      <c r="AA28" s="218">
        <f>IF(ISBLANK('Hoja De Calculo'!AB$13),'Credit issuance TYA'!AA28-('Credit issuance TYA'!$H$21*'Credit issuance TYA'!$B$2),IF('Hoja De Calculo'!AB$16&lt;'Hoja De Calculo'!AA$16,0,'Credit issuance TYA'!AA28-('Credit issuance TYA'!$H$21*'Credit issuance TYA'!$B$2)))</f>
        <v>0</v>
      </c>
      <c r="AB28" s="218">
        <f>IF(ISBLANK('Hoja De Calculo'!AC$13),'Credit issuance TYA'!AB28-('Credit issuance TYA'!$H$21*'Credit issuance TYA'!$B$2),IF('Hoja De Calculo'!AC$16&lt;'Hoja De Calculo'!AB$16,0,'Credit issuance TYA'!AB28-('Credit issuance TYA'!$H$21*'Credit issuance TYA'!$B$2)))</f>
        <v>0</v>
      </c>
      <c r="AC28" s="218">
        <f>IF(ISBLANK('Hoja De Calculo'!AD$13),'Credit issuance TYA'!AC28-('Credit issuance TYA'!$H$21*'Credit issuance TYA'!$B$2),IF('Hoja De Calculo'!AD$16&lt;'Hoja De Calculo'!AC$16,0,'Credit issuance TYA'!AC28-('Credit issuance TYA'!$H$21*'Credit issuance TYA'!$B$2)))</f>
        <v>0</v>
      </c>
      <c r="AD28" s="218">
        <f>IF(ISBLANK('Hoja De Calculo'!AE$13),'Credit issuance TYA'!AD28-('Credit issuance TYA'!$H$21*'Credit issuance TYA'!$B$2),IF('Hoja De Calculo'!AE$16&lt;'Hoja De Calculo'!AD$16,0,'Credit issuance TYA'!AD28-('Credit issuance TYA'!$H$21*'Credit issuance TYA'!$B$2)))</f>
        <v>0</v>
      </c>
      <c r="AE28" s="218">
        <f>IF(ISBLANK('Hoja De Calculo'!AF$13),'Credit issuance TYA'!AE28-('Credit issuance TYA'!$H$21*'Credit issuance TYA'!$B$2),IF('Hoja De Calculo'!AF$16&lt;'Hoja De Calculo'!AE$16,0,'Credit issuance TYA'!AE28-('Credit issuance TYA'!$H$21*'Credit issuance TYA'!$B$2)))</f>
        <v>0</v>
      </c>
      <c r="AF28" s="218">
        <f>IF(ISBLANK('Hoja De Calculo'!AG$13),'Credit issuance TYA'!AF28-('Credit issuance TYA'!$H$21*'Credit issuance TYA'!$B$2),IF('Hoja De Calculo'!AG$16&lt;'Hoja De Calculo'!AF$16,0,'Credit issuance TYA'!AF28-('Credit issuance TYA'!$H$21*'Credit issuance TYA'!$B$2)))</f>
        <v>0</v>
      </c>
      <c r="AG28" s="218">
        <f>IF(ISBLANK('Hoja De Calculo'!AH$13),'Credit issuance TYA'!AG28-('Credit issuance TYA'!$H$21*'Credit issuance TYA'!$B$2),IF('Hoja De Calculo'!AH$16&lt;'Hoja De Calculo'!AG$16,0,'Credit issuance TYA'!AG28-('Credit issuance TYA'!$H$21*'Credit issuance TYA'!$B$2)))</f>
        <v>0</v>
      </c>
      <c r="AH28" s="218">
        <f>IF(ISBLANK('Hoja De Calculo'!AI$13),'Credit issuance TYA'!AH28-('Credit issuance TYA'!$H$21*'Credit issuance TYA'!$B$2),IF('Hoja De Calculo'!AI$16&lt;'Hoja De Calculo'!AH$16,0,'Credit issuance TYA'!AH28-('Credit issuance TYA'!$H$21*'Credit issuance TYA'!$B$2)))</f>
        <v>0</v>
      </c>
      <c r="AI28" s="218">
        <f>IF(ISBLANK('Hoja De Calculo'!AJ$13),'Credit issuance TYA'!AI28-('Credit issuance TYA'!$H$21*'Credit issuance TYA'!$B$2),IF('Hoja De Calculo'!AJ$16&lt;'Hoja De Calculo'!AI$16,0,'Credit issuance TYA'!AI28-('Credit issuance TYA'!$H$21*'Credit issuance TYA'!$B$2)))</f>
        <v>0</v>
      </c>
      <c r="AJ28" s="218">
        <f>IF(ISBLANK('Hoja De Calculo'!AK$13),'Credit issuance TYA'!AJ28-('Credit issuance TYA'!$H$21*'Credit issuance TYA'!$B$2),IF('Hoja De Calculo'!AK$16&lt;'Hoja De Calculo'!AJ$16,0,'Credit issuance TYA'!AJ28-('Credit issuance TYA'!$H$21*'Credit issuance TYA'!$B$2)))</f>
        <v>0</v>
      </c>
      <c r="AK28" s="218">
        <f>IF(ISBLANK('Hoja De Calculo'!AL$13),'Credit issuance TYA'!AK28-('Credit issuance TYA'!$H$21*'Credit issuance TYA'!$B$2),IF('Hoja De Calculo'!AL$16&lt;'Hoja De Calculo'!AK$16,0,'Credit issuance TYA'!AK28-('Credit issuance TYA'!$H$21*'Credit issuance TYA'!$B$2)))</f>
        <v>0</v>
      </c>
      <c r="AL28" s="218">
        <f>IF(ISBLANK('Hoja De Calculo'!AM$13),'Credit issuance TYA'!AL28-('Credit issuance TYA'!$H$21*'Credit issuance TYA'!$B$2),IF('Hoja De Calculo'!AM$16&lt;'Hoja De Calculo'!AL$16,0,'Credit issuance TYA'!AL28-('Credit issuance TYA'!$H$21*'Credit issuance TYA'!$B$2)))</f>
        <v>0</v>
      </c>
      <c r="AM28" s="218">
        <f>IF(ISBLANK('Hoja De Calculo'!AN$13),'Credit issuance TYA'!AM28-('Credit issuance TYA'!$H$21*'Credit issuance TYA'!$B$2),IF('Hoja De Calculo'!AN$16&lt;'Hoja De Calculo'!AM$16,0,'Credit issuance TYA'!AM28-('Credit issuance TYA'!$H$21*'Credit issuance TYA'!$B$2)))</f>
        <v>0</v>
      </c>
      <c r="AN28" s="218">
        <f>IF(ISBLANK('Hoja De Calculo'!AO$13),'Credit issuance TYA'!AN28-('Credit issuance TYA'!$H$21*'Credit issuance TYA'!$B$2),IF('Hoja De Calculo'!AO$16&lt;'Hoja De Calculo'!AN$16,0,'Credit issuance TYA'!AN28-('Credit issuance TYA'!$H$21*'Credit issuance TYA'!$B$2)))</f>
        <v>0</v>
      </c>
      <c r="AO28" s="218">
        <f>IF(ISBLANK('Hoja De Calculo'!AP$13),'Credit issuance TYA'!AO28-('Credit issuance TYA'!$H$21*'Credit issuance TYA'!$B$2),IF('Hoja De Calculo'!AP$16&lt;'Hoja De Calculo'!AO$16,0,'Credit issuance TYA'!AO28-('Credit issuance TYA'!$H$21*'Credit issuance TYA'!$B$2)))</f>
        <v>0</v>
      </c>
      <c r="AP28" s="218">
        <f>IF(ISBLANK('Hoja De Calculo'!AQ$13),'Credit issuance TYA'!AP28-('Credit issuance TYA'!$H$21*'Credit issuance TYA'!$B$2),IF('Hoja De Calculo'!AQ$16&lt;'Hoja De Calculo'!AP$16,0,'Credit issuance TYA'!AP28-('Credit issuance TYA'!$H$21*'Credit issuance TYA'!$B$2)))</f>
        <v>0</v>
      </c>
      <c r="AQ28" s="218">
        <f>IF(ISBLANK('Hoja De Calculo'!AR$13),'Credit issuance TYA'!AQ28-('Credit issuance TYA'!$H$21*'Credit issuance TYA'!$B$2),IF('Hoja De Calculo'!AR$16&lt;'Hoja De Calculo'!AQ$16,0,'Credit issuance TYA'!AQ28-('Credit issuance TYA'!$H$21*'Credit issuance TYA'!$B$2)))</f>
        <v>0</v>
      </c>
      <c r="AR28" s="218">
        <f>IF(ISBLANK('Hoja De Calculo'!AS$13),'Credit issuance TYA'!AR28-('Credit issuance TYA'!$H$21*'Credit issuance TYA'!$B$2),IF('Hoja De Calculo'!AS$16&lt;'Hoja De Calculo'!AR$16,0,'Credit issuance TYA'!AR28-('Credit issuance TYA'!$H$21*'Credit issuance TYA'!$B$2)))</f>
        <v>0</v>
      </c>
      <c r="AS28" s="218">
        <f>IF(ISBLANK('Hoja De Calculo'!AT$13),'Credit issuance TYA'!AS28-('Credit issuance TYA'!$H$21*'Credit issuance TYA'!$B$2),IF('Hoja De Calculo'!AT$16&lt;'Hoja De Calculo'!AS$16,0,'Credit issuance TYA'!AS28-('Credit issuance TYA'!$H$21*'Credit issuance TYA'!$B$2)))</f>
        <v>0</v>
      </c>
      <c r="AT28" s="218">
        <f>IF(ISBLANK('Hoja De Calculo'!AU$13),'Credit issuance TYA'!AT28-('Credit issuance TYA'!$H$21*'Credit issuance TYA'!$B$2),IF('Hoja De Calculo'!AU$16&lt;'Hoja De Calculo'!AT$16,0,'Credit issuance TYA'!AT28-('Credit issuance TYA'!$H$21*'Credit issuance TYA'!$B$2)))</f>
        <v>0</v>
      </c>
      <c r="AU28" s="218">
        <f>IF(ISBLANK('Hoja De Calculo'!AV$13),'Credit issuance TYA'!AU28-('Credit issuance TYA'!$H$21*'Credit issuance TYA'!$B$2),IF('Hoja De Calculo'!AV$16&lt;'Hoja De Calculo'!AU$16,0,'Credit issuance TYA'!AU28-('Credit issuance TYA'!$H$21*'Credit issuance TYA'!$B$2)))</f>
        <v>0</v>
      </c>
      <c r="AV28" s="218">
        <f>IF(ISBLANK('Hoja De Calculo'!AW$13),'Credit issuance TYA'!AV28-('Credit issuance TYA'!$H$21*'Credit issuance TYA'!$B$2),IF('Hoja De Calculo'!AW$16&lt;'Hoja De Calculo'!AV$16,0,'Credit issuance TYA'!AV28-('Credit issuance TYA'!$H$21*'Credit issuance TYA'!$B$2)))</f>
        <v>0</v>
      </c>
      <c r="AW28" s="218">
        <f>IF(ISBLANK('Hoja De Calculo'!AX$13),'Credit issuance TYA'!AW28-('Credit issuance TYA'!$H$21*'Credit issuance TYA'!$B$2),IF('Hoja De Calculo'!AX$16&lt;'Hoja De Calculo'!AW$16,0,'Credit issuance TYA'!AW28-('Credit issuance TYA'!$H$21*'Credit issuance TYA'!$B$2)))</f>
        <v>0</v>
      </c>
      <c r="AX28" s="218">
        <f>IF(ISBLANK('Hoja De Calculo'!AY$13),'Credit issuance TYA'!AX28-('Credit issuance TYA'!$H$21*'Credit issuance TYA'!$B$2),IF('Hoja De Calculo'!AY$16&lt;'Hoja De Calculo'!AX$16,0,'Credit issuance TYA'!AX28-('Credit issuance TYA'!$H$21*'Credit issuance TYA'!$B$2)))</f>
        <v>0</v>
      </c>
      <c r="AY28" s="218">
        <f>IF(ISBLANK('Hoja De Calculo'!AZ$13),'Credit issuance TYA'!AY28-('Credit issuance TYA'!$H$21*'Credit issuance TYA'!$B$2),IF('Hoja De Calculo'!AZ$16&lt;'Hoja De Calculo'!AY$16,0,'Credit issuance TYA'!AY28-('Credit issuance TYA'!$H$21*'Credit issuance TYA'!$B$2)))</f>
        <v>0</v>
      </c>
      <c r="AZ28" s="218">
        <f>IF(ISBLANK('Hoja De Calculo'!BA$13),'Credit issuance TYA'!AZ28-('Credit issuance TYA'!$H$21*'Credit issuance TYA'!$B$2),IF('Hoja De Calculo'!BA$16&lt;'Hoja De Calculo'!AZ$16,0,'Credit issuance TYA'!AZ28-('Credit issuance TYA'!$H$21*'Credit issuance TYA'!$B$2)))</f>
        <v>0</v>
      </c>
      <c r="BA28" s="218">
        <f>IF(ISBLANK('Hoja De Calculo'!BB$13),'Credit issuance TYA'!BA28-('Credit issuance TYA'!$H$21*'Credit issuance TYA'!$B$2),IF('Hoja De Calculo'!BB$16&lt;'Hoja De Calculo'!BA$16,0,'Credit issuance TYA'!BA28-('Credit issuance TYA'!$H$21*'Credit issuance TYA'!$B$2)))</f>
        <v>0</v>
      </c>
      <c r="BB28" s="218">
        <f>IF(ISBLANK('Hoja De Calculo'!BC$13),'Credit issuance TYA'!BB28-('Credit issuance TYA'!$H$21*'Credit issuance TYA'!$B$2),IF('Hoja De Calculo'!BC$16&lt;'Hoja De Calculo'!BB$16,0,'Credit issuance TYA'!BB28-('Credit issuance TYA'!$H$21*'Credit issuance TYA'!$B$2)))</f>
        <v>0</v>
      </c>
      <c r="BC28" s="218">
        <f>IF(ISBLANK('Hoja De Calculo'!BD$13),'Credit issuance TYA'!BC28-('Credit issuance TYA'!$H$21*'Credit issuance TYA'!$B$2),IF('Hoja De Calculo'!BD$16&lt;'Hoja De Calculo'!BC$16,0,'Credit issuance TYA'!BC28-('Credit issuance TYA'!$H$21*'Credit issuance TYA'!$B$2)))</f>
        <v>0</v>
      </c>
      <c r="BD28" s="218">
        <f>IF(ISBLANK('Hoja De Calculo'!BE$13),'Credit issuance TYA'!BD28-('Credit issuance TYA'!$H$21*'Credit issuance TYA'!$B$2),IF('Hoja De Calculo'!BE$16&lt;'Hoja De Calculo'!BD$16,0,'Credit issuance TYA'!BD28-('Credit issuance TYA'!$H$21*'Credit issuance TYA'!$B$2)))</f>
        <v>0</v>
      </c>
      <c r="BE28" s="218">
        <f>IF(ISBLANK('Hoja De Calculo'!BF$13),'Credit issuance TYA'!BE28-('Credit issuance TYA'!$H$21*'Credit issuance TYA'!$B$2),IF('Hoja De Calculo'!BF$16&lt;'Hoja De Calculo'!BE$16,0,'Credit issuance TYA'!BE28-('Credit issuance TYA'!$H$21*'Credit issuance TYA'!$B$2)))</f>
        <v>0</v>
      </c>
      <c r="BF28" s="218">
        <f>IF(ISBLANK('Hoja De Calculo'!BG$13),'Credit issuance TYA'!BF28-('Credit issuance TYA'!$H$21*'Credit issuance TYA'!$B$2),IF('Hoja De Calculo'!BG$16&lt;'Hoja De Calculo'!BF$16,0,'Credit issuance TYA'!BF28-('Credit issuance TYA'!$H$21*'Credit issuance TYA'!$B$2)))</f>
        <v>0</v>
      </c>
      <c r="BG28" s="218">
        <f>IF(ISBLANK('Hoja De Calculo'!BH$13),'Credit issuance TYA'!BG28-('Credit issuance TYA'!$H$21*'Credit issuance TYA'!$B$2),IF('Hoja De Calculo'!BH$16&lt;'Hoja De Calculo'!BG$16,0,'Credit issuance TYA'!BG28-('Credit issuance TYA'!$H$21*'Credit issuance TYA'!$B$2)))</f>
        <v>0</v>
      </c>
      <c r="BH28" s="218">
        <f>IF(ISBLANK('Hoja De Calculo'!BI$13),'Credit issuance TYA'!BH28-('Credit issuance TYA'!$H$21*'Credit issuance TYA'!$B$2),IF('Hoja De Calculo'!BI$16&lt;'Hoja De Calculo'!BH$16,0,'Credit issuance TYA'!BH28-('Credit issuance TYA'!$H$21*'Credit issuance TYA'!$B$2)))</f>
        <v>0</v>
      </c>
      <c r="BI28" s="218">
        <f>IF(ISBLANK('Hoja De Calculo'!BJ$13),'Credit issuance TYA'!BI28-('Credit issuance TYA'!$H$21*'Credit issuance TYA'!$B$2),IF('Hoja De Calculo'!BJ$16&lt;'Hoja De Calculo'!BI$16,0,'Credit issuance TYA'!BI28-('Credit issuance TYA'!$H$21*'Credit issuance TYA'!$B$2)))</f>
        <v>0</v>
      </c>
      <c r="BJ28" s="218">
        <f>IF(ISBLANK('Hoja De Calculo'!BK$13),'Credit issuance TYA'!BJ28-('Credit issuance TYA'!$H$21*'Credit issuance TYA'!$B$2),IF('Hoja De Calculo'!BK$16&lt;'Hoja De Calculo'!BJ$16,0,'Credit issuance TYA'!BJ28-('Credit issuance TYA'!$H$21*'Credit issuance TYA'!$B$2)))</f>
        <v>0</v>
      </c>
      <c r="BK28" s="218">
        <f>IF(ISBLANK('Hoja De Calculo'!BL$13),'Credit issuance TYA'!BK28-('Credit issuance TYA'!$H$21*'Credit issuance TYA'!$B$2),IF('Hoja De Calculo'!BL$16&lt;'Hoja De Calculo'!BK$16,0,'Credit issuance TYA'!BK28-('Credit issuance TYA'!$H$21*'Credit issuance TYA'!$B$2)))</f>
        <v>0</v>
      </c>
      <c r="BL28" s="218">
        <f>IF(ISBLANK('Hoja De Calculo'!BM$13),'Credit issuance TYA'!BL28-('Credit issuance TYA'!$H$21*'Credit issuance TYA'!$B$2),IF('Hoja De Calculo'!BM$16&lt;'Hoja De Calculo'!BL$16,0,'Credit issuance TYA'!BL28-('Credit issuance TYA'!$H$21*'Credit issuance TYA'!$B$2)))</f>
        <v>0</v>
      </c>
      <c r="BM28" s="218">
        <f>IF(ISBLANK('Hoja De Calculo'!BN$13),'Credit issuance TYA'!BM28-('Credit issuance TYA'!$H$21*'Credit issuance TYA'!$B$2),IF('Hoja De Calculo'!BN$16&lt;'Hoja De Calculo'!BM$16,0,'Credit issuance TYA'!BM28-('Credit issuance TYA'!$H$21*'Credit issuance TYA'!$B$2)))</f>
        <v>0</v>
      </c>
      <c r="BN28" s="218">
        <f>IF(ISBLANK('Hoja De Calculo'!BO$13),'Credit issuance TYA'!BN28-('Credit issuance TYA'!$H$21*'Credit issuance TYA'!$B$2),IF('Hoja De Calculo'!BO$16&lt;'Hoja De Calculo'!BN$16,0,'Credit issuance TYA'!BN28-('Credit issuance TYA'!$H$21*'Credit issuance TYA'!$B$2)))</f>
        <v>0</v>
      </c>
      <c r="BO28" s="218">
        <f>IF(ISBLANK('Hoja De Calculo'!BP$13),'Credit issuance TYA'!BO28-('Credit issuance TYA'!$H$21*'Credit issuance TYA'!$B$2),IF('Hoja De Calculo'!BP$16&lt;'Hoja De Calculo'!BO$16,0,'Credit issuance TYA'!BO28-('Credit issuance TYA'!$H$21*'Credit issuance TYA'!$B$2)))</f>
        <v>0</v>
      </c>
      <c r="BP28" s="218">
        <f>IF(ISBLANK('Hoja De Calculo'!BQ$13),'Credit issuance TYA'!BP28-('Credit issuance TYA'!$H$21*'Credit issuance TYA'!$B$2),IF('Hoja De Calculo'!BQ$16&lt;'Hoja De Calculo'!BP$16,0,'Credit issuance TYA'!BP28-('Credit issuance TYA'!$H$21*'Credit issuance TYA'!$B$2)))</f>
        <v>0</v>
      </c>
      <c r="BQ28" s="218">
        <f>IF(ISBLANK('Hoja De Calculo'!BR$13),'Credit issuance TYA'!BQ28-('Credit issuance TYA'!$H$21*'Credit issuance TYA'!$B$2),IF('Hoja De Calculo'!BR$16&lt;'Hoja De Calculo'!BQ$16,0,'Credit issuance TYA'!BQ28-('Credit issuance TYA'!$H$21*'Credit issuance TYA'!$B$2)))</f>
        <v>0</v>
      </c>
      <c r="BR28" s="218">
        <f>IF(ISBLANK('Hoja De Calculo'!BS$13),'Credit issuance TYA'!BR28-('Credit issuance TYA'!$H$21*'Credit issuance TYA'!$B$2),IF('Hoja De Calculo'!BS$16&lt;'Hoja De Calculo'!BR$16,0,'Credit issuance TYA'!BR28-('Credit issuance TYA'!$H$21*'Credit issuance TYA'!$B$2)))</f>
        <v>0</v>
      </c>
      <c r="BS28" s="218">
        <f>IF(ISBLANK('Hoja De Calculo'!BT$13),'Credit issuance TYA'!BS28-('Credit issuance TYA'!$H$21*'Credit issuance TYA'!$B$2),IF('Hoja De Calculo'!BT$16&lt;'Hoja De Calculo'!BS$16,0,'Credit issuance TYA'!BS28-('Credit issuance TYA'!$H$21*'Credit issuance TYA'!$B$2)))</f>
        <v>0</v>
      </c>
      <c r="BT28" s="218">
        <f>IF(ISBLANK('Hoja De Calculo'!BU$13),'Credit issuance TYA'!BT28-('Credit issuance TYA'!$H$21*'Credit issuance TYA'!$B$2),IF('Hoja De Calculo'!BU$16&lt;'Hoja De Calculo'!BT$16,0,'Credit issuance TYA'!BT28-('Credit issuance TYA'!$H$21*'Credit issuance TYA'!$B$2)))</f>
        <v>0</v>
      </c>
      <c r="BU28" s="218">
        <f>IF(ISBLANK('Hoja De Calculo'!BV$13),'Credit issuance TYA'!BU28-('Credit issuance TYA'!$H$21*'Credit issuance TYA'!$B$2),IF('Hoja De Calculo'!BV$16&lt;'Hoja De Calculo'!BU$16,0,'Credit issuance TYA'!BU28-('Credit issuance TYA'!$H$21*'Credit issuance TYA'!$B$2)))</f>
        <v>0</v>
      </c>
      <c r="BV28" s="218">
        <f>IF(ISBLANK('Hoja De Calculo'!BW$13),'Credit issuance TYA'!BV28-('Credit issuance TYA'!$H$21*'Credit issuance TYA'!$B$2),IF('Hoja De Calculo'!BW$16&lt;'Hoja De Calculo'!BV$16,0,'Credit issuance TYA'!BV28-('Credit issuance TYA'!$H$21*'Credit issuance TYA'!$B$2)))</f>
        <v>0</v>
      </c>
      <c r="BW28" s="218">
        <f>IF(ISBLANK('Hoja De Calculo'!BX$13),'Credit issuance TYA'!BW28-('Credit issuance TYA'!$H$21*'Credit issuance TYA'!$B$2),IF('Hoja De Calculo'!BX$16&lt;'Hoja De Calculo'!BW$16,0,'Credit issuance TYA'!BW28-('Credit issuance TYA'!$H$21*'Credit issuance TYA'!$B$2)))</f>
        <v>0</v>
      </c>
      <c r="BX28" s="218">
        <f>IF(ISBLANK('Hoja De Calculo'!BY$13),'Credit issuance TYA'!BX28-('Credit issuance TYA'!$H$21*'Credit issuance TYA'!$B$2),IF('Hoja De Calculo'!BY$16&lt;'Hoja De Calculo'!BX$16,0,'Credit issuance TYA'!BX28-('Credit issuance TYA'!$H$21*'Credit issuance TYA'!$B$2)))</f>
        <v>0</v>
      </c>
      <c r="BY28" s="218">
        <f>IF(ISBLANK('Hoja De Calculo'!BZ$13),'Credit issuance TYA'!BY28-('Credit issuance TYA'!$H$21*'Credit issuance TYA'!$B$2),IF('Hoja De Calculo'!BZ$16&lt;'Hoja De Calculo'!BY$16,0,'Credit issuance TYA'!BY28-('Credit issuance TYA'!$H$21*'Credit issuance TYA'!$B$2)))</f>
        <v>0</v>
      </c>
      <c r="BZ28" s="218">
        <f>IF(ISBLANK('Hoja De Calculo'!CA$13),'Credit issuance TYA'!BZ28-('Credit issuance TYA'!$H$21*'Credit issuance TYA'!$B$2),IF('Hoja De Calculo'!CA$16&lt;'Hoja De Calculo'!BZ$16,0,'Credit issuance TYA'!BZ28-('Credit issuance TYA'!$H$21*'Credit issuance TYA'!$B$2)))</f>
        <v>0</v>
      </c>
      <c r="CA28" s="218">
        <f>IF(ISBLANK('Hoja De Calculo'!CB$13),'Credit issuance TYA'!CA28-('Credit issuance TYA'!$H$21*'Credit issuance TYA'!$B$2),IF('Hoja De Calculo'!CB$16&lt;'Hoja De Calculo'!CA$16,0,'Credit issuance TYA'!CA28-('Credit issuance TYA'!$H$21*'Credit issuance TYA'!$B$2)))</f>
        <v>0</v>
      </c>
      <c r="CB28" s="218">
        <f>IF(ISBLANK('Hoja De Calculo'!CC$13),'Credit issuance TYA'!CB28-('Credit issuance TYA'!$H$21*'Credit issuance TYA'!$B$2),IF('Hoja De Calculo'!CC$16&lt;'Hoja De Calculo'!CB$16,0,'Credit issuance TYA'!CB28-('Credit issuance TYA'!$H$21*'Credit issuance TYA'!$B$2)))</f>
        <v>0</v>
      </c>
      <c r="CC28" s="218">
        <f>IF(ISBLANK('Hoja De Calculo'!CD$13),'Credit issuance TYA'!CC28-('Credit issuance TYA'!$H$21*'Credit issuance TYA'!$B$2),IF('Hoja De Calculo'!CD$16&lt;'Hoja De Calculo'!CC$16,0,'Credit issuance TYA'!CC28-('Credit issuance TYA'!$H$21*'Credit issuance TYA'!$B$2)))</f>
        <v>0</v>
      </c>
      <c r="CD28" s="218">
        <f>IF(ISBLANK('Hoja De Calculo'!CE$13),'Credit issuance TYA'!CD28-('Credit issuance TYA'!$H$21*'Credit issuance TYA'!$B$2),IF('Hoja De Calculo'!CE$16&lt;'Hoja De Calculo'!CD$16,0,'Credit issuance TYA'!CD28-('Credit issuance TYA'!$H$21*'Credit issuance TYA'!$B$2)))</f>
        <v>0</v>
      </c>
      <c r="CE28" s="218">
        <f>IF(ISBLANK('Hoja De Calculo'!CF$13),'Credit issuance TYA'!CE28-('Credit issuance TYA'!$H$21*'Credit issuance TYA'!$B$2),IF('Hoja De Calculo'!CF$16&lt;'Hoja De Calculo'!CE$16,0,'Credit issuance TYA'!CE28-('Credit issuance TYA'!$H$21*'Credit issuance TYA'!$B$2)))</f>
        <v>0</v>
      </c>
      <c r="CF28" s="218">
        <f>IF(ISBLANK('Hoja De Calculo'!CG$13),'Credit issuance TYA'!CF28-('Credit issuance TYA'!$H$21*'Credit issuance TYA'!$B$2),IF('Hoja De Calculo'!CG$16&lt;'Hoja De Calculo'!CF$16,0,'Credit issuance TYA'!CF28-('Credit issuance TYA'!$H$21*'Credit issuance TYA'!$B$2)))</f>
        <v>0</v>
      </c>
      <c r="CG28" s="218">
        <f>IF(ISBLANK('Hoja De Calculo'!CH$13),'Credit issuance TYA'!CG28-('Credit issuance TYA'!$H$21*'Credit issuance TYA'!$B$2),IF('Hoja De Calculo'!CH$16&lt;'Hoja De Calculo'!CG$16,0,'Credit issuance TYA'!CG28-('Credit issuance TYA'!$H$21*'Credit issuance TYA'!$B$2)))</f>
        <v>0</v>
      </c>
      <c r="CH28" s="218">
        <f>IF(ISBLANK('Hoja De Calculo'!CI$13),'Credit issuance TYA'!CH28-('Credit issuance TYA'!$H$21*'Credit issuance TYA'!$B$2),IF('Hoja De Calculo'!CI$16&lt;'Hoja De Calculo'!CH$16,0,'Credit issuance TYA'!CH28-('Credit issuance TYA'!$H$21*'Credit issuance TYA'!$B$2)))</f>
        <v>0</v>
      </c>
      <c r="CI28" s="218">
        <f>IF(ISBLANK('Hoja De Calculo'!CJ$13),'Credit issuance TYA'!CI28-('Credit issuance TYA'!$H$21*'Credit issuance TYA'!$B$2),IF('Hoja De Calculo'!CJ$16&lt;'Hoja De Calculo'!CI$16,0,'Credit issuance TYA'!CI28-('Credit issuance TYA'!$H$21*'Credit issuance TYA'!$B$2)))</f>
        <v>0</v>
      </c>
      <c r="CJ28" s="218">
        <f>IF(ISBLANK('Hoja De Calculo'!CK$13),'Credit issuance TYA'!CJ28-('Credit issuance TYA'!$H$21*'Credit issuance TYA'!$B$2),IF('Hoja De Calculo'!CK$16&lt;'Hoja De Calculo'!CJ$16,0,'Credit issuance TYA'!CJ28-('Credit issuance TYA'!$H$21*'Credit issuance TYA'!$B$2)))</f>
        <v>0</v>
      </c>
      <c r="CK28" s="218">
        <f>IF(ISBLANK('Hoja De Calculo'!CL$13),'Credit issuance TYA'!CK28-('Credit issuance TYA'!$H$21*'Credit issuance TYA'!$B$2),IF('Hoja De Calculo'!CL$16&lt;'Hoja De Calculo'!CK$16,0,'Credit issuance TYA'!CK28-('Credit issuance TYA'!$H$21*'Credit issuance TYA'!$B$2)))</f>
        <v>0</v>
      </c>
      <c r="CL28" s="218">
        <f>IF(ISBLANK('Hoja De Calculo'!CM$13),'Credit issuance TYA'!CL28-('Credit issuance TYA'!$H$21*'Credit issuance TYA'!$B$2),IF('Hoja De Calculo'!CM$16&lt;'Hoja De Calculo'!CL$16,0,'Credit issuance TYA'!CL28-('Credit issuance TYA'!$H$21*'Credit issuance TYA'!$B$2)))</f>
        <v>0</v>
      </c>
      <c r="CM28" s="218">
        <f>IF(ISBLANK('Hoja De Calculo'!CN$13),'Credit issuance TYA'!CM28-('Credit issuance TYA'!$H$21*'Credit issuance TYA'!$B$2),IF('Hoja De Calculo'!CN$16&lt;'Hoja De Calculo'!CM$16,0,'Credit issuance TYA'!CM28-('Credit issuance TYA'!$H$21*'Credit issuance TYA'!$B$2)))</f>
        <v>0</v>
      </c>
      <c r="CN28" s="218">
        <f>IF(ISBLANK('Hoja De Calculo'!CO$13),'Credit issuance TYA'!CN28-('Credit issuance TYA'!$H$21*'Credit issuance TYA'!$B$2),IF('Hoja De Calculo'!CO$16&lt;'Hoja De Calculo'!CN$16,0,'Credit issuance TYA'!CN28-('Credit issuance TYA'!$H$21*'Credit issuance TYA'!$B$2)))</f>
        <v>0</v>
      </c>
      <c r="CO28" s="218">
        <f>IF(ISBLANK('Hoja De Calculo'!CP$13),'Credit issuance TYA'!CO28-('Credit issuance TYA'!$H$21*'Credit issuance TYA'!$B$2),IF('Hoja De Calculo'!CP$16&lt;'Hoja De Calculo'!CO$16,0,'Credit issuance TYA'!CO28-('Credit issuance TYA'!$H$21*'Credit issuance TYA'!$B$2)))</f>
        <v>0</v>
      </c>
      <c r="CP28" s="218">
        <f>IF(ISBLANK('Hoja De Calculo'!CQ$13),'Credit issuance TYA'!CP28-('Credit issuance TYA'!$H$21*'Credit issuance TYA'!$B$2),IF('Hoja De Calculo'!CQ$16&lt;'Hoja De Calculo'!CP$16,0,'Credit issuance TYA'!CP28-('Credit issuance TYA'!$H$21*'Credit issuance TYA'!$B$2)))</f>
        <v>0</v>
      </c>
      <c r="CQ28" s="218">
        <f>IF(ISBLANK('Hoja De Calculo'!CR$13),'Credit issuance TYA'!CQ28-('Credit issuance TYA'!$H$21*'Credit issuance TYA'!$B$2),IF('Hoja De Calculo'!CR$16&lt;'Hoja De Calculo'!CQ$16,0,'Credit issuance TYA'!CQ28-('Credit issuance TYA'!$H$21*'Credit issuance TYA'!$B$2)))</f>
        <v>0</v>
      </c>
      <c r="CR28" s="218">
        <f>IF(ISBLANK('Hoja De Calculo'!CS$13),'Credit issuance TYA'!CR28-('Credit issuance TYA'!$H$21*'Credit issuance TYA'!$B$2),IF('Hoja De Calculo'!CS$16&lt;'Hoja De Calculo'!CR$16,0,'Credit issuance TYA'!CR28-('Credit issuance TYA'!$H$21*'Credit issuance TYA'!$B$2)))</f>
        <v>0</v>
      </c>
      <c r="CS28" s="218">
        <f>IF(ISBLANK('Hoja De Calculo'!CT$13),'Credit issuance TYA'!CS28-('Credit issuance TYA'!$H$21*'Credit issuance TYA'!$B$2),IF('Hoja De Calculo'!CT$16&lt;'Hoja De Calculo'!CS$16,0,'Credit issuance TYA'!CS28-('Credit issuance TYA'!$H$21*'Credit issuance TYA'!$B$2)))</f>
        <v>0</v>
      </c>
      <c r="CT28" s="218">
        <f>IF(ISBLANK('Hoja De Calculo'!CU$13),'Credit issuance TYA'!CT28-('Credit issuance TYA'!$H$21*'Credit issuance TYA'!$B$2),IF('Hoja De Calculo'!CU$16&lt;'Hoja De Calculo'!CT$16,0,'Credit issuance TYA'!CT28-('Credit issuance TYA'!$H$21*'Credit issuance TYA'!$B$2)))</f>
        <v>0</v>
      </c>
      <c r="CU28" s="218">
        <f>IF(ISBLANK('Hoja De Calculo'!CV$13),'Credit issuance TYA'!CU28-('Credit issuance TYA'!$H$21*'Credit issuance TYA'!$B$2),IF('Hoja De Calculo'!CV$16&lt;'Hoja De Calculo'!CU$16,0,'Credit issuance TYA'!CU28-('Credit issuance TYA'!$H$21*'Credit issuance TYA'!$B$2)))</f>
        <v>0</v>
      </c>
      <c r="CV28" s="218">
        <f>IF(ISBLANK('Hoja De Calculo'!CW$13),'Credit issuance TYA'!CV28-('Credit issuance TYA'!$H$21*'Credit issuance TYA'!$B$2),IF('Hoja De Calculo'!CW$16&lt;'Hoja De Calculo'!CV$16,0,'Credit issuance TYA'!CV28-('Credit issuance TYA'!$H$21*'Credit issuance TYA'!$B$2)))</f>
        <v>0</v>
      </c>
      <c r="CW28" s="218">
        <f>IF(ISBLANK('Hoja De Calculo'!CX$13),'Credit issuance TYA'!CW28-('Credit issuance TYA'!$H$21*'Credit issuance TYA'!$B$2),IF('Hoja De Calculo'!CX$16&lt;'Hoja De Calculo'!CW$16,0,'Credit issuance TYA'!CW28-('Credit issuance TYA'!$H$21*'Credit issuance TYA'!$B$2)))</f>
        <v>0</v>
      </c>
    </row>
    <row r="29" spans="1:101" x14ac:dyDescent="0.35">
      <c r="A29" t="s">
        <v>134</v>
      </c>
      <c r="C29" s="196"/>
      <c r="D29" s="196"/>
      <c r="E29" s="196"/>
      <c r="F29" s="196"/>
      <c r="G29" s="196"/>
      <c r="H29" s="204"/>
      <c r="I29" s="218">
        <f>'Credit issuance TYA'!I29-('Credit issuance TYA'!$I21*'Credit issuance TYA'!$B$2)</f>
        <v>0</v>
      </c>
      <c r="J29" s="218">
        <f>IF(ISBLANK('Hoja De Calculo'!K$13),'Credit issuance TYA'!J29-('Credit issuance TYA'!$I$21*'Credit issuance TYA'!$B$2),IF('Hoja De Calculo'!K$16&lt;'Hoja De Calculo'!J$16,0,'Credit issuance TYA'!J29-('Credit issuance TYA'!$I$21*'Credit issuance TYA'!$B$2)))</f>
        <v>0</v>
      </c>
      <c r="K29" s="218">
        <f>IF(ISBLANK('Hoja De Calculo'!L$13),'Credit issuance TYA'!K29-('Credit issuance TYA'!$I$21*'Credit issuance TYA'!$B$2),IF('Hoja De Calculo'!L$16&lt;'Hoja De Calculo'!K$16,0,'Credit issuance TYA'!K29-('Credit issuance TYA'!$I$21*'Credit issuance TYA'!$B$2)))</f>
        <v>0</v>
      </c>
      <c r="L29" s="218">
        <f>IF(ISBLANK('Hoja De Calculo'!M$13),'Credit issuance TYA'!L29-('Credit issuance TYA'!$I$21*'Credit issuance TYA'!$B$2),IF('Hoja De Calculo'!M$16&lt;'Hoja De Calculo'!L$16,0,'Credit issuance TYA'!L29-('Credit issuance TYA'!$I$21*'Credit issuance TYA'!$B$2)))</f>
        <v>0</v>
      </c>
      <c r="M29" s="218">
        <f>IF(ISBLANK('Hoja De Calculo'!N$13),'Credit issuance TYA'!M29-('Credit issuance TYA'!$I$21*'Credit issuance TYA'!$B$2),IF('Hoja De Calculo'!N$16&lt;'Hoja De Calculo'!M$16,0,'Credit issuance TYA'!M29-('Credit issuance TYA'!$I$21*'Credit issuance TYA'!$B$2)))</f>
        <v>0</v>
      </c>
      <c r="N29" s="218">
        <f>IF(ISBLANK('Hoja De Calculo'!O$13),'Credit issuance TYA'!N29-('Credit issuance TYA'!$I$21*'Credit issuance TYA'!$B$2),IF('Hoja De Calculo'!O$16&lt;'Hoja De Calculo'!N$16,0,'Credit issuance TYA'!N29-('Credit issuance TYA'!$I$21*'Credit issuance TYA'!$B$2)))</f>
        <v>0</v>
      </c>
      <c r="O29" s="218">
        <f>IF(ISBLANK('Hoja De Calculo'!P$13),'Credit issuance TYA'!O29-('Credit issuance TYA'!$I$21*'Credit issuance TYA'!$B$2),IF('Hoja De Calculo'!P$16&lt;'Hoja De Calculo'!O$16,0,'Credit issuance TYA'!O29-('Credit issuance TYA'!$I$21*'Credit issuance TYA'!$B$2)))</f>
        <v>0</v>
      </c>
      <c r="P29" s="218">
        <f>IF(ISBLANK('Hoja De Calculo'!Q$13),'Credit issuance TYA'!P29-('Credit issuance TYA'!$I$21*'Credit issuance TYA'!$B$2),IF('Hoja De Calculo'!Q$16&lt;'Hoja De Calculo'!P$16,0,'Credit issuance TYA'!P29-('Credit issuance TYA'!$I$21*'Credit issuance TYA'!$B$2)))</f>
        <v>0</v>
      </c>
      <c r="Q29" s="218">
        <f>IF(ISBLANK('Hoja De Calculo'!R$13),'Credit issuance TYA'!Q29-('Credit issuance TYA'!$I$21*'Credit issuance TYA'!$B$2),IF('Hoja De Calculo'!R$16&lt;'Hoja De Calculo'!Q$16,0,'Credit issuance TYA'!Q29-('Credit issuance TYA'!$I$21*'Credit issuance TYA'!$B$2)))</f>
        <v>0</v>
      </c>
      <c r="R29" s="218">
        <f>IF(ISBLANK('Hoja De Calculo'!S$13),'Credit issuance TYA'!R29-('Credit issuance TYA'!$I$21*'Credit issuance TYA'!$B$2),IF('Hoja De Calculo'!S$16&lt;'Hoja De Calculo'!R$16,0,'Credit issuance TYA'!R29-('Credit issuance TYA'!$I$21*'Credit issuance TYA'!$B$2)))</f>
        <v>0</v>
      </c>
      <c r="S29" s="218">
        <f>IF(ISBLANK('Hoja De Calculo'!T$13),'Credit issuance TYA'!S29-('Credit issuance TYA'!$I$21*'Credit issuance TYA'!$B$2),IF('Hoja De Calculo'!T$16&lt;'Hoja De Calculo'!S$16,0,'Credit issuance TYA'!S29-('Credit issuance TYA'!$I$21*'Credit issuance TYA'!$B$2)))</f>
        <v>0</v>
      </c>
      <c r="T29" s="218">
        <f>IF(ISBLANK('Hoja De Calculo'!U$13),'Credit issuance TYA'!T29-('Credit issuance TYA'!$I$21*'Credit issuance TYA'!$B$2),IF('Hoja De Calculo'!U$16&lt;'Hoja De Calculo'!T$16,0,'Credit issuance TYA'!T29-('Credit issuance TYA'!$I$21*'Credit issuance TYA'!$B$2)))</f>
        <v>0</v>
      </c>
      <c r="U29" s="218">
        <f>IF(ISBLANK('Hoja De Calculo'!V$13),'Credit issuance TYA'!U29-('Credit issuance TYA'!$I$21*'Credit issuance TYA'!$B$2),IF('Hoja De Calculo'!V$16&lt;'Hoja De Calculo'!U$16,0,'Credit issuance TYA'!U29-('Credit issuance TYA'!$I$21*'Credit issuance TYA'!$B$2)))</f>
        <v>0</v>
      </c>
      <c r="V29" s="218">
        <f>IF(ISBLANK('Hoja De Calculo'!W$13),'Credit issuance TYA'!V29-('Credit issuance TYA'!$I$21*'Credit issuance TYA'!$B$2),IF('Hoja De Calculo'!W$16&lt;'Hoja De Calculo'!V$16,0,'Credit issuance TYA'!V29-('Credit issuance TYA'!$I$21*'Credit issuance TYA'!$B$2)))</f>
        <v>0</v>
      </c>
      <c r="W29" s="218">
        <f>IF(ISBLANK('Hoja De Calculo'!X$13),'Credit issuance TYA'!W29-('Credit issuance TYA'!$I$21*'Credit issuance TYA'!$B$2),IF('Hoja De Calculo'!X$16&lt;'Hoja De Calculo'!W$16,0,'Credit issuance TYA'!W29-('Credit issuance TYA'!$I$21*'Credit issuance TYA'!$B$2)))</f>
        <v>0</v>
      </c>
      <c r="X29" s="218">
        <f>IF(ISBLANK('Hoja De Calculo'!Y$13),'Credit issuance TYA'!X29-('Credit issuance TYA'!$I$21*'Credit issuance TYA'!$B$2),IF('Hoja De Calculo'!Y$16&lt;'Hoja De Calculo'!X$16,0,'Credit issuance TYA'!X29-('Credit issuance TYA'!$I$21*'Credit issuance TYA'!$B$2)))</f>
        <v>0</v>
      </c>
      <c r="Y29" s="218">
        <f>IF(ISBLANK('Hoja De Calculo'!Z$13),'Credit issuance TYA'!Y29-('Credit issuance TYA'!$I$21*'Credit issuance TYA'!$B$2),IF('Hoja De Calculo'!Z$16&lt;'Hoja De Calculo'!Y$16,0,'Credit issuance TYA'!Y29-('Credit issuance TYA'!$I$21*'Credit issuance TYA'!$B$2)))</f>
        <v>0</v>
      </c>
      <c r="Z29" s="218">
        <f>IF(ISBLANK('Hoja De Calculo'!AA$13),'Credit issuance TYA'!Z29-('Credit issuance TYA'!$I$21*'Credit issuance TYA'!$B$2),IF('Hoja De Calculo'!AA$16&lt;'Hoja De Calculo'!Z$16,0,'Credit issuance TYA'!Z29-('Credit issuance TYA'!$I$21*'Credit issuance TYA'!$B$2)))</f>
        <v>0</v>
      </c>
      <c r="AA29" s="218">
        <f>IF(ISBLANK('Hoja De Calculo'!AB$13),'Credit issuance TYA'!AA29-('Credit issuance TYA'!$I$21*'Credit issuance TYA'!$B$2),IF('Hoja De Calculo'!AB$16&lt;'Hoja De Calculo'!AA$16,0,'Credit issuance TYA'!AA29-('Credit issuance TYA'!$I$21*'Credit issuance TYA'!$B$2)))</f>
        <v>0</v>
      </c>
      <c r="AB29" s="218">
        <f>IF(ISBLANK('Hoja De Calculo'!AC$13),'Credit issuance TYA'!AB29-('Credit issuance TYA'!$I$21*'Credit issuance TYA'!$B$2),IF('Hoja De Calculo'!AC$16&lt;'Hoja De Calculo'!AB$16,0,'Credit issuance TYA'!AB29-('Credit issuance TYA'!$I$21*'Credit issuance TYA'!$B$2)))</f>
        <v>0</v>
      </c>
      <c r="AC29" s="218">
        <f>IF(ISBLANK('Hoja De Calculo'!AD$13),'Credit issuance TYA'!AC29-('Credit issuance TYA'!$I$21*'Credit issuance TYA'!$B$2),IF('Hoja De Calculo'!AD$16&lt;'Hoja De Calculo'!AC$16,0,'Credit issuance TYA'!AC29-('Credit issuance TYA'!$I$21*'Credit issuance TYA'!$B$2)))</f>
        <v>0</v>
      </c>
      <c r="AD29" s="218">
        <f>IF(ISBLANK('Hoja De Calculo'!AE$13),'Credit issuance TYA'!AD29-('Credit issuance TYA'!$I$21*'Credit issuance TYA'!$B$2),IF('Hoja De Calculo'!AE$16&lt;'Hoja De Calculo'!AD$16,0,'Credit issuance TYA'!AD29-('Credit issuance TYA'!$I$21*'Credit issuance TYA'!$B$2)))</f>
        <v>0</v>
      </c>
      <c r="AE29" s="218">
        <f>IF(ISBLANK('Hoja De Calculo'!AF$13),'Credit issuance TYA'!AE29-('Credit issuance TYA'!$I$21*'Credit issuance TYA'!$B$2),IF('Hoja De Calculo'!AF$16&lt;'Hoja De Calculo'!AE$16,0,'Credit issuance TYA'!AE29-('Credit issuance TYA'!$I$21*'Credit issuance TYA'!$B$2)))</f>
        <v>0</v>
      </c>
      <c r="AF29" s="218">
        <f>IF(ISBLANK('Hoja De Calculo'!AG$13),'Credit issuance TYA'!AF29-('Credit issuance TYA'!$I$21*'Credit issuance TYA'!$B$2),IF('Hoja De Calculo'!AG$16&lt;'Hoja De Calculo'!AF$16,0,'Credit issuance TYA'!AF29-('Credit issuance TYA'!$I$21*'Credit issuance TYA'!$B$2)))</f>
        <v>0</v>
      </c>
      <c r="AG29" s="218">
        <f>IF(ISBLANK('Hoja De Calculo'!AH$13),'Credit issuance TYA'!AG29-('Credit issuance TYA'!$I$21*'Credit issuance TYA'!$B$2),IF('Hoja De Calculo'!AH$16&lt;'Hoja De Calculo'!AG$16,0,'Credit issuance TYA'!AG29-('Credit issuance TYA'!$I$21*'Credit issuance TYA'!$B$2)))</f>
        <v>0</v>
      </c>
      <c r="AH29" s="218">
        <f>IF(ISBLANK('Hoja De Calculo'!AI$13),'Credit issuance TYA'!AH29-('Credit issuance TYA'!$I$21*'Credit issuance TYA'!$B$2),IF('Hoja De Calculo'!AI$16&lt;'Hoja De Calculo'!AH$16,0,'Credit issuance TYA'!AH29-('Credit issuance TYA'!$I$21*'Credit issuance TYA'!$B$2)))</f>
        <v>0</v>
      </c>
      <c r="AI29" s="218">
        <f>IF(ISBLANK('Hoja De Calculo'!AJ$13),'Credit issuance TYA'!AI29-('Credit issuance TYA'!$I$21*'Credit issuance TYA'!$B$2),IF('Hoja De Calculo'!AJ$16&lt;'Hoja De Calculo'!AI$16,0,'Credit issuance TYA'!AI29-('Credit issuance TYA'!$I$21*'Credit issuance TYA'!$B$2)))</f>
        <v>0</v>
      </c>
      <c r="AJ29" s="218">
        <f>IF(ISBLANK('Hoja De Calculo'!AK$13),'Credit issuance TYA'!AJ29-('Credit issuance TYA'!$I$21*'Credit issuance TYA'!$B$2),IF('Hoja De Calculo'!AK$16&lt;'Hoja De Calculo'!AJ$16,0,'Credit issuance TYA'!AJ29-('Credit issuance TYA'!$I$21*'Credit issuance TYA'!$B$2)))</f>
        <v>0</v>
      </c>
      <c r="AK29" s="218">
        <f>IF(ISBLANK('Hoja De Calculo'!AL$13),'Credit issuance TYA'!AK29-('Credit issuance TYA'!$I$21*'Credit issuance TYA'!$B$2),IF('Hoja De Calculo'!AL$16&lt;'Hoja De Calculo'!AK$16,0,'Credit issuance TYA'!AK29-('Credit issuance TYA'!$I$21*'Credit issuance TYA'!$B$2)))</f>
        <v>0</v>
      </c>
      <c r="AL29" s="218">
        <f>IF(ISBLANK('Hoja De Calculo'!AM$13),'Credit issuance TYA'!AL29-('Credit issuance TYA'!$I$21*'Credit issuance TYA'!$B$2),IF('Hoja De Calculo'!AM$16&lt;'Hoja De Calculo'!AL$16,0,'Credit issuance TYA'!AL29-('Credit issuance TYA'!$I$21*'Credit issuance TYA'!$B$2)))</f>
        <v>0</v>
      </c>
      <c r="AM29" s="218">
        <f>IF(ISBLANK('Hoja De Calculo'!AN$13),'Credit issuance TYA'!AM29-('Credit issuance TYA'!$I$21*'Credit issuance TYA'!$B$2),IF('Hoja De Calculo'!AN$16&lt;'Hoja De Calculo'!AM$16,0,'Credit issuance TYA'!AM29-('Credit issuance TYA'!$I$21*'Credit issuance TYA'!$B$2)))</f>
        <v>0</v>
      </c>
      <c r="AN29" s="218">
        <f>IF(ISBLANK('Hoja De Calculo'!AO$13),'Credit issuance TYA'!AN29-('Credit issuance TYA'!$I$21*'Credit issuance TYA'!$B$2),IF('Hoja De Calculo'!AO$16&lt;'Hoja De Calculo'!AN$16,0,'Credit issuance TYA'!AN29-('Credit issuance TYA'!$I$21*'Credit issuance TYA'!$B$2)))</f>
        <v>0</v>
      </c>
      <c r="AO29" s="218">
        <f>IF(ISBLANK('Hoja De Calculo'!AP$13),'Credit issuance TYA'!AO29-('Credit issuance TYA'!$I$21*'Credit issuance TYA'!$B$2),IF('Hoja De Calculo'!AP$16&lt;'Hoja De Calculo'!AO$16,0,'Credit issuance TYA'!AO29-('Credit issuance TYA'!$I$21*'Credit issuance TYA'!$B$2)))</f>
        <v>0</v>
      </c>
      <c r="AP29" s="218">
        <f>IF(ISBLANK('Hoja De Calculo'!AQ$13),'Credit issuance TYA'!AP29-('Credit issuance TYA'!$I$21*'Credit issuance TYA'!$B$2),IF('Hoja De Calculo'!AQ$16&lt;'Hoja De Calculo'!AP$16,0,'Credit issuance TYA'!AP29-('Credit issuance TYA'!$I$21*'Credit issuance TYA'!$B$2)))</f>
        <v>0</v>
      </c>
      <c r="AQ29" s="218">
        <f>IF(ISBLANK('Hoja De Calculo'!AR$13),'Credit issuance TYA'!AQ29-('Credit issuance TYA'!$I$21*'Credit issuance TYA'!$B$2),IF('Hoja De Calculo'!AR$16&lt;'Hoja De Calculo'!AQ$16,0,'Credit issuance TYA'!AQ29-('Credit issuance TYA'!$I$21*'Credit issuance TYA'!$B$2)))</f>
        <v>0</v>
      </c>
      <c r="AR29" s="218">
        <f>IF(ISBLANK('Hoja De Calculo'!AS$13),'Credit issuance TYA'!AR29-('Credit issuance TYA'!$I$21*'Credit issuance TYA'!$B$2),IF('Hoja De Calculo'!AS$16&lt;'Hoja De Calculo'!AR$16,0,'Credit issuance TYA'!AR29-('Credit issuance TYA'!$I$21*'Credit issuance TYA'!$B$2)))</f>
        <v>0</v>
      </c>
      <c r="AS29" s="218">
        <f>IF(ISBLANK('Hoja De Calculo'!AT$13),'Credit issuance TYA'!AS29-('Credit issuance TYA'!$I$21*'Credit issuance TYA'!$B$2),IF('Hoja De Calculo'!AT$16&lt;'Hoja De Calculo'!AS$16,0,'Credit issuance TYA'!AS29-('Credit issuance TYA'!$I$21*'Credit issuance TYA'!$B$2)))</f>
        <v>0</v>
      </c>
      <c r="AT29" s="218">
        <f>IF(ISBLANK('Hoja De Calculo'!AU$13),'Credit issuance TYA'!AT29-('Credit issuance TYA'!$I$21*'Credit issuance TYA'!$B$2),IF('Hoja De Calculo'!AU$16&lt;'Hoja De Calculo'!AT$16,0,'Credit issuance TYA'!AT29-('Credit issuance TYA'!$I$21*'Credit issuance TYA'!$B$2)))</f>
        <v>0</v>
      </c>
      <c r="AU29" s="218">
        <f>IF(ISBLANK('Hoja De Calculo'!AV$13),'Credit issuance TYA'!AU29-('Credit issuance TYA'!$I$21*'Credit issuance TYA'!$B$2),IF('Hoja De Calculo'!AV$16&lt;'Hoja De Calculo'!AU$16,0,'Credit issuance TYA'!AU29-('Credit issuance TYA'!$I$21*'Credit issuance TYA'!$B$2)))</f>
        <v>0</v>
      </c>
      <c r="AV29" s="218">
        <f>IF(ISBLANK('Hoja De Calculo'!AW$13),'Credit issuance TYA'!AV29-('Credit issuance TYA'!$I$21*'Credit issuance TYA'!$B$2),IF('Hoja De Calculo'!AW$16&lt;'Hoja De Calculo'!AV$16,0,'Credit issuance TYA'!AV29-('Credit issuance TYA'!$I$21*'Credit issuance TYA'!$B$2)))</f>
        <v>0</v>
      </c>
      <c r="AW29" s="218">
        <f>IF(ISBLANK('Hoja De Calculo'!AX$13),'Credit issuance TYA'!AW29-('Credit issuance TYA'!$I$21*'Credit issuance TYA'!$B$2),IF('Hoja De Calculo'!AX$16&lt;'Hoja De Calculo'!AW$16,0,'Credit issuance TYA'!AW29-('Credit issuance TYA'!$I$21*'Credit issuance TYA'!$B$2)))</f>
        <v>0</v>
      </c>
      <c r="AX29" s="218">
        <f>IF(ISBLANK('Hoja De Calculo'!AY$13),'Credit issuance TYA'!AX29-('Credit issuance TYA'!$I$21*'Credit issuance TYA'!$B$2),IF('Hoja De Calculo'!AY$16&lt;'Hoja De Calculo'!AX$16,0,'Credit issuance TYA'!AX29-('Credit issuance TYA'!$I$21*'Credit issuance TYA'!$B$2)))</f>
        <v>0</v>
      </c>
      <c r="AY29" s="218">
        <f>IF(ISBLANK('Hoja De Calculo'!AZ$13),'Credit issuance TYA'!AY29-('Credit issuance TYA'!$I$21*'Credit issuance TYA'!$B$2),IF('Hoja De Calculo'!AZ$16&lt;'Hoja De Calculo'!AY$16,0,'Credit issuance TYA'!AY29-('Credit issuance TYA'!$I$21*'Credit issuance TYA'!$B$2)))</f>
        <v>0</v>
      </c>
      <c r="AZ29" s="218">
        <f>IF(ISBLANK('Hoja De Calculo'!BA$13),'Credit issuance TYA'!AZ29-('Credit issuance TYA'!$I$21*'Credit issuance TYA'!$B$2),IF('Hoja De Calculo'!BA$16&lt;'Hoja De Calculo'!AZ$16,0,'Credit issuance TYA'!AZ29-('Credit issuance TYA'!$I$21*'Credit issuance TYA'!$B$2)))</f>
        <v>0</v>
      </c>
      <c r="BA29" s="218">
        <f>IF(ISBLANK('Hoja De Calculo'!BB$13),'Credit issuance TYA'!BA29-('Credit issuance TYA'!$I$21*'Credit issuance TYA'!$B$2),IF('Hoja De Calculo'!BB$16&lt;'Hoja De Calculo'!BA$16,0,'Credit issuance TYA'!BA29-('Credit issuance TYA'!$I$21*'Credit issuance TYA'!$B$2)))</f>
        <v>0</v>
      </c>
      <c r="BB29" s="218">
        <f>IF(ISBLANK('Hoja De Calculo'!BC$13),'Credit issuance TYA'!BB29-('Credit issuance TYA'!$I$21*'Credit issuance TYA'!$B$2),IF('Hoja De Calculo'!BC$16&lt;'Hoja De Calculo'!BB$16,0,'Credit issuance TYA'!BB29-('Credit issuance TYA'!$I$21*'Credit issuance TYA'!$B$2)))</f>
        <v>0</v>
      </c>
      <c r="BC29" s="218">
        <f>IF(ISBLANK('Hoja De Calculo'!BD$13),'Credit issuance TYA'!BC29-('Credit issuance TYA'!$I$21*'Credit issuance TYA'!$B$2),IF('Hoja De Calculo'!BD$16&lt;'Hoja De Calculo'!BC$16,0,'Credit issuance TYA'!BC29-('Credit issuance TYA'!$I$21*'Credit issuance TYA'!$B$2)))</f>
        <v>0</v>
      </c>
      <c r="BD29" s="218">
        <f>IF(ISBLANK('Hoja De Calculo'!BE$13),'Credit issuance TYA'!BD29-('Credit issuance TYA'!$I$21*'Credit issuance TYA'!$B$2),IF('Hoja De Calculo'!BE$16&lt;'Hoja De Calculo'!BD$16,0,'Credit issuance TYA'!BD29-('Credit issuance TYA'!$I$21*'Credit issuance TYA'!$B$2)))</f>
        <v>0</v>
      </c>
      <c r="BE29" s="218">
        <f>IF(ISBLANK('Hoja De Calculo'!BF$13),'Credit issuance TYA'!BE29-('Credit issuance TYA'!$I$21*'Credit issuance TYA'!$B$2),IF('Hoja De Calculo'!BF$16&lt;'Hoja De Calculo'!BE$16,0,'Credit issuance TYA'!BE29-('Credit issuance TYA'!$I$21*'Credit issuance TYA'!$B$2)))</f>
        <v>0</v>
      </c>
      <c r="BF29" s="218">
        <f>IF(ISBLANK('Hoja De Calculo'!BG$13),'Credit issuance TYA'!BF29-('Credit issuance TYA'!$I$21*'Credit issuance TYA'!$B$2),IF('Hoja De Calculo'!BG$16&lt;'Hoja De Calculo'!BF$16,0,'Credit issuance TYA'!BF29-('Credit issuance TYA'!$I$21*'Credit issuance TYA'!$B$2)))</f>
        <v>0</v>
      </c>
      <c r="BG29" s="218">
        <f>IF(ISBLANK('Hoja De Calculo'!BH$13),'Credit issuance TYA'!BG29-('Credit issuance TYA'!$I$21*'Credit issuance TYA'!$B$2),IF('Hoja De Calculo'!BH$16&lt;'Hoja De Calculo'!BG$16,0,'Credit issuance TYA'!BG29-('Credit issuance TYA'!$I$21*'Credit issuance TYA'!$B$2)))</f>
        <v>0</v>
      </c>
      <c r="BH29" s="218">
        <f>IF(ISBLANK('Hoja De Calculo'!BI$13),'Credit issuance TYA'!BH29-('Credit issuance TYA'!$I$21*'Credit issuance TYA'!$B$2),IF('Hoja De Calculo'!BI$16&lt;'Hoja De Calculo'!BH$16,0,'Credit issuance TYA'!BH29-('Credit issuance TYA'!$I$21*'Credit issuance TYA'!$B$2)))</f>
        <v>0</v>
      </c>
      <c r="BI29" s="218">
        <f>IF(ISBLANK('Hoja De Calculo'!BJ$13),'Credit issuance TYA'!BI29-('Credit issuance TYA'!$I$21*'Credit issuance TYA'!$B$2),IF('Hoja De Calculo'!BJ$16&lt;'Hoja De Calculo'!BI$16,0,'Credit issuance TYA'!BI29-('Credit issuance TYA'!$I$21*'Credit issuance TYA'!$B$2)))</f>
        <v>0</v>
      </c>
      <c r="BJ29" s="218">
        <f>IF(ISBLANK('Hoja De Calculo'!BK$13),'Credit issuance TYA'!BJ29-('Credit issuance TYA'!$I$21*'Credit issuance TYA'!$B$2),IF('Hoja De Calculo'!BK$16&lt;'Hoja De Calculo'!BJ$16,0,'Credit issuance TYA'!BJ29-('Credit issuance TYA'!$I$21*'Credit issuance TYA'!$B$2)))</f>
        <v>0</v>
      </c>
      <c r="BK29" s="218">
        <f>IF(ISBLANK('Hoja De Calculo'!BL$13),'Credit issuance TYA'!BK29-('Credit issuance TYA'!$I$21*'Credit issuance TYA'!$B$2),IF('Hoja De Calculo'!BL$16&lt;'Hoja De Calculo'!BK$16,0,'Credit issuance TYA'!BK29-('Credit issuance TYA'!$I$21*'Credit issuance TYA'!$B$2)))</f>
        <v>0</v>
      </c>
      <c r="BL29" s="218">
        <f>IF(ISBLANK('Hoja De Calculo'!BM$13),'Credit issuance TYA'!BL29-('Credit issuance TYA'!$I$21*'Credit issuance TYA'!$B$2),IF('Hoja De Calculo'!BM$16&lt;'Hoja De Calculo'!BL$16,0,'Credit issuance TYA'!BL29-('Credit issuance TYA'!$I$21*'Credit issuance TYA'!$B$2)))</f>
        <v>0</v>
      </c>
      <c r="BM29" s="218">
        <f>IF(ISBLANK('Hoja De Calculo'!BN$13),'Credit issuance TYA'!BM29-('Credit issuance TYA'!$I$21*'Credit issuance TYA'!$B$2),IF('Hoja De Calculo'!BN$16&lt;'Hoja De Calculo'!BM$16,0,'Credit issuance TYA'!BM29-('Credit issuance TYA'!$I$21*'Credit issuance TYA'!$B$2)))</f>
        <v>0</v>
      </c>
      <c r="BN29" s="218">
        <f>IF(ISBLANK('Hoja De Calculo'!BO$13),'Credit issuance TYA'!BN29-('Credit issuance TYA'!$I$21*'Credit issuance TYA'!$B$2),IF('Hoja De Calculo'!BO$16&lt;'Hoja De Calculo'!BN$16,0,'Credit issuance TYA'!BN29-('Credit issuance TYA'!$I$21*'Credit issuance TYA'!$B$2)))</f>
        <v>0</v>
      </c>
      <c r="BO29" s="218">
        <f>IF(ISBLANK('Hoja De Calculo'!BP$13),'Credit issuance TYA'!BO29-('Credit issuance TYA'!$I$21*'Credit issuance TYA'!$B$2),IF('Hoja De Calculo'!BP$16&lt;'Hoja De Calculo'!BO$16,0,'Credit issuance TYA'!BO29-('Credit issuance TYA'!$I$21*'Credit issuance TYA'!$B$2)))</f>
        <v>0</v>
      </c>
      <c r="BP29" s="218">
        <f>IF(ISBLANK('Hoja De Calculo'!BQ$13),'Credit issuance TYA'!BP29-('Credit issuance TYA'!$I$21*'Credit issuance TYA'!$B$2),IF('Hoja De Calculo'!BQ$16&lt;'Hoja De Calculo'!BP$16,0,'Credit issuance TYA'!BP29-('Credit issuance TYA'!$I$21*'Credit issuance TYA'!$B$2)))</f>
        <v>0</v>
      </c>
      <c r="BQ29" s="218">
        <f>IF(ISBLANK('Hoja De Calculo'!BR$13),'Credit issuance TYA'!BQ29-('Credit issuance TYA'!$I$21*'Credit issuance TYA'!$B$2),IF('Hoja De Calculo'!BR$16&lt;'Hoja De Calculo'!BQ$16,0,'Credit issuance TYA'!BQ29-('Credit issuance TYA'!$I$21*'Credit issuance TYA'!$B$2)))</f>
        <v>0</v>
      </c>
      <c r="BR29" s="218">
        <f>IF(ISBLANK('Hoja De Calculo'!BS$13),'Credit issuance TYA'!BR29-('Credit issuance TYA'!$I$21*'Credit issuance TYA'!$B$2),IF('Hoja De Calculo'!BS$16&lt;'Hoja De Calculo'!BR$16,0,'Credit issuance TYA'!BR29-('Credit issuance TYA'!$I$21*'Credit issuance TYA'!$B$2)))</f>
        <v>0</v>
      </c>
      <c r="BS29" s="218">
        <f>IF(ISBLANK('Hoja De Calculo'!BT$13),'Credit issuance TYA'!BS29-('Credit issuance TYA'!$I$21*'Credit issuance TYA'!$B$2),IF('Hoja De Calculo'!BT$16&lt;'Hoja De Calculo'!BS$16,0,'Credit issuance TYA'!BS29-('Credit issuance TYA'!$I$21*'Credit issuance TYA'!$B$2)))</f>
        <v>0</v>
      </c>
      <c r="BT29" s="218">
        <f>IF(ISBLANK('Hoja De Calculo'!BU$13),'Credit issuance TYA'!BT29-('Credit issuance TYA'!$I$21*'Credit issuance TYA'!$B$2),IF('Hoja De Calculo'!BU$16&lt;'Hoja De Calculo'!BT$16,0,'Credit issuance TYA'!BT29-('Credit issuance TYA'!$I$21*'Credit issuance TYA'!$B$2)))</f>
        <v>0</v>
      </c>
      <c r="BU29" s="218">
        <f>IF(ISBLANK('Hoja De Calculo'!BV$13),'Credit issuance TYA'!BU29-('Credit issuance TYA'!$I$21*'Credit issuance TYA'!$B$2),IF('Hoja De Calculo'!BV$16&lt;'Hoja De Calculo'!BU$16,0,'Credit issuance TYA'!BU29-('Credit issuance TYA'!$I$21*'Credit issuance TYA'!$B$2)))</f>
        <v>0</v>
      </c>
      <c r="BV29" s="218">
        <f>IF(ISBLANK('Hoja De Calculo'!BW$13),'Credit issuance TYA'!BV29-('Credit issuance TYA'!$I$21*'Credit issuance TYA'!$B$2),IF('Hoja De Calculo'!BW$16&lt;'Hoja De Calculo'!BV$16,0,'Credit issuance TYA'!BV29-('Credit issuance TYA'!$I$21*'Credit issuance TYA'!$B$2)))</f>
        <v>0</v>
      </c>
      <c r="BW29" s="218">
        <f>IF(ISBLANK('Hoja De Calculo'!BX$13),'Credit issuance TYA'!BW29-('Credit issuance TYA'!$I$21*'Credit issuance TYA'!$B$2),IF('Hoja De Calculo'!BX$16&lt;'Hoja De Calculo'!BW$16,0,'Credit issuance TYA'!BW29-('Credit issuance TYA'!$I$21*'Credit issuance TYA'!$B$2)))</f>
        <v>0</v>
      </c>
      <c r="BX29" s="218">
        <f>IF(ISBLANK('Hoja De Calculo'!BY$13),'Credit issuance TYA'!BX29-('Credit issuance TYA'!$I$21*'Credit issuance TYA'!$B$2),IF('Hoja De Calculo'!BY$16&lt;'Hoja De Calculo'!BX$16,0,'Credit issuance TYA'!BX29-('Credit issuance TYA'!$I$21*'Credit issuance TYA'!$B$2)))</f>
        <v>0</v>
      </c>
      <c r="BY29" s="218">
        <f>IF(ISBLANK('Hoja De Calculo'!BZ$13),'Credit issuance TYA'!BY29-('Credit issuance TYA'!$I$21*'Credit issuance TYA'!$B$2),IF('Hoja De Calculo'!BZ$16&lt;'Hoja De Calculo'!BY$16,0,'Credit issuance TYA'!BY29-('Credit issuance TYA'!$I$21*'Credit issuance TYA'!$B$2)))</f>
        <v>0</v>
      </c>
      <c r="BZ29" s="218">
        <f>IF(ISBLANK('Hoja De Calculo'!CA$13),'Credit issuance TYA'!BZ29-('Credit issuance TYA'!$I$21*'Credit issuance TYA'!$B$2),IF('Hoja De Calculo'!CA$16&lt;'Hoja De Calculo'!BZ$16,0,'Credit issuance TYA'!BZ29-('Credit issuance TYA'!$I$21*'Credit issuance TYA'!$B$2)))</f>
        <v>0</v>
      </c>
      <c r="CA29" s="218">
        <f>IF(ISBLANK('Hoja De Calculo'!CB$13),'Credit issuance TYA'!CA29-('Credit issuance TYA'!$I$21*'Credit issuance TYA'!$B$2),IF('Hoja De Calculo'!CB$16&lt;'Hoja De Calculo'!CA$16,0,'Credit issuance TYA'!CA29-('Credit issuance TYA'!$I$21*'Credit issuance TYA'!$B$2)))</f>
        <v>0</v>
      </c>
      <c r="CB29" s="218">
        <f>IF(ISBLANK('Hoja De Calculo'!CC$13),'Credit issuance TYA'!CB29-('Credit issuance TYA'!$I$21*'Credit issuance TYA'!$B$2),IF('Hoja De Calculo'!CC$16&lt;'Hoja De Calculo'!CB$16,0,'Credit issuance TYA'!CB29-('Credit issuance TYA'!$I$21*'Credit issuance TYA'!$B$2)))</f>
        <v>0</v>
      </c>
      <c r="CC29" s="218">
        <f>IF(ISBLANK('Hoja De Calculo'!CD$13),'Credit issuance TYA'!CC29-('Credit issuance TYA'!$I$21*'Credit issuance TYA'!$B$2),IF('Hoja De Calculo'!CD$16&lt;'Hoja De Calculo'!CC$16,0,'Credit issuance TYA'!CC29-('Credit issuance TYA'!$I$21*'Credit issuance TYA'!$B$2)))</f>
        <v>0</v>
      </c>
      <c r="CD29" s="218">
        <f>IF(ISBLANK('Hoja De Calculo'!CE$13),'Credit issuance TYA'!CD29-('Credit issuance TYA'!$I$21*'Credit issuance TYA'!$B$2),IF('Hoja De Calculo'!CE$16&lt;'Hoja De Calculo'!CD$16,0,'Credit issuance TYA'!CD29-('Credit issuance TYA'!$I$21*'Credit issuance TYA'!$B$2)))</f>
        <v>0</v>
      </c>
      <c r="CE29" s="218">
        <f>IF(ISBLANK('Hoja De Calculo'!CF$13),'Credit issuance TYA'!CE29-('Credit issuance TYA'!$I$21*'Credit issuance TYA'!$B$2),IF('Hoja De Calculo'!CF$16&lt;'Hoja De Calculo'!CE$16,0,'Credit issuance TYA'!CE29-('Credit issuance TYA'!$I$21*'Credit issuance TYA'!$B$2)))</f>
        <v>0</v>
      </c>
      <c r="CF29" s="218">
        <f>IF(ISBLANK('Hoja De Calculo'!CG$13),'Credit issuance TYA'!CF29-('Credit issuance TYA'!$I$21*'Credit issuance TYA'!$B$2),IF('Hoja De Calculo'!CG$16&lt;'Hoja De Calculo'!CF$16,0,'Credit issuance TYA'!CF29-('Credit issuance TYA'!$I$21*'Credit issuance TYA'!$B$2)))</f>
        <v>0</v>
      </c>
      <c r="CG29" s="218">
        <f>IF(ISBLANK('Hoja De Calculo'!CH$13),'Credit issuance TYA'!CG29-('Credit issuance TYA'!$I$21*'Credit issuance TYA'!$B$2),IF('Hoja De Calculo'!CH$16&lt;'Hoja De Calculo'!CG$16,0,'Credit issuance TYA'!CG29-('Credit issuance TYA'!$I$21*'Credit issuance TYA'!$B$2)))</f>
        <v>0</v>
      </c>
      <c r="CH29" s="218">
        <f>IF(ISBLANK('Hoja De Calculo'!CI$13),'Credit issuance TYA'!CH29-('Credit issuance TYA'!$I$21*'Credit issuance TYA'!$B$2),IF('Hoja De Calculo'!CI$16&lt;'Hoja De Calculo'!CH$16,0,'Credit issuance TYA'!CH29-('Credit issuance TYA'!$I$21*'Credit issuance TYA'!$B$2)))</f>
        <v>0</v>
      </c>
      <c r="CI29" s="218">
        <f>IF(ISBLANK('Hoja De Calculo'!CJ$13),'Credit issuance TYA'!CI29-('Credit issuance TYA'!$I$21*'Credit issuance TYA'!$B$2),IF('Hoja De Calculo'!CJ$16&lt;'Hoja De Calculo'!CI$16,0,'Credit issuance TYA'!CI29-('Credit issuance TYA'!$I$21*'Credit issuance TYA'!$B$2)))</f>
        <v>0</v>
      </c>
      <c r="CJ29" s="218">
        <f>IF(ISBLANK('Hoja De Calculo'!CK$13),'Credit issuance TYA'!CJ29-('Credit issuance TYA'!$I$21*'Credit issuance TYA'!$B$2),IF('Hoja De Calculo'!CK$16&lt;'Hoja De Calculo'!CJ$16,0,'Credit issuance TYA'!CJ29-('Credit issuance TYA'!$I$21*'Credit issuance TYA'!$B$2)))</f>
        <v>0</v>
      </c>
      <c r="CK29" s="218">
        <f>IF(ISBLANK('Hoja De Calculo'!CL$13),'Credit issuance TYA'!CK29-('Credit issuance TYA'!$I$21*'Credit issuance TYA'!$B$2),IF('Hoja De Calculo'!CL$16&lt;'Hoja De Calculo'!CK$16,0,'Credit issuance TYA'!CK29-('Credit issuance TYA'!$I$21*'Credit issuance TYA'!$B$2)))</f>
        <v>0</v>
      </c>
      <c r="CL29" s="218">
        <f>IF(ISBLANK('Hoja De Calculo'!CM$13),'Credit issuance TYA'!CL29-('Credit issuance TYA'!$I$21*'Credit issuance TYA'!$B$2),IF('Hoja De Calculo'!CM$16&lt;'Hoja De Calculo'!CL$16,0,'Credit issuance TYA'!CL29-('Credit issuance TYA'!$I$21*'Credit issuance TYA'!$B$2)))</f>
        <v>0</v>
      </c>
      <c r="CM29" s="218">
        <f>IF(ISBLANK('Hoja De Calculo'!CN$13),'Credit issuance TYA'!CM29-('Credit issuance TYA'!$I$21*'Credit issuance TYA'!$B$2),IF('Hoja De Calculo'!CN$16&lt;'Hoja De Calculo'!CM$16,0,'Credit issuance TYA'!CM29-('Credit issuance TYA'!$I$21*'Credit issuance TYA'!$B$2)))</f>
        <v>0</v>
      </c>
      <c r="CN29" s="218">
        <f>IF(ISBLANK('Hoja De Calculo'!CO$13),'Credit issuance TYA'!CN29-('Credit issuance TYA'!$I$21*'Credit issuance TYA'!$B$2),IF('Hoja De Calculo'!CO$16&lt;'Hoja De Calculo'!CN$16,0,'Credit issuance TYA'!CN29-('Credit issuance TYA'!$I$21*'Credit issuance TYA'!$B$2)))</f>
        <v>0</v>
      </c>
      <c r="CO29" s="218">
        <f>IF(ISBLANK('Hoja De Calculo'!CP$13),'Credit issuance TYA'!CO29-('Credit issuance TYA'!$I$21*'Credit issuance TYA'!$B$2),IF('Hoja De Calculo'!CP$16&lt;'Hoja De Calculo'!CO$16,0,'Credit issuance TYA'!CO29-('Credit issuance TYA'!$I$21*'Credit issuance TYA'!$B$2)))</f>
        <v>0</v>
      </c>
      <c r="CP29" s="218">
        <f>IF(ISBLANK('Hoja De Calculo'!CQ$13),'Credit issuance TYA'!CP29-('Credit issuance TYA'!$I$21*'Credit issuance TYA'!$B$2),IF('Hoja De Calculo'!CQ$16&lt;'Hoja De Calculo'!CP$16,0,'Credit issuance TYA'!CP29-('Credit issuance TYA'!$I$21*'Credit issuance TYA'!$B$2)))</f>
        <v>0</v>
      </c>
      <c r="CQ29" s="218">
        <f>IF(ISBLANK('Hoja De Calculo'!CR$13),'Credit issuance TYA'!CQ29-('Credit issuance TYA'!$I$21*'Credit issuance TYA'!$B$2),IF('Hoja De Calculo'!CR$16&lt;'Hoja De Calculo'!CQ$16,0,'Credit issuance TYA'!CQ29-('Credit issuance TYA'!$I$21*'Credit issuance TYA'!$B$2)))</f>
        <v>0</v>
      </c>
      <c r="CR29" s="218">
        <f>IF(ISBLANK('Hoja De Calculo'!CS$13),'Credit issuance TYA'!CR29-('Credit issuance TYA'!$I$21*'Credit issuance TYA'!$B$2),IF('Hoja De Calculo'!CS$16&lt;'Hoja De Calculo'!CR$16,0,'Credit issuance TYA'!CR29-('Credit issuance TYA'!$I$21*'Credit issuance TYA'!$B$2)))</f>
        <v>0</v>
      </c>
      <c r="CS29" s="218">
        <f>IF(ISBLANK('Hoja De Calculo'!CT$13),'Credit issuance TYA'!CS29-('Credit issuance TYA'!$I$21*'Credit issuance TYA'!$B$2),IF('Hoja De Calculo'!CT$16&lt;'Hoja De Calculo'!CS$16,0,'Credit issuance TYA'!CS29-('Credit issuance TYA'!$I$21*'Credit issuance TYA'!$B$2)))</f>
        <v>0</v>
      </c>
      <c r="CT29" s="218">
        <f>IF(ISBLANK('Hoja De Calculo'!CU$13),'Credit issuance TYA'!CT29-('Credit issuance TYA'!$I$21*'Credit issuance TYA'!$B$2),IF('Hoja De Calculo'!CU$16&lt;'Hoja De Calculo'!CT$16,0,'Credit issuance TYA'!CT29-('Credit issuance TYA'!$I$21*'Credit issuance TYA'!$B$2)))</f>
        <v>0</v>
      </c>
      <c r="CU29" s="218">
        <f>IF(ISBLANK('Hoja De Calculo'!CV$13),'Credit issuance TYA'!CU29-('Credit issuance TYA'!$I$21*'Credit issuance TYA'!$B$2),IF('Hoja De Calculo'!CV$16&lt;'Hoja De Calculo'!CU$16,0,'Credit issuance TYA'!CU29-('Credit issuance TYA'!$I$21*'Credit issuance TYA'!$B$2)))</f>
        <v>0</v>
      </c>
      <c r="CV29" s="218">
        <f>IF(ISBLANK('Hoja De Calculo'!CW$13),'Credit issuance TYA'!CV29-('Credit issuance TYA'!$I$21*'Credit issuance TYA'!$B$2),IF('Hoja De Calculo'!CW$16&lt;'Hoja De Calculo'!CV$16,0,'Credit issuance TYA'!CV29-('Credit issuance TYA'!$I$21*'Credit issuance TYA'!$B$2)))</f>
        <v>0</v>
      </c>
      <c r="CW29" s="218">
        <f>IF(ISBLANK('Hoja De Calculo'!CX$13),'Credit issuance TYA'!CW29-('Credit issuance TYA'!$I$21*'Credit issuance TYA'!$B$2),IF('Hoja De Calculo'!CX$16&lt;'Hoja De Calculo'!CW$16,0,'Credit issuance TYA'!CW29-('Credit issuance TYA'!$I$21*'Credit issuance TYA'!$B$2)))</f>
        <v>0</v>
      </c>
    </row>
    <row r="30" spans="1:101" x14ac:dyDescent="0.35">
      <c r="A30" t="s">
        <v>135</v>
      </c>
      <c r="C30" s="196"/>
      <c r="D30" s="196"/>
      <c r="E30" s="196"/>
      <c r="F30" s="196"/>
      <c r="G30" s="196"/>
      <c r="H30" s="204"/>
      <c r="I30" s="211"/>
      <c r="J30" s="218">
        <f>'Credit issuance TYA'!J30-('Credit issuance TYA'!$J21*'Credit issuance TYA'!$B$2)</f>
        <v>0</v>
      </c>
      <c r="K30" s="218">
        <f>IF(ISBLANK('Hoja De Calculo'!L$13),'Credit issuance TYA'!K30-('Credit issuance TYA'!$J$21*'Credit issuance TYA'!$B$2),IF('Hoja De Calculo'!L$16&lt;'Hoja De Calculo'!K$16,0,'Credit issuance TYA'!K30-('Credit issuance TYA'!$J$21*'Credit issuance TYA'!$B$2)))</f>
        <v>0</v>
      </c>
      <c r="L30" s="218">
        <f>IF(ISBLANK('Hoja De Calculo'!M$13),'Credit issuance TYA'!L30-('Credit issuance TYA'!$J$21*'Credit issuance TYA'!$B$2),IF('Hoja De Calculo'!M$16&lt;'Hoja De Calculo'!L$16,0,'Credit issuance TYA'!L30-('Credit issuance TYA'!$J$21*'Credit issuance TYA'!$B$2)))</f>
        <v>0</v>
      </c>
      <c r="M30" s="218">
        <f>IF(ISBLANK('Hoja De Calculo'!N$13),'Credit issuance TYA'!M30-('Credit issuance TYA'!$J$21*'Credit issuance TYA'!$B$2),IF('Hoja De Calculo'!N$16&lt;'Hoja De Calculo'!M$16,0,'Credit issuance TYA'!M30-('Credit issuance TYA'!$J$21*'Credit issuance TYA'!$B$2)))</f>
        <v>0</v>
      </c>
      <c r="N30" s="218">
        <f>IF(ISBLANK('Hoja De Calculo'!O$13),'Credit issuance TYA'!N30-('Credit issuance TYA'!$J$21*'Credit issuance TYA'!$B$2),IF('Hoja De Calculo'!O$16&lt;'Hoja De Calculo'!N$16,0,'Credit issuance TYA'!N30-('Credit issuance TYA'!$J$21*'Credit issuance TYA'!$B$2)))</f>
        <v>0</v>
      </c>
      <c r="O30" s="218">
        <f>IF(ISBLANK('Hoja De Calculo'!P$13),'Credit issuance TYA'!O30-('Credit issuance TYA'!$J$21*'Credit issuance TYA'!$B$2),IF('Hoja De Calculo'!P$16&lt;'Hoja De Calculo'!O$16,0,'Credit issuance TYA'!O30-('Credit issuance TYA'!$J$21*'Credit issuance TYA'!$B$2)))</f>
        <v>0</v>
      </c>
      <c r="P30" s="218">
        <f>IF(ISBLANK('Hoja De Calculo'!Q$13),'Credit issuance TYA'!P30-('Credit issuance TYA'!$J$21*'Credit issuance TYA'!$B$2),IF('Hoja De Calculo'!Q$16&lt;'Hoja De Calculo'!P$16,0,'Credit issuance TYA'!P30-('Credit issuance TYA'!$J$21*'Credit issuance TYA'!$B$2)))</f>
        <v>0</v>
      </c>
      <c r="Q30" s="218">
        <f>IF(ISBLANK('Hoja De Calculo'!R$13),'Credit issuance TYA'!Q30-('Credit issuance TYA'!$J$21*'Credit issuance TYA'!$B$2),IF('Hoja De Calculo'!R$16&lt;'Hoja De Calculo'!Q$16,0,'Credit issuance TYA'!Q30-('Credit issuance TYA'!$J$21*'Credit issuance TYA'!$B$2)))</f>
        <v>0</v>
      </c>
      <c r="R30" s="218">
        <f>IF(ISBLANK('Hoja De Calculo'!S$13),'Credit issuance TYA'!R30-('Credit issuance TYA'!$J$21*'Credit issuance TYA'!$B$2),IF('Hoja De Calculo'!S$16&lt;'Hoja De Calculo'!R$16,0,'Credit issuance TYA'!R30-('Credit issuance TYA'!$J$21*'Credit issuance TYA'!$B$2)))</f>
        <v>0</v>
      </c>
      <c r="S30" s="218">
        <f>IF(ISBLANK('Hoja De Calculo'!T$13),'Credit issuance TYA'!S30-('Credit issuance TYA'!$J$21*'Credit issuance TYA'!$B$2),IF('Hoja De Calculo'!T$16&lt;'Hoja De Calculo'!S$16,0,'Credit issuance TYA'!S30-('Credit issuance TYA'!$J$21*'Credit issuance TYA'!$B$2)))</f>
        <v>0</v>
      </c>
      <c r="T30" s="218">
        <f>IF(ISBLANK('Hoja De Calculo'!U$13),'Credit issuance TYA'!T30-('Credit issuance TYA'!$J$21*'Credit issuance TYA'!$B$2),IF('Hoja De Calculo'!U$16&lt;'Hoja De Calculo'!T$16,0,'Credit issuance TYA'!T30-('Credit issuance TYA'!$J$21*'Credit issuance TYA'!$B$2)))</f>
        <v>0</v>
      </c>
      <c r="U30" s="218">
        <f>IF(ISBLANK('Hoja De Calculo'!V$13),'Credit issuance TYA'!U30-('Credit issuance TYA'!$J$21*'Credit issuance TYA'!$B$2),IF('Hoja De Calculo'!V$16&lt;'Hoja De Calculo'!U$16,0,'Credit issuance TYA'!U30-('Credit issuance TYA'!$J$21*'Credit issuance TYA'!$B$2)))</f>
        <v>0</v>
      </c>
      <c r="V30" s="218">
        <f>IF(ISBLANK('Hoja De Calculo'!W$13),'Credit issuance TYA'!V30-('Credit issuance TYA'!$J$21*'Credit issuance TYA'!$B$2),IF('Hoja De Calculo'!W$16&lt;'Hoja De Calculo'!V$16,0,'Credit issuance TYA'!V30-('Credit issuance TYA'!$J$21*'Credit issuance TYA'!$B$2)))</f>
        <v>0</v>
      </c>
      <c r="W30" s="218">
        <f>IF(ISBLANK('Hoja De Calculo'!X$13),'Credit issuance TYA'!W30-('Credit issuance TYA'!$J$21*'Credit issuance TYA'!$B$2),IF('Hoja De Calculo'!X$16&lt;'Hoja De Calculo'!W$16,0,'Credit issuance TYA'!W30-('Credit issuance TYA'!$J$21*'Credit issuance TYA'!$B$2)))</f>
        <v>0</v>
      </c>
      <c r="X30" s="218">
        <f>IF(ISBLANK('Hoja De Calculo'!Y$13),'Credit issuance TYA'!X30-('Credit issuance TYA'!$J$21*'Credit issuance TYA'!$B$2),IF('Hoja De Calculo'!Y$16&lt;'Hoja De Calculo'!X$16,0,'Credit issuance TYA'!X30-('Credit issuance TYA'!$J$21*'Credit issuance TYA'!$B$2)))</f>
        <v>0</v>
      </c>
      <c r="Y30" s="218">
        <f>IF(ISBLANK('Hoja De Calculo'!Z$13),'Credit issuance TYA'!Y30-('Credit issuance TYA'!$J$21*'Credit issuance TYA'!$B$2),IF('Hoja De Calculo'!Z$16&lt;'Hoja De Calculo'!Y$16,0,'Credit issuance TYA'!Y30-('Credit issuance TYA'!$J$21*'Credit issuance TYA'!$B$2)))</f>
        <v>0</v>
      </c>
      <c r="Z30" s="218">
        <f>IF(ISBLANK('Hoja De Calculo'!AA$13),'Credit issuance TYA'!Z30-('Credit issuance TYA'!$J$21*'Credit issuance TYA'!$B$2),IF('Hoja De Calculo'!AA$16&lt;'Hoja De Calculo'!Z$16,0,'Credit issuance TYA'!Z30-('Credit issuance TYA'!$J$21*'Credit issuance TYA'!$B$2)))</f>
        <v>0</v>
      </c>
      <c r="AA30" s="218">
        <f>IF(ISBLANK('Hoja De Calculo'!AB$13),'Credit issuance TYA'!AA30-('Credit issuance TYA'!$J$21*'Credit issuance TYA'!$B$2),IF('Hoja De Calculo'!AB$16&lt;'Hoja De Calculo'!AA$16,0,'Credit issuance TYA'!AA30-('Credit issuance TYA'!$J$21*'Credit issuance TYA'!$B$2)))</f>
        <v>0</v>
      </c>
      <c r="AB30" s="218">
        <f>IF(ISBLANK('Hoja De Calculo'!AC$13),'Credit issuance TYA'!AB30-('Credit issuance TYA'!$J$21*'Credit issuance TYA'!$B$2),IF('Hoja De Calculo'!AC$16&lt;'Hoja De Calculo'!AB$16,0,'Credit issuance TYA'!AB30-('Credit issuance TYA'!$J$21*'Credit issuance TYA'!$B$2)))</f>
        <v>0</v>
      </c>
      <c r="AC30" s="218">
        <f>IF(ISBLANK('Hoja De Calculo'!AD$13),'Credit issuance TYA'!AC30-('Credit issuance TYA'!$J$21*'Credit issuance TYA'!$B$2),IF('Hoja De Calculo'!AD$16&lt;'Hoja De Calculo'!AC$16,0,'Credit issuance TYA'!AC30-('Credit issuance TYA'!$J$21*'Credit issuance TYA'!$B$2)))</f>
        <v>0</v>
      </c>
      <c r="AD30" s="218">
        <f>IF(ISBLANK('Hoja De Calculo'!AE$13),'Credit issuance TYA'!AD30-('Credit issuance TYA'!$J$21*'Credit issuance TYA'!$B$2),IF('Hoja De Calculo'!AE$16&lt;'Hoja De Calculo'!AD$16,0,'Credit issuance TYA'!AD30-('Credit issuance TYA'!$J$21*'Credit issuance TYA'!$B$2)))</f>
        <v>0</v>
      </c>
      <c r="AE30" s="218">
        <f>IF(ISBLANK('Hoja De Calculo'!AF$13),'Credit issuance TYA'!AE30-('Credit issuance TYA'!$J$21*'Credit issuance TYA'!$B$2),IF('Hoja De Calculo'!AF$16&lt;'Hoja De Calculo'!AE$16,0,'Credit issuance TYA'!AE30-('Credit issuance TYA'!$J$21*'Credit issuance TYA'!$B$2)))</f>
        <v>0</v>
      </c>
      <c r="AF30" s="218">
        <f>IF(ISBLANK('Hoja De Calculo'!AG$13),'Credit issuance TYA'!AF30-('Credit issuance TYA'!$J$21*'Credit issuance TYA'!$B$2),IF('Hoja De Calculo'!AG$16&lt;'Hoja De Calculo'!AF$16,0,'Credit issuance TYA'!AF30-('Credit issuance TYA'!$J$21*'Credit issuance TYA'!$B$2)))</f>
        <v>0</v>
      </c>
      <c r="AG30" s="218">
        <f>IF(ISBLANK('Hoja De Calculo'!AH$13),'Credit issuance TYA'!AG30-('Credit issuance TYA'!$J$21*'Credit issuance TYA'!$B$2),IF('Hoja De Calculo'!AH$16&lt;'Hoja De Calculo'!AG$16,0,'Credit issuance TYA'!AG30-('Credit issuance TYA'!$J$21*'Credit issuance TYA'!$B$2)))</f>
        <v>0</v>
      </c>
      <c r="AH30" s="218">
        <f>IF(ISBLANK('Hoja De Calculo'!AI$13),'Credit issuance TYA'!AH30-('Credit issuance TYA'!$J$21*'Credit issuance TYA'!$B$2),IF('Hoja De Calculo'!AI$16&lt;'Hoja De Calculo'!AH$16,0,'Credit issuance TYA'!AH30-('Credit issuance TYA'!$J$21*'Credit issuance TYA'!$B$2)))</f>
        <v>0</v>
      </c>
      <c r="AI30" s="218">
        <f>IF(ISBLANK('Hoja De Calculo'!AJ$13),'Credit issuance TYA'!AI30-('Credit issuance TYA'!$J$21*'Credit issuance TYA'!$B$2),IF('Hoja De Calculo'!AJ$16&lt;'Hoja De Calculo'!AI$16,0,'Credit issuance TYA'!AI30-('Credit issuance TYA'!$J$21*'Credit issuance TYA'!$B$2)))</f>
        <v>0</v>
      </c>
      <c r="AJ30" s="218">
        <f>IF(ISBLANK('Hoja De Calculo'!AK$13),'Credit issuance TYA'!AJ30-('Credit issuance TYA'!$J$21*'Credit issuance TYA'!$B$2),IF('Hoja De Calculo'!AK$16&lt;'Hoja De Calculo'!AJ$16,0,'Credit issuance TYA'!AJ30-('Credit issuance TYA'!$J$21*'Credit issuance TYA'!$B$2)))</f>
        <v>0</v>
      </c>
      <c r="AK30" s="218">
        <f>IF(ISBLANK('Hoja De Calculo'!AL$13),'Credit issuance TYA'!AK30-('Credit issuance TYA'!$J$21*'Credit issuance TYA'!$B$2),IF('Hoja De Calculo'!AL$16&lt;'Hoja De Calculo'!AK$16,0,'Credit issuance TYA'!AK30-('Credit issuance TYA'!$J$21*'Credit issuance TYA'!$B$2)))</f>
        <v>0</v>
      </c>
      <c r="AL30" s="218">
        <f>IF(ISBLANK('Hoja De Calculo'!AM$13),'Credit issuance TYA'!AL30-('Credit issuance TYA'!$J$21*'Credit issuance TYA'!$B$2),IF('Hoja De Calculo'!AM$16&lt;'Hoja De Calculo'!AL$16,0,'Credit issuance TYA'!AL30-('Credit issuance TYA'!$J$21*'Credit issuance TYA'!$B$2)))</f>
        <v>0</v>
      </c>
      <c r="AM30" s="218">
        <f>IF(ISBLANK('Hoja De Calculo'!AN$13),'Credit issuance TYA'!AM30-('Credit issuance TYA'!$J$21*'Credit issuance TYA'!$B$2),IF('Hoja De Calculo'!AN$16&lt;'Hoja De Calculo'!AM$16,0,'Credit issuance TYA'!AM30-('Credit issuance TYA'!$J$21*'Credit issuance TYA'!$B$2)))</f>
        <v>0</v>
      </c>
      <c r="AN30" s="218">
        <f>IF(ISBLANK('Hoja De Calculo'!AO$13),'Credit issuance TYA'!AN30-('Credit issuance TYA'!$J$21*'Credit issuance TYA'!$B$2),IF('Hoja De Calculo'!AO$16&lt;'Hoja De Calculo'!AN$16,0,'Credit issuance TYA'!AN30-('Credit issuance TYA'!$J$21*'Credit issuance TYA'!$B$2)))</f>
        <v>0</v>
      </c>
      <c r="AO30" s="218">
        <f>IF(ISBLANK('Hoja De Calculo'!AP$13),'Credit issuance TYA'!AO30-('Credit issuance TYA'!$J$21*'Credit issuance TYA'!$B$2),IF('Hoja De Calculo'!AP$16&lt;'Hoja De Calculo'!AO$16,0,'Credit issuance TYA'!AO30-('Credit issuance TYA'!$J$21*'Credit issuance TYA'!$B$2)))</f>
        <v>0</v>
      </c>
      <c r="AP30" s="218">
        <f>IF(ISBLANK('Hoja De Calculo'!AQ$13),'Credit issuance TYA'!AP30-('Credit issuance TYA'!$J$21*'Credit issuance TYA'!$B$2),IF('Hoja De Calculo'!AQ$16&lt;'Hoja De Calculo'!AP$16,0,'Credit issuance TYA'!AP30-('Credit issuance TYA'!$J$21*'Credit issuance TYA'!$B$2)))</f>
        <v>0</v>
      </c>
      <c r="AQ30" s="218">
        <f>IF(ISBLANK('Hoja De Calculo'!AR$13),'Credit issuance TYA'!AQ30-('Credit issuance TYA'!$J$21*'Credit issuance TYA'!$B$2),IF('Hoja De Calculo'!AR$16&lt;'Hoja De Calculo'!AQ$16,0,'Credit issuance TYA'!AQ30-('Credit issuance TYA'!$J$21*'Credit issuance TYA'!$B$2)))</f>
        <v>0</v>
      </c>
      <c r="AR30" s="218">
        <f>IF(ISBLANK('Hoja De Calculo'!AS$13),'Credit issuance TYA'!AR30-('Credit issuance TYA'!$J$21*'Credit issuance TYA'!$B$2),IF('Hoja De Calculo'!AS$16&lt;'Hoja De Calculo'!AR$16,0,'Credit issuance TYA'!AR30-('Credit issuance TYA'!$J$21*'Credit issuance TYA'!$B$2)))</f>
        <v>0</v>
      </c>
      <c r="AS30" s="218">
        <f>IF(ISBLANK('Hoja De Calculo'!AT$13),'Credit issuance TYA'!AS30-('Credit issuance TYA'!$J$21*'Credit issuance TYA'!$B$2),IF('Hoja De Calculo'!AT$16&lt;'Hoja De Calculo'!AS$16,0,'Credit issuance TYA'!AS30-('Credit issuance TYA'!$J$21*'Credit issuance TYA'!$B$2)))</f>
        <v>0</v>
      </c>
      <c r="AT30" s="218">
        <f>IF(ISBLANK('Hoja De Calculo'!AU$13),'Credit issuance TYA'!AT30-('Credit issuance TYA'!$J$21*'Credit issuance TYA'!$B$2),IF('Hoja De Calculo'!AU$16&lt;'Hoja De Calculo'!AT$16,0,'Credit issuance TYA'!AT30-('Credit issuance TYA'!$J$21*'Credit issuance TYA'!$B$2)))</f>
        <v>0</v>
      </c>
      <c r="AU30" s="218">
        <f>IF(ISBLANK('Hoja De Calculo'!AV$13),'Credit issuance TYA'!AU30-('Credit issuance TYA'!$J$21*'Credit issuance TYA'!$B$2),IF('Hoja De Calculo'!AV$16&lt;'Hoja De Calculo'!AU$16,0,'Credit issuance TYA'!AU30-('Credit issuance TYA'!$J$21*'Credit issuance TYA'!$B$2)))</f>
        <v>0</v>
      </c>
      <c r="AV30" s="218">
        <f>IF(ISBLANK('Hoja De Calculo'!AW$13),'Credit issuance TYA'!AV30-('Credit issuance TYA'!$J$21*'Credit issuance TYA'!$B$2),IF('Hoja De Calculo'!AW$16&lt;'Hoja De Calculo'!AV$16,0,'Credit issuance TYA'!AV30-('Credit issuance TYA'!$J$21*'Credit issuance TYA'!$B$2)))</f>
        <v>0</v>
      </c>
      <c r="AW30" s="218">
        <f>IF(ISBLANK('Hoja De Calculo'!AX$13),'Credit issuance TYA'!AW30-('Credit issuance TYA'!$J$21*'Credit issuance TYA'!$B$2),IF('Hoja De Calculo'!AX$16&lt;'Hoja De Calculo'!AW$16,0,'Credit issuance TYA'!AW30-('Credit issuance TYA'!$J$21*'Credit issuance TYA'!$B$2)))</f>
        <v>0</v>
      </c>
      <c r="AX30" s="218">
        <f>IF(ISBLANK('Hoja De Calculo'!AY$13),'Credit issuance TYA'!AX30-('Credit issuance TYA'!$J$21*'Credit issuance TYA'!$B$2),IF('Hoja De Calculo'!AY$16&lt;'Hoja De Calculo'!AX$16,0,'Credit issuance TYA'!AX30-('Credit issuance TYA'!$J$21*'Credit issuance TYA'!$B$2)))</f>
        <v>0</v>
      </c>
      <c r="AY30" s="218">
        <f>IF(ISBLANK('Hoja De Calculo'!AZ$13),'Credit issuance TYA'!AY30-('Credit issuance TYA'!$J$21*'Credit issuance TYA'!$B$2),IF('Hoja De Calculo'!AZ$16&lt;'Hoja De Calculo'!AY$16,0,'Credit issuance TYA'!AY30-('Credit issuance TYA'!$J$21*'Credit issuance TYA'!$B$2)))</f>
        <v>0</v>
      </c>
      <c r="AZ30" s="218">
        <f>IF(ISBLANK('Hoja De Calculo'!BA$13),'Credit issuance TYA'!AZ30-('Credit issuance TYA'!$J$21*'Credit issuance TYA'!$B$2),IF('Hoja De Calculo'!BA$16&lt;'Hoja De Calculo'!AZ$16,0,'Credit issuance TYA'!AZ30-('Credit issuance TYA'!$J$21*'Credit issuance TYA'!$B$2)))</f>
        <v>0</v>
      </c>
      <c r="BA30" s="218">
        <f>IF(ISBLANK('Hoja De Calculo'!BB$13),'Credit issuance TYA'!BA30-('Credit issuance TYA'!$J$21*'Credit issuance TYA'!$B$2),IF('Hoja De Calculo'!BB$16&lt;'Hoja De Calculo'!BA$16,0,'Credit issuance TYA'!BA30-('Credit issuance TYA'!$J$21*'Credit issuance TYA'!$B$2)))</f>
        <v>0</v>
      </c>
      <c r="BB30" s="218">
        <f>IF(ISBLANK('Hoja De Calculo'!BC$13),'Credit issuance TYA'!BB30-('Credit issuance TYA'!$J$21*'Credit issuance TYA'!$B$2),IF('Hoja De Calculo'!BC$16&lt;'Hoja De Calculo'!BB$16,0,'Credit issuance TYA'!BB30-('Credit issuance TYA'!$J$21*'Credit issuance TYA'!$B$2)))</f>
        <v>0</v>
      </c>
      <c r="BC30" s="218">
        <f>IF(ISBLANK('Hoja De Calculo'!BD$13),'Credit issuance TYA'!BC30-('Credit issuance TYA'!$J$21*'Credit issuance TYA'!$B$2),IF('Hoja De Calculo'!BD$16&lt;'Hoja De Calculo'!BC$16,0,'Credit issuance TYA'!BC30-('Credit issuance TYA'!$J$21*'Credit issuance TYA'!$B$2)))</f>
        <v>0</v>
      </c>
      <c r="BD30" s="218">
        <f>IF(ISBLANK('Hoja De Calculo'!BE$13),'Credit issuance TYA'!BD30-('Credit issuance TYA'!$J$21*'Credit issuance TYA'!$B$2),IF('Hoja De Calculo'!BE$16&lt;'Hoja De Calculo'!BD$16,0,'Credit issuance TYA'!BD30-('Credit issuance TYA'!$J$21*'Credit issuance TYA'!$B$2)))</f>
        <v>0</v>
      </c>
      <c r="BE30" s="218">
        <f>IF(ISBLANK('Hoja De Calculo'!BF$13),'Credit issuance TYA'!BE30-('Credit issuance TYA'!$J$21*'Credit issuance TYA'!$B$2),IF('Hoja De Calculo'!BF$16&lt;'Hoja De Calculo'!BE$16,0,'Credit issuance TYA'!BE30-('Credit issuance TYA'!$J$21*'Credit issuance TYA'!$B$2)))</f>
        <v>0</v>
      </c>
      <c r="BF30" s="218">
        <f>IF(ISBLANK('Hoja De Calculo'!BG$13),'Credit issuance TYA'!BF30-('Credit issuance TYA'!$J$21*'Credit issuance TYA'!$B$2),IF('Hoja De Calculo'!BG$16&lt;'Hoja De Calculo'!BF$16,0,'Credit issuance TYA'!BF30-('Credit issuance TYA'!$J$21*'Credit issuance TYA'!$B$2)))</f>
        <v>0</v>
      </c>
      <c r="BG30" s="218">
        <f>IF(ISBLANK('Hoja De Calculo'!BH$13),'Credit issuance TYA'!BG30-('Credit issuance TYA'!$J$21*'Credit issuance TYA'!$B$2),IF('Hoja De Calculo'!BH$16&lt;'Hoja De Calculo'!BG$16,0,'Credit issuance TYA'!BG30-('Credit issuance TYA'!$J$21*'Credit issuance TYA'!$B$2)))</f>
        <v>0</v>
      </c>
      <c r="BH30" s="218">
        <f>IF(ISBLANK('Hoja De Calculo'!BI$13),'Credit issuance TYA'!BH30-('Credit issuance TYA'!$J$21*'Credit issuance TYA'!$B$2),IF('Hoja De Calculo'!BI$16&lt;'Hoja De Calculo'!BH$16,0,'Credit issuance TYA'!BH30-('Credit issuance TYA'!$J$21*'Credit issuance TYA'!$B$2)))</f>
        <v>0</v>
      </c>
      <c r="BI30" s="218">
        <f>IF(ISBLANK('Hoja De Calculo'!BJ$13),'Credit issuance TYA'!BI30-('Credit issuance TYA'!$J$21*'Credit issuance TYA'!$B$2),IF('Hoja De Calculo'!BJ$16&lt;'Hoja De Calculo'!BI$16,0,'Credit issuance TYA'!BI30-('Credit issuance TYA'!$J$21*'Credit issuance TYA'!$B$2)))</f>
        <v>0</v>
      </c>
      <c r="BJ30" s="218">
        <f>IF(ISBLANK('Hoja De Calculo'!BK$13),'Credit issuance TYA'!BJ30-('Credit issuance TYA'!$J$21*'Credit issuance TYA'!$B$2),IF('Hoja De Calculo'!BK$16&lt;'Hoja De Calculo'!BJ$16,0,'Credit issuance TYA'!BJ30-('Credit issuance TYA'!$J$21*'Credit issuance TYA'!$B$2)))</f>
        <v>0</v>
      </c>
      <c r="BK30" s="218">
        <f>IF(ISBLANK('Hoja De Calculo'!BL$13),'Credit issuance TYA'!BK30-('Credit issuance TYA'!$J$21*'Credit issuance TYA'!$B$2),IF('Hoja De Calculo'!BL$16&lt;'Hoja De Calculo'!BK$16,0,'Credit issuance TYA'!BK30-('Credit issuance TYA'!$J$21*'Credit issuance TYA'!$B$2)))</f>
        <v>0</v>
      </c>
      <c r="BL30" s="218">
        <f>IF(ISBLANK('Hoja De Calculo'!BM$13),'Credit issuance TYA'!BL30-('Credit issuance TYA'!$J$21*'Credit issuance TYA'!$B$2),IF('Hoja De Calculo'!BM$16&lt;'Hoja De Calculo'!BL$16,0,'Credit issuance TYA'!BL30-('Credit issuance TYA'!$J$21*'Credit issuance TYA'!$B$2)))</f>
        <v>0</v>
      </c>
      <c r="BM30" s="218">
        <f>IF(ISBLANK('Hoja De Calculo'!BN$13),'Credit issuance TYA'!BM30-('Credit issuance TYA'!$J$21*'Credit issuance TYA'!$B$2),IF('Hoja De Calculo'!BN$16&lt;'Hoja De Calculo'!BM$16,0,'Credit issuance TYA'!BM30-('Credit issuance TYA'!$J$21*'Credit issuance TYA'!$B$2)))</f>
        <v>0</v>
      </c>
      <c r="BN30" s="218">
        <f>IF(ISBLANK('Hoja De Calculo'!BO$13),'Credit issuance TYA'!BN30-('Credit issuance TYA'!$J$21*'Credit issuance TYA'!$B$2),IF('Hoja De Calculo'!BO$16&lt;'Hoja De Calculo'!BN$16,0,'Credit issuance TYA'!BN30-('Credit issuance TYA'!$J$21*'Credit issuance TYA'!$B$2)))</f>
        <v>0</v>
      </c>
      <c r="BO30" s="218">
        <f>IF(ISBLANK('Hoja De Calculo'!BP$13),'Credit issuance TYA'!BO30-('Credit issuance TYA'!$J$21*'Credit issuance TYA'!$B$2),IF('Hoja De Calculo'!BP$16&lt;'Hoja De Calculo'!BO$16,0,'Credit issuance TYA'!BO30-('Credit issuance TYA'!$J$21*'Credit issuance TYA'!$B$2)))</f>
        <v>0</v>
      </c>
      <c r="BP30" s="218">
        <f>IF(ISBLANK('Hoja De Calculo'!BQ$13),'Credit issuance TYA'!BP30-('Credit issuance TYA'!$J$21*'Credit issuance TYA'!$B$2),IF('Hoja De Calculo'!BQ$16&lt;'Hoja De Calculo'!BP$16,0,'Credit issuance TYA'!BP30-('Credit issuance TYA'!$J$21*'Credit issuance TYA'!$B$2)))</f>
        <v>0</v>
      </c>
      <c r="BQ30" s="218">
        <f>IF(ISBLANK('Hoja De Calculo'!BR$13),'Credit issuance TYA'!BQ30-('Credit issuance TYA'!$J$21*'Credit issuance TYA'!$B$2),IF('Hoja De Calculo'!BR$16&lt;'Hoja De Calculo'!BQ$16,0,'Credit issuance TYA'!BQ30-('Credit issuance TYA'!$J$21*'Credit issuance TYA'!$B$2)))</f>
        <v>0</v>
      </c>
      <c r="BR30" s="218">
        <f>IF(ISBLANK('Hoja De Calculo'!BS$13),'Credit issuance TYA'!BR30-('Credit issuance TYA'!$J$21*'Credit issuance TYA'!$B$2),IF('Hoja De Calculo'!BS$16&lt;'Hoja De Calculo'!BR$16,0,'Credit issuance TYA'!BR30-('Credit issuance TYA'!$J$21*'Credit issuance TYA'!$B$2)))</f>
        <v>0</v>
      </c>
      <c r="BS30" s="218">
        <f>IF(ISBLANK('Hoja De Calculo'!BT$13),'Credit issuance TYA'!BS30-('Credit issuance TYA'!$J$21*'Credit issuance TYA'!$B$2),IF('Hoja De Calculo'!BT$16&lt;'Hoja De Calculo'!BS$16,0,'Credit issuance TYA'!BS30-('Credit issuance TYA'!$J$21*'Credit issuance TYA'!$B$2)))</f>
        <v>0</v>
      </c>
      <c r="BT30" s="218">
        <f>IF(ISBLANK('Hoja De Calculo'!BU$13),'Credit issuance TYA'!BT30-('Credit issuance TYA'!$J$21*'Credit issuance TYA'!$B$2),IF('Hoja De Calculo'!BU$16&lt;'Hoja De Calculo'!BT$16,0,'Credit issuance TYA'!BT30-('Credit issuance TYA'!$J$21*'Credit issuance TYA'!$B$2)))</f>
        <v>0</v>
      </c>
      <c r="BU30" s="218">
        <f>IF(ISBLANK('Hoja De Calculo'!BV$13),'Credit issuance TYA'!BU30-('Credit issuance TYA'!$J$21*'Credit issuance TYA'!$B$2),IF('Hoja De Calculo'!BV$16&lt;'Hoja De Calculo'!BU$16,0,'Credit issuance TYA'!BU30-('Credit issuance TYA'!$J$21*'Credit issuance TYA'!$B$2)))</f>
        <v>0</v>
      </c>
      <c r="BV30" s="218">
        <f>IF(ISBLANK('Hoja De Calculo'!BW$13),'Credit issuance TYA'!BV30-('Credit issuance TYA'!$J$21*'Credit issuance TYA'!$B$2),IF('Hoja De Calculo'!BW$16&lt;'Hoja De Calculo'!BV$16,0,'Credit issuance TYA'!BV30-('Credit issuance TYA'!$J$21*'Credit issuance TYA'!$B$2)))</f>
        <v>0</v>
      </c>
      <c r="BW30" s="218">
        <f>IF(ISBLANK('Hoja De Calculo'!BX$13),'Credit issuance TYA'!BW30-('Credit issuance TYA'!$J$21*'Credit issuance TYA'!$B$2),IF('Hoja De Calculo'!BX$16&lt;'Hoja De Calculo'!BW$16,0,'Credit issuance TYA'!BW30-('Credit issuance TYA'!$J$21*'Credit issuance TYA'!$B$2)))</f>
        <v>0</v>
      </c>
      <c r="BX30" s="218">
        <f>IF(ISBLANK('Hoja De Calculo'!BY$13),'Credit issuance TYA'!BX30-('Credit issuance TYA'!$J$21*'Credit issuance TYA'!$B$2),IF('Hoja De Calculo'!BY$16&lt;'Hoja De Calculo'!BX$16,0,'Credit issuance TYA'!BX30-('Credit issuance TYA'!$J$21*'Credit issuance TYA'!$B$2)))</f>
        <v>0</v>
      </c>
      <c r="BY30" s="218">
        <f>IF(ISBLANK('Hoja De Calculo'!BZ$13),'Credit issuance TYA'!BY30-('Credit issuance TYA'!$J$21*'Credit issuance TYA'!$B$2),IF('Hoja De Calculo'!BZ$16&lt;'Hoja De Calculo'!BY$16,0,'Credit issuance TYA'!BY30-('Credit issuance TYA'!$J$21*'Credit issuance TYA'!$B$2)))</f>
        <v>0</v>
      </c>
      <c r="BZ30" s="218">
        <f>IF(ISBLANK('Hoja De Calculo'!CA$13),'Credit issuance TYA'!BZ30-('Credit issuance TYA'!$J$21*'Credit issuance TYA'!$B$2),IF('Hoja De Calculo'!CA$16&lt;'Hoja De Calculo'!BZ$16,0,'Credit issuance TYA'!BZ30-('Credit issuance TYA'!$J$21*'Credit issuance TYA'!$B$2)))</f>
        <v>0</v>
      </c>
      <c r="CA30" s="218">
        <f>IF(ISBLANK('Hoja De Calculo'!CB$13),'Credit issuance TYA'!CA30-('Credit issuance TYA'!$J$21*'Credit issuance TYA'!$B$2),IF('Hoja De Calculo'!CB$16&lt;'Hoja De Calculo'!CA$16,0,'Credit issuance TYA'!CA30-('Credit issuance TYA'!$J$21*'Credit issuance TYA'!$B$2)))</f>
        <v>0</v>
      </c>
      <c r="CB30" s="218">
        <f>IF(ISBLANK('Hoja De Calculo'!CC$13),'Credit issuance TYA'!CB30-('Credit issuance TYA'!$J$21*'Credit issuance TYA'!$B$2),IF('Hoja De Calculo'!CC$16&lt;'Hoja De Calculo'!CB$16,0,'Credit issuance TYA'!CB30-('Credit issuance TYA'!$J$21*'Credit issuance TYA'!$B$2)))</f>
        <v>0</v>
      </c>
      <c r="CC30" s="218">
        <f>IF(ISBLANK('Hoja De Calculo'!CD$13),'Credit issuance TYA'!CC30-('Credit issuance TYA'!$J$21*'Credit issuance TYA'!$B$2),IF('Hoja De Calculo'!CD$16&lt;'Hoja De Calculo'!CC$16,0,'Credit issuance TYA'!CC30-('Credit issuance TYA'!$J$21*'Credit issuance TYA'!$B$2)))</f>
        <v>0</v>
      </c>
      <c r="CD30" s="218">
        <f>IF(ISBLANK('Hoja De Calculo'!CE$13),'Credit issuance TYA'!CD30-('Credit issuance TYA'!$J$21*'Credit issuance TYA'!$B$2),IF('Hoja De Calculo'!CE$16&lt;'Hoja De Calculo'!CD$16,0,'Credit issuance TYA'!CD30-('Credit issuance TYA'!$J$21*'Credit issuance TYA'!$B$2)))</f>
        <v>0</v>
      </c>
      <c r="CE30" s="218">
        <f>IF(ISBLANK('Hoja De Calculo'!CF$13),'Credit issuance TYA'!CE30-('Credit issuance TYA'!$J$21*'Credit issuance TYA'!$B$2),IF('Hoja De Calculo'!CF$16&lt;'Hoja De Calculo'!CE$16,0,'Credit issuance TYA'!CE30-('Credit issuance TYA'!$J$21*'Credit issuance TYA'!$B$2)))</f>
        <v>0</v>
      </c>
      <c r="CF30" s="218">
        <f>IF(ISBLANK('Hoja De Calculo'!CG$13),'Credit issuance TYA'!CF30-('Credit issuance TYA'!$J$21*'Credit issuance TYA'!$B$2),IF('Hoja De Calculo'!CG$16&lt;'Hoja De Calculo'!CF$16,0,'Credit issuance TYA'!CF30-('Credit issuance TYA'!$J$21*'Credit issuance TYA'!$B$2)))</f>
        <v>0</v>
      </c>
      <c r="CG30" s="218">
        <f>IF(ISBLANK('Hoja De Calculo'!CH$13),'Credit issuance TYA'!CG30-('Credit issuance TYA'!$J$21*'Credit issuance TYA'!$B$2),IF('Hoja De Calculo'!CH$16&lt;'Hoja De Calculo'!CG$16,0,'Credit issuance TYA'!CG30-('Credit issuance TYA'!$J$21*'Credit issuance TYA'!$B$2)))</f>
        <v>0</v>
      </c>
      <c r="CH30" s="218">
        <f>IF(ISBLANK('Hoja De Calculo'!CI$13),'Credit issuance TYA'!CH30-('Credit issuance TYA'!$J$21*'Credit issuance TYA'!$B$2),IF('Hoja De Calculo'!CI$16&lt;'Hoja De Calculo'!CH$16,0,'Credit issuance TYA'!CH30-('Credit issuance TYA'!$J$21*'Credit issuance TYA'!$B$2)))</f>
        <v>0</v>
      </c>
      <c r="CI30" s="218">
        <f>IF(ISBLANK('Hoja De Calculo'!CJ$13),'Credit issuance TYA'!CI30-('Credit issuance TYA'!$J$21*'Credit issuance TYA'!$B$2),IF('Hoja De Calculo'!CJ$16&lt;'Hoja De Calculo'!CI$16,0,'Credit issuance TYA'!CI30-('Credit issuance TYA'!$J$21*'Credit issuance TYA'!$B$2)))</f>
        <v>0</v>
      </c>
      <c r="CJ30" s="218">
        <f>IF(ISBLANK('Hoja De Calculo'!CK$13),'Credit issuance TYA'!CJ30-('Credit issuance TYA'!$J$21*'Credit issuance TYA'!$B$2),IF('Hoja De Calculo'!CK$16&lt;'Hoja De Calculo'!CJ$16,0,'Credit issuance TYA'!CJ30-('Credit issuance TYA'!$J$21*'Credit issuance TYA'!$B$2)))</f>
        <v>0</v>
      </c>
      <c r="CK30" s="218">
        <f>IF(ISBLANK('Hoja De Calculo'!CL$13),'Credit issuance TYA'!CK30-('Credit issuance TYA'!$J$21*'Credit issuance TYA'!$B$2),IF('Hoja De Calculo'!CL$16&lt;'Hoja De Calculo'!CK$16,0,'Credit issuance TYA'!CK30-('Credit issuance TYA'!$J$21*'Credit issuance TYA'!$B$2)))</f>
        <v>0</v>
      </c>
      <c r="CL30" s="218">
        <f>IF(ISBLANK('Hoja De Calculo'!CM$13),'Credit issuance TYA'!CL30-('Credit issuance TYA'!$J$21*'Credit issuance TYA'!$B$2),IF('Hoja De Calculo'!CM$16&lt;'Hoja De Calculo'!CL$16,0,'Credit issuance TYA'!CL30-('Credit issuance TYA'!$J$21*'Credit issuance TYA'!$B$2)))</f>
        <v>0</v>
      </c>
      <c r="CM30" s="218">
        <f>IF(ISBLANK('Hoja De Calculo'!CN$13),'Credit issuance TYA'!CM30-('Credit issuance TYA'!$J$21*'Credit issuance TYA'!$B$2),IF('Hoja De Calculo'!CN$16&lt;'Hoja De Calculo'!CM$16,0,'Credit issuance TYA'!CM30-('Credit issuance TYA'!$J$21*'Credit issuance TYA'!$B$2)))</f>
        <v>0</v>
      </c>
      <c r="CN30" s="218">
        <f>IF(ISBLANK('Hoja De Calculo'!CO$13),'Credit issuance TYA'!CN30-('Credit issuance TYA'!$J$21*'Credit issuance TYA'!$B$2),IF('Hoja De Calculo'!CO$16&lt;'Hoja De Calculo'!CN$16,0,'Credit issuance TYA'!CN30-('Credit issuance TYA'!$J$21*'Credit issuance TYA'!$B$2)))</f>
        <v>0</v>
      </c>
      <c r="CO30" s="218">
        <f>IF(ISBLANK('Hoja De Calculo'!CP$13),'Credit issuance TYA'!CO30-('Credit issuance TYA'!$J$21*'Credit issuance TYA'!$B$2),IF('Hoja De Calculo'!CP$16&lt;'Hoja De Calculo'!CO$16,0,'Credit issuance TYA'!CO30-('Credit issuance TYA'!$J$21*'Credit issuance TYA'!$B$2)))</f>
        <v>0</v>
      </c>
      <c r="CP30" s="218">
        <f>IF(ISBLANK('Hoja De Calculo'!CQ$13),'Credit issuance TYA'!CP30-('Credit issuance TYA'!$J$21*'Credit issuance TYA'!$B$2),IF('Hoja De Calculo'!CQ$16&lt;'Hoja De Calculo'!CP$16,0,'Credit issuance TYA'!CP30-('Credit issuance TYA'!$J$21*'Credit issuance TYA'!$B$2)))</f>
        <v>0</v>
      </c>
      <c r="CQ30" s="218">
        <f>IF(ISBLANK('Hoja De Calculo'!CR$13),'Credit issuance TYA'!CQ30-('Credit issuance TYA'!$J$21*'Credit issuance TYA'!$B$2),IF('Hoja De Calculo'!CR$16&lt;'Hoja De Calculo'!CQ$16,0,'Credit issuance TYA'!CQ30-('Credit issuance TYA'!$J$21*'Credit issuance TYA'!$B$2)))</f>
        <v>0</v>
      </c>
      <c r="CR30" s="218">
        <f>IF(ISBLANK('Hoja De Calculo'!CS$13),'Credit issuance TYA'!CR30-('Credit issuance TYA'!$J$21*'Credit issuance TYA'!$B$2),IF('Hoja De Calculo'!CS$16&lt;'Hoja De Calculo'!CR$16,0,'Credit issuance TYA'!CR30-('Credit issuance TYA'!$J$21*'Credit issuance TYA'!$B$2)))</f>
        <v>0</v>
      </c>
      <c r="CS30" s="218">
        <f>IF(ISBLANK('Hoja De Calculo'!CT$13),'Credit issuance TYA'!CS30-('Credit issuance TYA'!$J$21*'Credit issuance TYA'!$B$2),IF('Hoja De Calculo'!CT$16&lt;'Hoja De Calculo'!CS$16,0,'Credit issuance TYA'!CS30-('Credit issuance TYA'!$J$21*'Credit issuance TYA'!$B$2)))</f>
        <v>0</v>
      </c>
      <c r="CT30" s="218">
        <f>IF(ISBLANK('Hoja De Calculo'!CU$13),'Credit issuance TYA'!CT30-('Credit issuance TYA'!$J$21*'Credit issuance TYA'!$B$2),IF('Hoja De Calculo'!CU$16&lt;'Hoja De Calculo'!CT$16,0,'Credit issuance TYA'!CT30-('Credit issuance TYA'!$J$21*'Credit issuance TYA'!$B$2)))</f>
        <v>0</v>
      </c>
      <c r="CU30" s="218">
        <f>IF(ISBLANK('Hoja De Calculo'!CV$13),'Credit issuance TYA'!CU30-('Credit issuance TYA'!$J$21*'Credit issuance TYA'!$B$2),IF('Hoja De Calculo'!CV$16&lt;'Hoja De Calculo'!CU$16,0,'Credit issuance TYA'!CU30-('Credit issuance TYA'!$J$21*'Credit issuance TYA'!$B$2)))</f>
        <v>0</v>
      </c>
      <c r="CV30" s="218">
        <f>IF(ISBLANK('Hoja De Calculo'!CW$13),'Credit issuance TYA'!CV30-('Credit issuance TYA'!$J$21*'Credit issuance TYA'!$B$2),IF('Hoja De Calculo'!CW$16&lt;'Hoja De Calculo'!CV$16,0,'Credit issuance TYA'!CV30-('Credit issuance TYA'!$J$21*'Credit issuance TYA'!$B$2)))</f>
        <v>0</v>
      </c>
      <c r="CW30" s="218">
        <f>IF(ISBLANK('Hoja De Calculo'!CX$13),'Credit issuance TYA'!CW30-('Credit issuance TYA'!$J$21*'Credit issuance TYA'!$B$2),IF('Hoja De Calculo'!CX$16&lt;'Hoja De Calculo'!CW$16,0,'Credit issuance TYA'!CW30-('Credit issuance TYA'!$J$21*'Credit issuance TYA'!$B$2)))</f>
        <v>0</v>
      </c>
    </row>
    <row r="31" spans="1:101" x14ac:dyDescent="0.35">
      <c r="A31" t="s">
        <v>136</v>
      </c>
      <c r="C31" s="196"/>
      <c r="D31" s="196"/>
      <c r="E31" s="196"/>
      <c r="F31" s="196"/>
      <c r="G31" s="196"/>
      <c r="H31" s="204"/>
      <c r="I31" s="211"/>
      <c r="J31" s="211"/>
      <c r="K31" s="218">
        <f>'Credit issuance TYA'!K31-('Credit issuance TYA'!$K21*'Credit issuance TYA'!$B$2)</f>
        <v>0</v>
      </c>
      <c r="L31" s="218">
        <f>IF(ISBLANK('Hoja De Calculo'!M$13),'Credit issuance TYA'!L31-('Credit issuance TYA'!$K$21*'Credit issuance TYA'!$B$2),IF('Hoja De Calculo'!M$16&lt;'Hoja De Calculo'!L$16,0,'Credit issuance TYA'!L31-('Credit issuance TYA'!$K$21*'Credit issuance TYA'!$B$2)))</f>
        <v>0</v>
      </c>
      <c r="M31" s="218">
        <f>IF(ISBLANK('Hoja De Calculo'!N$13),'Credit issuance TYA'!M31-('Credit issuance TYA'!$K$21*'Credit issuance TYA'!$B$2),IF('Hoja De Calculo'!N$16&lt;'Hoja De Calculo'!M$16,0,'Credit issuance TYA'!M31-('Credit issuance TYA'!$K$21*'Credit issuance TYA'!$B$2)))</f>
        <v>0</v>
      </c>
      <c r="N31" s="218">
        <f>IF(ISBLANK('Hoja De Calculo'!O$13),'Credit issuance TYA'!N31-('Credit issuance TYA'!$K$21*'Credit issuance TYA'!$B$2),IF('Hoja De Calculo'!O$16&lt;'Hoja De Calculo'!N$16,0,'Credit issuance TYA'!N31-('Credit issuance TYA'!$K$21*'Credit issuance TYA'!$B$2)))</f>
        <v>0</v>
      </c>
      <c r="O31" s="218">
        <f>IF(ISBLANK('Hoja De Calculo'!P$13),'Credit issuance TYA'!O31-('Credit issuance TYA'!$K$21*'Credit issuance TYA'!$B$2),IF('Hoja De Calculo'!P$16&lt;'Hoja De Calculo'!O$16,0,'Credit issuance TYA'!O31-('Credit issuance TYA'!$K$21*'Credit issuance TYA'!$B$2)))</f>
        <v>0</v>
      </c>
      <c r="P31" s="218">
        <f>IF(ISBLANK('Hoja De Calculo'!Q$13),'Credit issuance TYA'!P31-('Credit issuance TYA'!$K$21*'Credit issuance TYA'!$B$2),IF('Hoja De Calculo'!Q$16&lt;'Hoja De Calculo'!P$16,0,'Credit issuance TYA'!P31-('Credit issuance TYA'!$K$21*'Credit issuance TYA'!$B$2)))</f>
        <v>0</v>
      </c>
      <c r="Q31" s="218">
        <f>IF(ISBLANK('Hoja De Calculo'!R$13),'Credit issuance TYA'!Q31-('Credit issuance TYA'!$K$21*'Credit issuance TYA'!$B$2),IF('Hoja De Calculo'!R$16&lt;'Hoja De Calculo'!Q$16,0,'Credit issuance TYA'!Q31-('Credit issuance TYA'!$K$21*'Credit issuance TYA'!$B$2)))</f>
        <v>0</v>
      </c>
      <c r="R31" s="218">
        <f>IF(ISBLANK('Hoja De Calculo'!S$13),'Credit issuance TYA'!R31-('Credit issuance TYA'!$K$21*'Credit issuance TYA'!$B$2),IF('Hoja De Calculo'!S$16&lt;'Hoja De Calculo'!R$16,0,'Credit issuance TYA'!R31-('Credit issuance TYA'!$K$21*'Credit issuance TYA'!$B$2)))</f>
        <v>0</v>
      </c>
      <c r="S31" s="218">
        <f>IF(ISBLANK('Hoja De Calculo'!T$13),'Credit issuance TYA'!S31-('Credit issuance TYA'!$K$21*'Credit issuance TYA'!$B$2),IF('Hoja De Calculo'!T$16&lt;'Hoja De Calculo'!S$16,0,'Credit issuance TYA'!S31-('Credit issuance TYA'!$K$21*'Credit issuance TYA'!$B$2)))</f>
        <v>0</v>
      </c>
      <c r="T31" s="218">
        <f>IF(ISBLANK('Hoja De Calculo'!U$13),'Credit issuance TYA'!T31-('Credit issuance TYA'!$K$21*'Credit issuance TYA'!$B$2),IF('Hoja De Calculo'!U$16&lt;'Hoja De Calculo'!T$16,0,'Credit issuance TYA'!T31-('Credit issuance TYA'!$K$21*'Credit issuance TYA'!$B$2)))</f>
        <v>0</v>
      </c>
      <c r="U31" s="218">
        <f>IF(ISBLANK('Hoja De Calculo'!V$13),'Credit issuance TYA'!U31-('Credit issuance TYA'!$K$21*'Credit issuance TYA'!$B$2),IF('Hoja De Calculo'!V$16&lt;'Hoja De Calculo'!U$16,0,'Credit issuance TYA'!U31-('Credit issuance TYA'!$K$21*'Credit issuance TYA'!$B$2)))</f>
        <v>0</v>
      </c>
      <c r="V31" s="218">
        <f>IF(ISBLANK('Hoja De Calculo'!W$13),'Credit issuance TYA'!V31-('Credit issuance TYA'!$K$21*'Credit issuance TYA'!$B$2),IF('Hoja De Calculo'!W$16&lt;'Hoja De Calculo'!V$16,0,'Credit issuance TYA'!V31-('Credit issuance TYA'!$K$21*'Credit issuance TYA'!$B$2)))</f>
        <v>0</v>
      </c>
      <c r="W31" s="218">
        <f>IF(ISBLANK('Hoja De Calculo'!X$13),'Credit issuance TYA'!W31-('Credit issuance TYA'!$K$21*'Credit issuance TYA'!$B$2),IF('Hoja De Calculo'!X$16&lt;'Hoja De Calculo'!W$16,0,'Credit issuance TYA'!W31-('Credit issuance TYA'!$K$21*'Credit issuance TYA'!$B$2)))</f>
        <v>0</v>
      </c>
      <c r="X31" s="218">
        <f>IF(ISBLANK('Hoja De Calculo'!Y$13),'Credit issuance TYA'!X31-('Credit issuance TYA'!$K$21*'Credit issuance TYA'!$B$2),IF('Hoja De Calculo'!Y$16&lt;'Hoja De Calculo'!X$16,0,'Credit issuance TYA'!X31-('Credit issuance TYA'!$K$21*'Credit issuance TYA'!$B$2)))</f>
        <v>0</v>
      </c>
      <c r="Y31" s="218">
        <f>IF(ISBLANK('Hoja De Calculo'!Z$13),'Credit issuance TYA'!Y31-('Credit issuance TYA'!$K$21*'Credit issuance TYA'!$B$2),IF('Hoja De Calculo'!Z$16&lt;'Hoja De Calculo'!Y$16,0,'Credit issuance TYA'!Y31-('Credit issuance TYA'!$K$21*'Credit issuance TYA'!$B$2)))</f>
        <v>0</v>
      </c>
      <c r="Z31" s="218">
        <f>IF(ISBLANK('Hoja De Calculo'!AA$13),'Credit issuance TYA'!Z31-('Credit issuance TYA'!$K$21*'Credit issuance TYA'!$B$2),IF('Hoja De Calculo'!AA$16&lt;'Hoja De Calculo'!Z$16,0,'Credit issuance TYA'!Z31-('Credit issuance TYA'!$K$21*'Credit issuance TYA'!$B$2)))</f>
        <v>0</v>
      </c>
      <c r="AA31" s="218">
        <f>IF(ISBLANK('Hoja De Calculo'!AB$13),'Credit issuance TYA'!AA31-('Credit issuance TYA'!$K$21*'Credit issuance TYA'!$B$2),IF('Hoja De Calculo'!AB$16&lt;'Hoja De Calculo'!AA$16,0,'Credit issuance TYA'!AA31-('Credit issuance TYA'!$K$21*'Credit issuance TYA'!$B$2)))</f>
        <v>0</v>
      </c>
      <c r="AB31" s="218">
        <f>IF(ISBLANK('Hoja De Calculo'!AC$13),'Credit issuance TYA'!AB31-('Credit issuance TYA'!$K$21*'Credit issuance TYA'!$B$2),IF('Hoja De Calculo'!AC$16&lt;'Hoja De Calculo'!AB$16,0,'Credit issuance TYA'!AB31-('Credit issuance TYA'!$K$21*'Credit issuance TYA'!$B$2)))</f>
        <v>0</v>
      </c>
      <c r="AC31" s="218">
        <f>IF(ISBLANK('Hoja De Calculo'!AD$13),'Credit issuance TYA'!AC31-('Credit issuance TYA'!$K$21*'Credit issuance TYA'!$B$2),IF('Hoja De Calculo'!AD$16&lt;'Hoja De Calculo'!AC$16,0,'Credit issuance TYA'!AC31-('Credit issuance TYA'!$K$21*'Credit issuance TYA'!$B$2)))</f>
        <v>0</v>
      </c>
      <c r="AD31" s="218">
        <f>IF(ISBLANK('Hoja De Calculo'!AE$13),'Credit issuance TYA'!AD31-('Credit issuance TYA'!$K$21*'Credit issuance TYA'!$B$2),IF('Hoja De Calculo'!AE$16&lt;'Hoja De Calculo'!AD$16,0,'Credit issuance TYA'!AD31-('Credit issuance TYA'!$K$21*'Credit issuance TYA'!$B$2)))</f>
        <v>0</v>
      </c>
      <c r="AE31" s="218">
        <f>IF(ISBLANK('Hoja De Calculo'!AF$13),'Credit issuance TYA'!AE31-('Credit issuance TYA'!$K$21*'Credit issuance TYA'!$B$2),IF('Hoja De Calculo'!AF$16&lt;'Hoja De Calculo'!AE$16,0,'Credit issuance TYA'!AE31-('Credit issuance TYA'!$K$21*'Credit issuance TYA'!$B$2)))</f>
        <v>0</v>
      </c>
      <c r="AF31" s="218">
        <f>IF(ISBLANK('Hoja De Calculo'!AG$13),'Credit issuance TYA'!AF31-('Credit issuance TYA'!$K$21*'Credit issuance TYA'!$B$2),IF('Hoja De Calculo'!AG$16&lt;'Hoja De Calculo'!AF$16,0,'Credit issuance TYA'!AF31-('Credit issuance TYA'!$K$21*'Credit issuance TYA'!$B$2)))</f>
        <v>0</v>
      </c>
      <c r="AG31" s="218">
        <f>IF(ISBLANK('Hoja De Calculo'!AH$13),'Credit issuance TYA'!AG31-('Credit issuance TYA'!$K$21*'Credit issuance TYA'!$B$2),IF('Hoja De Calculo'!AH$16&lt;'Hoja De Calculo'!AG$16,0,'Credit issuance TYA'!AG31-('Credit issuance TYA'!$K$21*'Credit issuance TYA'!$B$2)))</f>
        <v>0</v>
      </c>
      <c r="AH31" s="218">
        <f>IF(ISBLANK('Hoja De Calculo'!AI$13),'Credit issuance TYA'!AH31-('Credit issuance TYA'!$K$21*'Credit issuance TYA'!$B$2),IF('Hoja De Calculo'!AI$16&lt;'Hoja De Calculo'!AH$16,0,'Credit issuance TYA'!AH31-('Credit issuance TYA'!$K$21*'Credit issuance TYA'!$B$2)))</f>
        <v>0</v>
      </c>
      <c r="AI31" s="218">
        <f>IF(ISBLANK('Hoja De Calculo'!AJ$13),'Credit issuance TYA'!AI31-('Credit issuance TYA'!$K$21*'Credit issuance TYA'!$B$2),IF('Hoja De Calculo'!AJ$16&lt;'Hoja De Calculo'!AI$16,0,'Credit issuance TYA'!AI31-('Credit issuance TYA'!$K$21*'Credit issuance TYA'!$B$2)))</f>
        <v>0</v>
      </c>
      <c r="AJ31" s="218">
        <f>IF(ISBLANK('Hoja De Calculo'!AK$13),'Credit issuance TYA'!AJ31-('Credit issuance TYA'!$K$21*'Credit issuance TYA'!$B$2),IF('Hoja De Calculo'!AK$16&lt;'Hoja De Calculo'!AJ$16,0,'Credit issuance TYA'!AJ31-('Credit issuance TYA'!$K$21*'Credit issuance TYA'!$B$2)))</f>
        <v>0</v>
      </c>
      <c r="AK31" s="218">
        <f>IF(ISBLANK('Hoja De Calculo'!AL$13),'Credit issuance TYA'!AK31-('Credit issuance TYA'!$K$21*'Credit issuance TYA'!$B$2),IF('Hoja De Calculo'!AL$16&lt;'Hoja De Calculo'!AK$16,0,'Credit issuance TYA'!AK31-('Credit issuance TYA'!$K$21*'Credit issuance TYA'!$B$2)))</f>
        <v>0</v>
      </c>
      <c r="AL31" s="218">
        <f>IF(ISBLANK('Hoja De Calculo'!AM$13),'Credit issuance TYA'!AL31-('Credit issuance TYA'!$K$21*'Credit issuance TYA'!$B$2),IF('Hoja De Calculo'!AM$16&lt;'Hoja De Calculo'!AL$16,0,'Credit issuance TYA'!AL31-('Credit issuance TYA'!$K$21*'Credit issuance TYA'!$B$2)))</f>
        <v>0</v>
      </c>
      <c r="AM31" s="218">
        <f>IF(ISBLANK('Hoja De Calculo'!AN$13),'Credit issuance TYA'!AM31-('Credit issuance TYA'!$K$21*'Credit issuance TYA'!$B$2),IF('Hoja De Calculo'!AN$16&lt;'Hoja De Calculo'!AM$16,0,'Credit issuance TYA'!AM31-('Credit issuance TYA'!$K$21*'Credit issuance TYA'!$B$2)))</f>
        <v>0</v>
      </c>
      <c r="AN31" s="218">
        <f>IF(ISBLANK('Hoja De Calculo'!AO$13),'Credit issuance TYA'!AN31-('Credit issuance TYA'!$K$21*'Credit issuance TYA'!$B$2),IF('Hoja De Calculo'!AO$16&lt;'Hoja De Calculo'!AN$16,0,'Credit issuance TYA'!AN31-('Credit issuance TYA'!$K$21*'Credit issuance TYA'!$B$2)))</f>
        <v>0</v>
      </c>
      <c r="AO31" s="218">
        <f>IF(ISBLANK('Hoja De Calculo'!AP$13),'Credit issuance TYA'!AO31-('Credit issuance TYA'!$K$21*'Credit issuance TYA'!$B$2),IF('Hoja De Calculo'!AP$16&lt;'Hoja De Calculo'!AO$16,0,'Credit issuance TYA'!AO31-('Credit issuance TYA'!$K$21*'Credit issuance TYA'!$B$2)))</f>
        <v>0</v>
      </c>
      <c r="AP31" s="218">
        <f>IF(ISBLANK('Hoja De Calculo'!AQ$13),'Credit issuance TYA'!AP31-('Credit issuance TYA'!$K$21*'Credit issuance TYA'!$B$2),IF('Hoja De Calculo'!AQ$16&lt;'Hoja De Calculo'!AP$16,0,'Credit issuance TYA'!AP31-('Credit issuance TYA'!$K$21*'Credit issuance TYA'!$B$2)))</f>
        <v>0</v>
      </c>
      <c r="AQ31" s="218">
        <f>IF(ISBLANK('Hoja De Calculo'!AR$13),'Credit issuance TYA'!AQ31-('Credit issuance TYA'!$K$21*'Credit issuance TYA'!$B$2),IF('Hoja De Calculo'!AR$16&lt;'Hoja De Calculo'!AQ$16,0,'Credit issuance TYA'!AQ31-('Credit issuance TYA'!$K$21*'Credit issuance TYA'!$B$2)))</f>
        <v>0</v>
      </c>
      <c r="AR31" s="218">
        <f>IF(ISBLANK('Hoja De Calculo'!AS$13),'Credit issuance TYA'!AR31-('Credit issuance TYA'!$K$21*'Credit issuance TYA'!$B$2),IF('Hoja De Calculo'!AS$16&lt;'Hoja De Calculo'!AR$16,0,'Credit issuance TYA'!AR31-('Credit issuance TYA'!$K$21*'Credit issuance TYA'!$B$2)))</f>
        <v>0</v>
      </c>
      <c r="AS31" s="218">
        <f>IF(ISBLANK('Hoja De Calculo'!AT$13),'Credit issuance TYA'!AS31-('Credit issuance TYA'!$K$21*'Credit issuance TYA'!$B$2),IF('Hoja De Calculo'!AT$16&lt;'Hoja De Calculo'!AS$16,0,'Credit issuance TYA'!AS31-('Credit issuance TYA'!$K$21*'Credit issuance TYA'!$B$2)))</f>
        <v>0</v>
      </c>
      <c r="AT31" s="218">
        <f>IF(ISBLANK('Hoja De Calculo'!AU$13),'Credit issuance TYA'!AT31-('Credit issuance TYA'!$K$21*'Credit issuance TYA'!$B$2),IF('Hoja De Calculo'!AU$16&lt;'Hoja De Calculo'!AT$16,0,'Credit issuance TYA'!AT31-('Credit issuance TYA'!$K$21*'Credit issuance TYA'!$B$2)))</f>
        <v>0</v>
      </c>
      <c r="AU31" s="218">
        <f>IF(ISBLANK('Hoja De Calculo'!AV$13),'Credit issuance TYA'!AU31-('Credit issuance TYA'!$K$21*'Credit issuance TYA'!$B$2),IF('Hoja De Calculo'!AV$16&lt;'Hoja De Calculo'!AU$16,0,'Credit issuance TYA'!AU31-('Credit issuance TYA'!$K$21*'Credit issuance TYA'!$B$2)))</f>
        <v>0</v>
      </c>
      <c r="AV31" s="218">
        <f>IF(ISBLANK('Hoja De Calculo'!AW$13),'Credit issuance TYA'!AV31-('Credit issuance TYA'!$K$21*'Credit issuance TYA'!$B$2),IF('Hoja De Calculo'!AW$16&lt;'Hoja De Calculo'!AV$16,0,'Credit issuance TYA'!AV31-('Credit issuance TYA'!$K$21*'Credit issuance TYA'!$B$2)))</f>
        <v>0</v>
      </c>
      <c r="AW31" s="218">
        <f>IF(ISBLANK('Hoja De Calculo'!AX$13),'Credit issuance TYA'!AW31-('Credit issuance TYA'!$K$21*'Credit issuance TYA'!$B$2),IF('Hoja De Calculo'!AX$16&lt;'Hoja De Calculo'!AW$16,0,'Credit issuance TYA'!AW31-('Credit issuance TYA'!$K$21*'Credit issuance TYA'!$B$2)))</f>
        <v>0</v>
      </c>
      <c r="AX31" s="218">
        <f>IF(ISBLANK('Hoja De Calculo'!AY$13),'Credit issuance TYA'!AX31-('Credit issuance TYA'!$K$21*'Credit issuance TYA'!$B$2),IF('Hoja De Calculo'!AY$16&lt;'Hoja De Calculo'!AX$16,0,'Credit issuance TYA'!AX31-('Credit issuance TYA'!$K$21*'Credit issuance TYA'!$B$2)))</f>
        <v>0</v>
      </c>
      <c r="AY31" s="218">
        <f>IF(ISBLANK('Hoja De Calculo'!AZ$13),'Credit issuance TYA'!AY31-('Credit issuance TYA'!$K$21*'Credit issuance TYA'!$B$2),IF('Hoja De Calculo'!AZ$16&lt;'Hoja De Calculo'!AY$16,0,'Credit issuance TYA'!AY31-('Credit issuance TYA'!$K$21*'Credit issuance TYA'!$B$2)))</f>
        <v>0</v>
      </c>
      <c r="AZ31" s="218">
        <f>IF(ISBLANK('Hoja De Calculo'!BA$13),'Credit issuance TYA'!AZ31-('Credit issuance TYA'!$K$21*'Credit issuance TYA'!$B$2),IF('Hoja De Calculo'!BA$16&lt;'Hoja De Calculo'!AZ$16,0,'Credit issuance TYA'!AZ31-('Credit issuance TYA'!$K$21*'Credit issuance TYA'!$B$2)))</f>
        <v>0</v>
      </c>
      <c r="BA31" s="218">
        <f>IF(ISBLANK('Hoja De Calculo'!BB$13),'Credit issuance TYA'!BA31-('Credit issuance TYA'!$K$21*'Credit issuance TYA'!$B$2),IF('Hoja De Calculo'!BB$16&lt;'Hoja De Calculo'!BA$16,0,'Credit issuance TYA'!BA31-('Credit issuance TYA'!$K$21*'Credit issuance TYA'!$B$2)))</f>
        <v>0</v>
      </c>
      <c r="BB31" s="218">
        <f>IF(ISBLANK('Hoja De Calculo'!BC$13),'Credit issuance TYA'!BB31-('Credit issuance TYA'!$K$21*'Credit issuance TYA'!$B$2),IF('Hoja De Calculo'!BC$16&lt;'Hoja De Calculo'!BB$16,0,'Credit issuance TYA'!BB31-('Credit issuance TYA'!$K$21*'Credit issuance TYA'!$B$2)))</f>
        <v>0</v>
      </c>
      <c r="BC31" s="218">
        <f>IF(ISBLANK('Hoja De Calculo'!BD$13),'Credit issuance TYA'!BC31-('Credit issuance TYA'!$K$21*'Credit issuance TYA'!$B$2),IF('Hoja De Calculo'!BD$16&lt;'Hoja De Calculo'!BC$16,0,'Credit issuance TYA'!BC31-('Credit issuance TYA'!$K$21*'Credit issuance TYA'!$B$2)))</f>
        <v>0</v>
      </c>
      <c r="BD31" s="218">
        <f>IF(ISBLANK('Hoja De Calculo'!BE$13),'Credit issuance TYA'!BD31-('Credit issuance TYA'!$K$21*'Credit issuance TYA'!$B$2),IF('Hoja De Calculo'!BE$16&lt;'Hoja De Calculo'!BD$16,0,'Credit issuance TYA'!BD31-('Credit issuance TYA'!$K$21*'Credit issuance TYA'!$B$2)))</f>
        <v>0</v>
      </c>
      <c r="BE31" s="218">
        <f>IF(ISBLANK('Hoja De Calculo'!BF$13),'Credit issuance TYA'!BE31-('Credit issuance TYA'!$K$21*'Credit issuance TYA'!$B$2),IF('Hoja De Calculo'!BF$16&lt;'Hoja De Calculo'!BE$16,0,'Credit issuance TYA'!BE31-('Credit issuance TYA'!$K$21*'Credit issuance TYA'!$B$2)))</f>
        <v>0</v>
      </c>
      <c r="BF31" s="218">
        <f>IF(ISBLANK('Hoja De Calculo'!BG$13),'Credit issuance TYA'!BF31-('Credit issuance TYA'!$K$21*'Credit issuance TYA'!$B$2),IF('Hoja De Calculo'!BG$16&lt;'Hoja De Calculo'!BF$16,0,'Credit issuance TYA'!BF31-('Credit issuance TYA'!$K$21*'Credit issuance TYA'!$B$2)))</f>
        <v>0</v>
      </c>
      <c r="BG31" s="218">
        <f>IF(ISBLANK('Hoja De Calculo'!BH$13),'Credit issuance TYA'!BG31-('Credit issuance TYA'!$K$21*'Credit issuance TYA'!$B$2),IF('Hoja De Calculo'!BH$16&lt;'Hoja De Calculo'!BG$16,0,'Credit issuance TYA'!BG31-('Credit issuance TYA'!$K$21*'Credit issuance TYA'!$B$2)))</f>
        <v>0</v>
      </c>
      <c r="BH31" s="218">
        <f>IF(ISBLANK('Hoja De Calculo'!BI$13),'Credit issuance TYA'!BH31-('Credit issuance TYA'!$K$21*'Credit issuance TYA'!$B$2),IF('Hoja De Calculo'!BI$16&lt;'Hoja De Calculo'!BH$16,0,'Credit issuance TYA'!BH31-('Credit issuance TYA'!$K$21*'Credit issuance TYA'!$B$2)))</f>
        <v>0</v>
      </c>
      <c r="BI31" s="218">
        <f>IF(ISBLANK('Hoja De Calculo'!BJ$13),'Credit issuance TYA'!BI31-('Credit issuance TYA'!$K$21*'Credit issuance TYA'!$B$2),IF('Hoja De Calculo'!BJ$16&lt;'Hoja De Calculo'!BI$16,0,'Credit issuance TYA'!BI31-('Credit issuance TYA'!$K$21*'Credit issuance TYA'!$B$2)))</f>
        <v>0</v>
      </c>
      <c r="BJ31" s="218">
        <f>IF(ISBLANK('Hoja De Calculo'!BK$13),'Credit issuance TYA'!BJ31-('Credit issuance TYA'!$K$21*'Credit issuance TYA'!$B$2),IF('Hoja De Calculo'!BK$16&lt;'Hoja De Calculo'!BJ$16,0,'Credit issuance TYA'!BJ31-('Credit issuance TYA'!$K$21*'Credit issuance TYA'!$B$2)))</f>
        <v>0</v>
      </c>
      <c r="BK31" s="218">
        <f>IF(ISBLANK('Hoja De Calculo'!BL$13),'Credit issuance TYA'!BK31-('Credit issuance TYA'!$K$21*'Credit issuance TYA'!$B$2),IF('Hoja De Calculo'!BL$16&lt;'Hoja De Calculo'!BK$16,0,'Credit issuance TYA'!BK31-('Credit issuance TYA'!$K$21*'Credit issuance TYA'!$B$2)))</f>
        <v>0</v>
      </c>
      <c r="BL31" s="218">
        <f>IF(ISBLANK('Hoja De Calculo'!BM$13),'Credit issuance TYA'!BL31-('Credit issuance TYA'!$K$21*'Credit issuance TYA'!$B$2),IF('Hoja De Calculo'!BM$16&lt;'Hoja De Calculo'!BL$16,0,'Credit issuance TYA'!BL31-('Credit issuance TYA'!$K$21*'Credit issuance TYA'!$B$2)))</f>
        <v>0</v>
      </c>
      <c r="BM31" s="218">
        <f>IF(ISBLANK('Hoja De Calculo'!BN$13),'Credit issuance TYA'!BM31-('Credit issuance TYA'!$K$21*'Credit issuance TYA'!$B$2),IF('Hoja De Calculo'!BN$16&lt;'Hoja De Calculo'!BM$16,0,'Credit issuance TYA'!BM31-('Credit issuance TYA'!$K$21*'Credit issuance TYA'!$B$2)))</f>
        <v>0</v>
      </c>
      <c r="BN31" s="218">
        <f>IF(ISBLANK('Hoja De Calculo'!BO$13),'Credit issuance TYA'!BN31-('Credit issuance TYA'!$K$21*'Credit issuance TYA'!$B$2),IF('Hoja De Calculo'!BO$16&lt;'Hoja De Calculo'!BN$16,0,'Credit issuance TYA'!BN31-('Credit issuance TYA'!$K$21*'Credit issuance TYA'!$B$2)))</f>
        <v>0</v>
      </c>
      <c r="BO31" s="218">
        <f>IF(ISBLANK('Hoja De Calculo'!BP$13),'Credit issuance TYA'!BO31-('Credit issuance TYA'!$K$21*'Credit issuance TYA'!$B$2),IF('Hoja De Calculo'!BP$16&lt;'Hoja De Calculo'!BO$16,0,'Credit issuance TYA'!BO31-('Credit issuance TYA'!$K$21*'Credit issuance TYA'!$B$2)))</f>
        <v>0</v>
      </c>
      <c r="BP31" s="218">
        <f>IF(ISBLANK('Hoja De Calculo'!BQ$13),'Credit issuance TYA'!BP31-('Credit issuance TYA'!$K$21*'Credit issuance TYA'!$B$2),IF('Hoja De Calculo'!BQ$16&lt;'Hoja De Calculo'!BP$16,0,'Credit issuance TYA'!BP31-('Credit issuance TYA'!$K$21*'Credit issuance TYA'!$B$2)))</f>
        <v>0</v>
      </c>
      <c r="BQ31" s="218">
        <f>IF(ISBLANK('Hoja De Calculo'!BR$13),'Credit issuance TYA'!BQ31-('Credit issuance TYA'!$K$21*'Credit issuance TYA'!$B$2),IF('Hoja De Calculo'!BR$16&lt;'Hoja De Calculo'!BQ$16,0,'Credit issuance TYA'!BQ31-('Credit issuance TYA'!$K$21*'Credit issuance TYA'!$B$2)))</f>
        <v>0</v>
      </c>
      <c r="BR31" s="218">
        <f>IF(ISBLANK('Hoja De Calculo'!BS$13),'Credit issuance TYA'!BR31-('Credit issuance TYA'!$K$21*'Credit issuance TYA'!$B$2),IF('Hoja De Calculo'!BS$16&lt;'Hoja De Calculo'!BR$16,0,'Credit issuance TYA'!BR31-('Credit issuance TYA'!$K$21*'Credit issuance TYA'!$B$2)))</f>
        <v>0</v>
      </c>
      <c r="BS31" s="218">
        <f>IF(ISBLANK('Hoja De Calculo'!BT$13),'Credit issuance TYA'!BS31-('Credit issuance TYA'!$K$21*'Credit issuance TYA'!$B$2),IF('Hoja De Calculo'!BT$16&lt;'Hoja De Calculo'!BS$16,0,'Credit issuance TYA'!BS31-('Credit issuance TYA'!$K$21*'Credit issuance TYA'!$B$2)))</f>
        <v>0</v>
      </c>
      <c r="BT31" s="218">
        <f>IF(ISBLANK('Hoja De Calculo'!BU$13),'Credit issuance TYA'!BT31-('Credit issuance TYA'!$K$21*'Credit issuance TYA'!$B$2),IF('Hoja De Calculo'!BU$16&lt;'Hoja De Calculo'!BT$16,0,'Credit issuance TYA'!BT31-('Credit issuance TYA'!$K$21*'Credit issuance TYA'!$B$2)))</f>
        <v>0</v>
      </c>
      <c r="BU31" s="218">
        <f>IF(ISBLANK('Hoja De Calculo'!BV$13),'Credit issuance TYA'!BU31-('Credit issuance TYA'!$K$21*'Credit issuance TYA'!$B$2),IF('Hoja De Calculo'!BV$16&lt;'Hoja De Calculo'!BU$16,0,'Credit issuance TYA'!BU31-('Credit issuance TYA'!$K$21*'Credit issuance TYA'!$B$2)))</f>
        <v>0</v>
      </c>
      <c r="BV31" s="218">
        <f>IF(ISBLANK('Hoja De Calculo'!BW$13),'Credit issuance TYA'!BV31-('Credit issuance TYA'!$K$21*'Credit issuance TYA'!$B$2),IF('Hoja De Calculo'!BW$16&lt;'Hoja De Calculo'!BV$16,0,'Credit issuance TYA'!BV31-('Credit issuance TYA'!$K$21*'Credit issuance TYA'!$B$2)))</f>
        <v>0</v>
      </c>
      <c r="BW31" s="218">
        <f>IF(ISBLANK('Hoja De Calculo'!BX$13),'Credit issuance TYA'!BW31-('Credit issuance TYA'!$K$21*'Credit issuance TYA'!$B$2),IF('Hoja De Calculo'!BX$16&lt;'Hoja De Calculo'!BW$16,0,'Credit issuance TYA'!BW31-('Credit issuance TYA'!$K$21*'Credit issuance TYA'!$B$2)))</f>
        <v>0</v>
      </c>
      <c r="BX31" s="218">
        <f>IF(ISBLANK('Hoja De Calculo'!BY$13),'Credit issuance TYA'!BX31-('Credit issuance TYA'!$K$21*'Credit issuance TYA'!$B$2),IF('Hoja De Calculo'!BY$16&lt;'Hoja De Calculo'!BX$16,0,'Credit issuance TYA'!BX31-('Credit issuance TYA'!$K$21*'Credit issuance TYA'!$B$2)))</f>
        <v>0</v>
      </c>
      <c r="BY31" s="218">
        <f>IF(ISBLANK('Hoja De Calculo'!BZ$13),'Credit issuance TYA'!BY31-('Credit issuance TYA'!$K$21*'Credit issuance TYA'!$B$2),IF('Hoja De Calculo'!BZ$16&lt;'Hoja De Calculo'!BY$16,0,'Credit issuance TYA'!BY31-('Credit issuance TYA'!$K$21*'Credit issuance TYA'!$B$2)))</f>
        <v>0</v>
      </c>
      <c r="BZ31" s="218">
        <f>IF(ISBLANK('Hoja De Calculo'!CA$13),'Credit issuance TYA'!BZ31-('Credit issuance TYA'!$K$21*'Credit issuance TYA'!$B$2),IF('Hoja De Calculo'!CA$16&lt;'Hoja De Calculo'!BZ$16,0,'Credit issuance TYA'!BZ31-('Credit issuance TYA'!$K$21*'Credit issuance TYA'!$B$2)))</f>
        <v>0</v>
      </c>
      <c r="CA31" s="218">
        <f>IF(ISBLANK('Hoja De Calculo'!CB$13),'Credit issuance TYA'!CA31-('Credit issuance TYA'!$K$21*'Credit issuance TYA'!$B$2),IF('Hoja De Calculo'!CB$16&lt;'Hoja De Calculo'!CA$16,0,'Credit issuance TYA'!CA31-('Credit issuance TYA'!$K$21*'Credit issuance TYA'!$B$2)))</f>
        <v>0</v>
      </c>
      <c r="CB31" s="218">
        <f>IF(ISBLANK('Hoja De Calculo'!CC$13),'Credit issuance TYA'!CB31-('Credit issuance TYA'!$K$21*'Credit issuance TYA'!$B$2),IF('Hoja De Calculo'!CC$16&lt;'Hoja De Calculo'!CB$16,0,'Credit issuance TYA'!CB31-('Credit issuance TYA'!$K$21*'Credit issuance TYA'!$B$2)))</f>
        <v>0</v>
      </c>
      <c r="CC31" s="218">
        <f>IF(ISBLANK('Hoja De Calculo'!CD$13),'Credit issuance TYA'!CC31-('Credit issuance TYA'!$K$21*'Credit issuance TYA'!$B$2),IF('Hoja De Calculo'!CD$16&lt;'Hoja De Calculo'!CC$16,0,'Credit issuance TYA'!CC31-('Credit issuance TYA'!$K$21*'Credit issuance TYA'!$B$2)))</f>
        <v>0</v>
      </c>
      <c r="CD31" s="218">
        <f>IF(ISBLANK('Hoja De Calculo'!CE$13),'Credit issuance TYA'!CD31-('Credit issuance TYA'!$K$21*'Credit issuance TYA'!$B$2),IF('Hoja De Calculo'!CE$16&lt;'Hoja De Calculo'!CD$16,0,'Credit issuance TYA'!CD31-('Credit issuance TYA'!$K$21*'Credit issuance TYA'!$B$2)))</f>
        <v>0</v>
      </c>
      <c r="CE31" s="218">
        <f>IF(ISBLANK('Hoja De Calculo'!CF$13),'Credit issuance TYA'!CE31-('Credit issuance TYA'!$K$21*'Credit issuance TYA'!$B$2),IF('Hoja De Calculo'!CF$16&lt;'Hoja De Calculo'!CE$16,0,'Credit issuance TYA'!CE31-('Credit issuance TYA'!$K$21*'Credit issuance TYA'!$B$2)))</f>
        <v>0</v>
      </c>
      <c r="CF31" s="218">
        <f>IF(ISBLANK('Hoja De Calculo'!CG$13),'Credit issuance TYA'!CF31-('Credit issuance TYA'!$K$21*'Credit issuance TYA'!$B$2),IF('Hoja De Calculo'!CG$16&lt;'Hoja De Calculo'!CF$16,0,'Credit issuance TYA'!CF31-('Credit issuance TYA'!$K$21*'Credit issuance TYA'!$B$2)))</f>
        <v>0</v>
      </c>
      <c r="CG31" s="218">
        <f>IF(ISBLANK('Hoja De Calculo'!CH$13),'Credit issuance TYA'!CG31-('Credit issuance TYA'!$K$21*'Credit issuance TYA'!$B$2),IF('Hoja De Calculo'!CH$16&lt;'Hoja De Calculo'!CG$16,0,'Credit issuance TYA'!CG31-('Credit issuance TYA'!$K$21*'Credit issuance TYA'!$B$2)))</f>
        <v>0</v>
      </c>
      <c r="CH31" s="218">
        <f>IF(ISBLANK('Hoja De Calculo'!CI$13),'Credit issuance TYA'!CH31-('Credit issuance TYA'!$K$21*'Credit issuance TYA'!$B$2),IF('Hoja De Calculo'!CI$16&lt;'Hoja De Calculo'!CH$16,0,'Credit issuance TYA'!CH31-('Credit issuance TYA'!$K$21*'Credit issuance TYA'!$B$2)))</f>
        <v>0</v>
      </c>
      <c r="CI31" s="218">
        <f>IF(ISBLANK('Hoja De Calculo'!CJ$13),'Credit issuance TYA'!CI31-('Credit issuance TYA'!$K$21*'Credit issuance TYA'!$B$2),IF('Hoja De Calculo'!CJ$16&lt;'Hoja De Calculo'!CI$16,0,'Credit issuance TYA'!CI31-('Credit issuance TYA'!$K$21*'Credit issuance TYA'!$B$2)))</f>
        <v>0</v>
      </c>
      <c r="CJ31" s="218">
        <f>IF(ISBLANK('Hoja De Calculo'!CK$13),'Credit issuance TYA'!CJ31-('Credit issuance TYA'!$K$21*'Credit issuance TYA'!$B$2),IF('Hoja De Calculo'!CK$16&lt;'Hoja De Calculo'!CJ$16,0,'Credit issuance TYA'!CJ31-('Credit issuance TYA'!$K$21*'Credit issuance TYA'!$B$2)))</f>
        <v>0</v>
      </c>
      <c r="CK31" s="218">
        <f>IF(ISBLANK('Hoja De Calculo'!CL$13),'Credit issuance TYA'!CK31-('Credit issuance TYA'!$K$21*'Credit issuance TYA'!$B$2),IF('Hoja De Calculo'!CL$16&lt;'Hoja De Calculo'!CK$16,0,'Credit issuance TYA'!CK31-('Credit issuance TYA'!$K$21*'Credit issuance TYA'!$B$2)))</f>
        <v>0</v>
      </c>
      <c r="CL31" s="218">
        <f>IF(ISBLANK('Hoja De Calculo'!CM$13),'Credit issuance TYA'!CL31-('Credit issuance TYA'!$K$21*'Credit issuance TYA'!$B$2),IF('Hoja De Calculo'!CM$16&lt;'Hoja De Calculo'!CL$16,0,'Credit issuance TYA'!CL31-('Credit issuance TYA'!$K$21*'Credit issuance TYA'!$B$2)))</f>
        <v>0</v>
      </c>
      <c r="CM31" s="218">
        <f>IF(ISBLANK('Hoja De Calculo'!CN$13),'Credit issuance TYA'!CM31-('Credit issuance TYA'!$K$21*'Credit issuance TYA'!$B$2),IF('Hoja De Calculo'!CN$16&lt;'Hoja De Calculo'!CM$16,0,'Credit issuance TYA'!CM31-('Credit issuance TYA'!$K$21*'Credit issuance TYA'!$B$2)))</f>
        <v>0</v>
      </c>
      <c r="CN31" s="218">
        <f>IF(ISBLANK('Hoja De Calculo'!CO$13),'Credit issuance TYA'!CN31-('Credit issuance TYA'!$K$21*'Credit issuance TYA'!$B$2),IF('Hoja De Calculo'!CO$16&lt;'Hoja De Calculo'!CN$16,0,'Credit issuance TYA'!CN31-('Credit issuance TYA'!$K$21*'Credit issuance TYA'!$B$2)))</f>
        <v>0</v>
      </c>
      <c r="CO31" s="218">
        <f>IF(ISBLANK('Hoja De Calculo'!CP$13),'Credit issuance TYA'!CO31-('Credit issuance TYA'!$K$21*'Credit issuance TYA'!$B$2),IF('Hoja De Calculo'!CP$16&lt;'Hoja De Calculo'!CO$16,0,'Credit issuance TYA'!CO31-('Credit issuance TYA'!$K$21*'Credit issuance TYA'!$B$2)))</f>
        <v>0</v>
      </c>
      <c r="CP31" s="218">
        <f>IF(ISBLANK('Hoja De Calculo'!CQ$13),'Credit issuance TYA'!CP31-('Credit issuance TYA'!$K$21*'Credit issuance TYA'!$B$2),IF('Hoja De Calculo'!CQ$16&lt;'Hoja De Calculo'!CP$16,0,'Credit issuance TYA'!CP31-('Credit issuance TYA'!$K$21*'Credit issuance TYA'!$B$2)))</f>
        <v>0</v>
      </c>
      <c r="CQ31" s="218">
        <f>IF(ISBLANK('Hoja De Calculo'!CR$13),'Credit issuance TYA'!CQ31-('Credit issuance TYA'!$K$21*'Credit issuance TYA'!$B$2),IF('Hoja De Calculo'!CR$16&lt;'Hoja De Calculo'!CQ$16,0,'Credit issuance TYA'!CQ31-('Credit issuance TYA'!$K$21*'Credit issuance TYA'!$B$2)))</f>
        <v>0</v>
      </c>
      <c r="CR31" s="218">
        <f>IF(ISBLANK('Hoja De Calculo'!CS$13),'Credit issuance TYA'!CR31-('Credit issuance TYA'!$K$21*'Credit issuance TYA'!$B$2),IF('Hoja De Calculo'!CS$16&lt;'Hoja De Calculo'!CR$16,0,'Credit issuance TYA'!CR31-('Credit issuance TYA'!$K$21*'Credit issuance TYA'!$B$2)))</f>
        <v>0</v>
      </c>
      <c r="CS31" s="218">
        <f>IF(ISBLANK('Hoja De Calculo'!CT$13),'Credit issuance TYA'!CS31-('Credit issuance TYA'!$K$21*'Credit issuance TYA'!$B$2),IF('Hoja De Calculo'!CT$16&lt;'Hoja De Calculo'!CS$16,0,'Credit issuance TYA'!CS31-('Credit issuance TYA'!$K$21*'Credit issuance TYA'!$B$2)))</f>
        <v>0</v>
      </c>
      <c r="CT31" s="218">
        <f>IF(ISBLANK('Hoja De Calculo'!CU$13),'Credit issuance TYA'!CT31-('Credit issuance TYA'!$K$21*'Credit issuance TYA'!$B$2),IF('Hoja De Calculo'!CU$16&lt;'Hoja De Calculo'!CT$16,0,'Credit issuance TYA'!CT31-('Credit issuance TYA'!$K$21*'Credit issuance TYA'!$B$2)))</f>
        <v>0</v>
      </c>
      <c r="CU31" s="218">
        <f>IF(ISBLANK('Hoja De Calculo'!CV$13),'Credit issuance TYA'!CU31-('Credit issuance TYA'!$K$21*'Credit issuance TYA'!$B$2),IF('Hoja De Calculo'!CV$16&lt;'Hoja De Calculo'!CU$16,0,'Credit issuance TYA'!CU31-('Credit issuance TYA'!$K$21*'Credit issuance TYA'!$B$2)))</f>
        <v>0</v>
      </c>
      <c r="CV31" s="218">
        <f>IF(ISBLANK('Hoja De Calculo'!CW$13),'Credit issuance TYA'!CV31-('Credit issuance TYA'!$K$21*'Credit issuance TYA'!$B$2),IF('Hoja De Calculo'!CW$16&lt;'Hoja De Calculo'!CV$16,0,'Credit issuance TYA'!CV31-('Credit issuance TYA'!$K$21*'Credit issuance TYA'!$B$2)))</f>
        <v>0</v>
      </c>
      <c r="CW31" s="218">
        <f>IF(ISBLANK('Hoja De Calculo'!CX$13),'Credit issuance TYA'!CW31-('Credit issuance TYA'!$K$21*'Credit issuance TYA'!$B$2),IF('Hoja De Calculo'!CX$16&lt;'Hoja De Calculo'!CW$16,0,'Credit issuance TYA'!CW31-('Credit issuance TYA'!$K$21*'Credit issuance TYA'!$B$2)))</f>
        <v>0</v>
      </c>
    </row>
    <row r="32" spans="1:101" x14ac:dyDescent="0.35">
      <c r="A32" t="s">
        <v>137</v>
      </c>
      <c r="C32" s="196"/>
      <c r="D32" s="196"/>
      <c r="E32" s="196"/>
      <c r="F32" s="196"/>
      <c r="G32" s="196"/>
      <c r="H32" s="204"/>
      <c r="I32" s="211"/>
      <c r="J32" s="211"/>
      <c r="K32" s="211"/>
      <c r="L32" s="218">
        <f>'Credit issuance TYA'!L32-('Credit issuance TYA'!$L21*'Credit issuance TYA'!$B$2)</f>
        <v>0</v>
      </c>
      <c r="M32" s="218">
        <f>IF(ISBLANK('Hoja De Calculo'!N$13),'Credit issuance TYA'!M32-('Credit issuance TYA'!$L$21*'Credit issuance TYA'!$B$2),IF('Hoja De Calculo'!N$16&lt;'Hoja De Calculo'!M$16,0,'Credit issuance TYA'!M32-('Credit issuance TYA'!$L$21*'Credit issuance TYA'!$B$2)))</f>
        <v>0</v>
      </c>
      <c r="N32" s="218">
        <f>IF(ISBLANK('Hoja De Calculo'!O$13),'Credit issuance TYA'!N32-('Credit issuance TYA'!$L$21*'Credit issuance TYA'!$B$2),IF('Hoja De Calculo'!O$16&lt;'Hoja De Calculo'!N$16,0,'Credit issuance TYA'!N32-('Credit issuance TYA'!$L$21*'Credit issuance TYA'!$B$2)))</f>
        <v>0</v>
      </c>
      <c r="O32" s="218">
        <f>IF(ISBLANK('Hoja De Calculo'!P$13),'Credit issuance TYA'!O32-('Credit issuance TYA'!$L$21*'Credit issuance TYA'!$B$2),IF('Hoja De Calculo'!P$16&lt;'Hoja De Calculo'!O$16,0,'Credit issuance TYA'!O32-('Credit issuance TYA'!$L$21*'Credit issuance TYA'!$B$2)))</f>
        <v>0</v>
      </c>
      <c r="P32" s="218">
        <f>IF(ISBLANK('Hoja De Calculo'!Q$13),'Credit issuance TYA'!P32-('Credit issuance TYA'!$L$21*'Credit issuance TYA'!$B$2),IF('Hoja De Calculo'!Q$16&lt;'Hoja De Calculo'!P$16,0,'Credit issuance TYA'!P32-('Credit issuance TYA'!$L$21*'Credit issuance TYA'!$B$2)))</f>
        <v>0</v>
      </c>
      <c r="Q32" s="218">
        <f>IF(ISBLANK('Hoja De Calculo'!R$13),'Credit issuance TYA'!Q32-('Credit issuance TYA'!$L$21*'Credit issuance TYA'!$B$2),IF('Hoja De Calculo'!R$16&lt;'Hoja De Calculo'!Q$16,0,'Credit issuance TYA'!Q32-('Credit issuance TYA'!$L$21*'Credit issuance TYA'!$B$2)))</f>
        <v>0</v>
      </c>
      <c r="R32" s="218">
        <f>IF(ISBLANK('Hoja De Calculo'!S$13),'Credit issuance TYA'!R32-('Credit issuance TYA'!$L$21*'Credit issuance TYA'!$B$2),IF('Hoja De Calculo'!S$16&lt;'Hoja De Calculo'!R$16,0,'Credit issuance TYA'!R32-('Credit issuance TYA'!$L$21*'Credit issuance TYA'!$B$2)))</f>
        <v>0</v>
      </c>
      <c r="S32" s="218">
        <f>IF(ISBLANK('Hoja De Calculo'!T$13),'Credit issuance TYA'!S32-('Credit issuance TYA'!$L$21*'Credit issuance TYA'!$B$2),IF('Hoja De Calculo'!T$16&lt;'Hoja De Calculo'!S$16,0,'Credit issuance TYA'!S32-('Credit issuance TYA'!$L$21*'Credit issuance TYA'!$B$2)))</f>
        <v>0</v>
      </c>
      <c r="T32" s="218">
        <f>IF(ISBLANK('Hoja De Calculo'!U$13),'Credit issuance TYA'!T32-('Credit issuance TYA'!$L$21*'Credit issuance TYA'!$B$2),IF('Hoja De Calculo'!U$16&lt;'Hoja De Calculo'!T$16,0,'Credit issuance TYA'!T32-('Credit issuance TYA'!$L$21*'Credit issuance TYA'!$B$2)))</f>
        <v>0</v>
      </c>
      <c r="U32" s="218">
        <f>IF(ISBLANK('Hoja De Calculo'!V$13),'Credit issuance TYA'!U32-('Credit issuance TYA'!$L$21*'Credit issuance TYA'!$B$2),IF('Hoja De Calculo'!V$16&lt;'Hoja De Calculo'!U$16,0,'Credit issuance TYA'!U32-('Credit issuance TYA'!$L$21*'Credit issuance TYA'!$B$2)))</f>
        <v>0</v>
      </c>
      <c r="V32" s="218">
        <f>IF(ISBLANK('Hoja De Calculo'!W$13),'Credit issuance TYA'!V32-('Credit issuance TYA'!$L$21*'Credit issuance TYA'!$B$2),IF('Hoja De Calculo'!W$16&lt;'Hoja De Calculo'!V$16,0,'Credit issuance TYA'!V32-('Credit issuance TYA'!$L$21*'Credit issuance TYA'!$B$2)))</f>
        <v>0</v>
      </c>
      <c r="W32" s="218">
        <f>IF(ISBLANK('Hoja De Calculo'!X$13),'Credit issuance TYA'!W32-('Credit issuance TYA'!$L$21*'Credit issuance TYA'!$B$2),IF('Hoja De Calculo'!X$16&lt;'Hoja De Calculo'!W$16,0,'Credit issuance TYA'!W32-('Credit issuance TYA'!$L$21*'Credit issuance TYA'!$B$2)))</f>
        <v>0</v>
      </c>
      <c r="X32" s="218">
        <f>IF(ISBLANK('Hoja De Calculo'!Y$13),'Credit issuance TYA'!X32-('Credit issuance TYA'!$L$21*'Credit issuance TYA'!$B$2),IF('Hoja De Calculo'!Y$16&lt;'Hoja De Calculo'!X$16,0,'Credit issuance TYA'!X32-('Credit issuance TYA'!$L$21*'Credit issuance TYA'!$B$2)))</f>
        <v>0</v>
      </c>
      <c r="Y32" s="218">
        <f>IF(ISBLANK('Hoja De Calculo'!Z$13),'Credit issuance TYA'!Y32-('Credit issuance TYA'!$L$21*'Credit issuance TYA'!$B$2),IF('Hoja De Calculo'!Z$16&lt;'Hoja De Calculo'!Y$16,0,'Credit issuance TYA'!Y32-('Credit issuance TYA'!$L$21*'Credit issuance TYA'!$B$2)))</f>
        <v>0</v>
      </c>
      <c r="Z32" s="218">
        <f>IF(ISBLANK('Hoja De Calculo'!AA$13),'Credit issuance TYA'!Z32-('Credit issuance TYA'!$L$21*'Credit issuance TYA'!$B$2),IF('Hoja De Calculo'!AA$16&lt;'Hoja De Calculo'!Z$16,0,'Credit issuance TYA'!Z32-('Credit issuance TYA'!$L$21*'Credit issuance TYA'!$B$2)))</f>
        <v>0</v>
      </c>
      <c r="AA32" s="218">
        <f>IF(ISBLANK('Hoja De Calculo'!AB$13),'Credit issuance TYA'!AA32-('Credit issuance TYA'!$L$21*'Credit issuance TYA'!$B$2),IF('Hoja De Calculo'!AB$16&lt;'Hoja De Calculo'!AA$16,0,'Credit issuance TYA'!AA32-('Credit issuance TYA'!$L$21*'Credit issuance TYA'!$B$2)))</f>
        <v>0</v>
      </c>
      <c r="AB32" s="218">
        <f>IF(ISBLANK('Hoja De Calculo'!AC$13),'Credit issuance TYA'!AB32-('Credit issuance TYA'!$L$21*'Credit issuance TYA'!$B$2),IF('Hoja De Calculo'!AC$16&lt;'Hoja De Calculo'!AB$16,0,'Credit issuance TYA'!AB32-('Credit issuance TYA'!$L$21*'Credit issuance TYA'!$B$2)))</f>
        <v>0</v>
      </c>
      <c r="AC32" s="218">
        <f>IF(ISBLANK('Hoja De Calculo'!AD$13),'Credit issuance TYA'!AC32-('Credit issuance TYA'!$L$21*'Credit issuance TYA'!$B$2),IF('Hoja De Calculo'!AD$16&lt;'Hoja De Calculo'!AC$16,0,'Credit issuance TYA'!AC32-('Credit issuance TYA'!$L$21*'Credit issuance TYA'!$B$2)))</f>
        <v>0</v>
      </c>
      <c r="AD32" s="218">
        <f>IF(ISBLANK('Hoja De Calculo'!AE$13),'Credit issuance TYA'!AD32-('Credit issuance TYA'!$L$21*'Credit issuance TYA'!$B$2),IF('Hoja De Calculo'!AE$16&lt;'Hoja De Calculo'!AD$16,0,'Credit issuance TYA'!AD32-('Credit issuance TYA'!$L$21*'Credit issuance TYA'!$B$2)))</f>
        <v>0</v>
      </c>
      <c r="AE32" s="218">
        <f>IF(ISBLANK('Hoja De Calculo'!AF$13),'Credit issuance TYA'!AE32-('Credit issuance TYA'!$L$21*'Credit issuance TYA'!$B$2),IF('Hoja De Calculo'!AF$16&lt;'Hoja De Calculo'!AE$16,0,'Credit issuance TYA'!AE32-('Credit issuance TYA'!$L$21*'Credit issuance TYA'!$B$2)))</f>
        <v>0</v>
      </c>
      <c r="AF32" s="218">
        <f>IF(ISBLANK('Hoja De Calculo'!AG$13),'Credit issuance TYA'!AF32-('Credit issuance TYA'!$L$21*'Credit issuance TYA'!$B$2),IF('Hoja De Calculo'!AG$16&lt;'Hoja De Calculo'!AF$16,0,'Credit issuance TYA'!AF32-('Credit issuance TYA'!$L$21*'Credit issuance TYA'!$B$2)))</f>
        <v>0</v>
      </c>
      <c r="AG32" s="218">
        <f>IF(ISBLANK('Hoja De Calculo'!AH$13),'Credit issuance TYA'!AG32-('Credit issuance TYA'!$L$21*'Credit issuance TYA'!$B$2),IF('Hoja De Calculo'!AH$16&lt;'Hoja De Calculo'!AG$16,0,'Credit issuance TYA'!AG32-('Credit issuance TYA'!$L$21*'Credit issuance TYA'!$B$2)))</f>
        <v>0</v>
      </c>
      <c r="AH32" s="218">
        <f>IF(ISBLANK('Hoja De Calculo'!AI$13),'Credit issuance TYA'!AH32-('Credit issuance TYA'!$L$21*'Credit issuance TYA'!$B$2),IF('Hoja De Calculo'!AI$16&lt;'Hoja De Calculo'!AH$16,0,'Credit issuance TYA'!AH32-('Credit issuance TYA'!$L$21*'Credit issuance TYA'!$B$2)))</f>
        <v>0</v>
      </c>
      <c r="AI32" s="218">
        <f>IF(ISBLANK('Hoja De Calculo'!AJ$13),'Credit issuance TYA'!AI32-('Credit issuance TYA'!$L$21*'Credit issuance TYA'!$B$2),IF('Hoja De Calculo'!AJ$16&lt;'Hoja De Calculo'!AI$16,0,'Credit issuance TYA'!AI32-('Credit issuance TYA'!$L$21*'Credit issuance TYA'!$B$2)))</f>
        <v>0</v>
      </c>
      <c r="AJ32" s="218">
        <f>IF(ISBLANK('Hoja De Calculo'!AK$13),'Credit issuance TYA'!AJ32-('Credit issuance TYA'!$L$21*'Credit issuance TYA'!$B$2),IF('Hoja De Calculo'!AK$16&lt;'Hoja De Calculo'!AJ$16,0,'Credit issuance TYA'!AJ32-('Credit issuance TYA'!$L$21*'Credit issuance TYA'!$B$2)))</f>
        <v>0</v>
      </c>
      <c r="AK32" s="218">
        <f>IF(ISBLANK('Hoja De Calculo'!AL$13),'Credit issuance TYA'!AK32-('Credit issuance TYA'!$L$21*'Credit issuance TYA'!$B$2),IF('Hoja De Calculo'!AL$16&lt;'Hoja De Calculo'!AK$16,0,'Credit issuance TYA'!AK32-('Credit issuance TYA'!$L$21*'Credit issuance TYA'!$B$2)))</f>
        <v>0</v>
      </c>
      <c r="AL32" s="218">
        <f>IF(ISBLANK('Hoja De Calculo'!AM$13),'Credit issuance TYA'!AL32-('Credit issuance TYA'!$L$21*'Credit issuance TYA'!$B$2),IF('Hoja De Calculo'!AM$16&lt;'Hoja De Calculo'!AL$16,0,'Credit issuance TYA'!AL32-('Credit issuance TYA'!$L$21*'Credit issuance TYA'!$B$2)))</f>
        <v>0</v>
      </c>
      <c r="AM32" s="218">
        <f>IF(ISBLANK('Hoja De Calculo'!AN$13),'Credit issuance TYA'!AM32-('Credit issuance TYA'!$L$21*'Credit issuance TYA'!$B$2),IF('Hoja De Calculo'!AN$16&lt;'Hoja De Calculo'!AM$16,0,'Credit issuance TYA'!AM32-('Credit issuance TYA'!$L$21*'Credit issuance TYA'!$B$2)))</f>
        <v>0</v>
      </c>
      <c r="AN32" s="218">
        <f>IF(ISBLANK('Hoja De Calculo'!AO$13),'Credit issuance TYA'!AN32-('Credit issuance TYA'!$L$21*'Credit issuance TYA'!$B$2),IF('Hoja De Calculo'!AO$16&lt;'Hoja De Calculo'!AN$16,0,'Credit issuance TYA'!AN32-('Credit issuance TYA'!$L$21*'Credit issuance TYA'!$B$2)))</f>
        <v>0</v>
      </c>
      <c r="AO32" s="218">
        <f>IF(ISBLANK('Hoja De Calculo'!AP$13),'Credit issuance TYA'!AO32-('Credit issuance TYA'!$L$21*'Credit issuance TYA'!$B$2),IF('Hoja De Calculo'!AP$16&lt;'Hoja De Calculo'!AO$16,0,'Credit issuance TYA'!AO32-('Credit issuance TYA'!$L$21*'Credit issuance TYA'!$B$2)))</f>
        <v>0</v>
      </c>
      <c r="AP32" s="218">
        <f>IF(ISBLANK('Hoja De Calculo'!AQ$13),'Credit issuance TYA'!AP32-('Credit issuance TYA'!$L$21*'Credit issuance TYA'!$B$2),IF('Hoja De Calculo'!AQ$16&lt;'Hoja De Calculo'!AP$16,0,'Credit issuance TYA'!AP32-('Credit issuance TYA'!$L$21*'Credit issuance TYA'!$B$2)))</f>
        <v>0</v>
      </c>
      <c r="AQ32" s="218">
        <f>IF(ISBLANK('Hoja De Calculo'!AR$13),'Credit issuance TYA'!AQ32-('Credit issuance TYA'!$L$21*'Credit issuance TYA'!$B$2),IF('Hoja De Calculo'!AR$16&lt;'Hoja De Calculo'!AQ$16,0,'Credit issuance TYA'!AQ32-('Credit issuance TYA'!$L$21*'Credit issuance TYA'!$B$2)))</f>
        <v>0</v>
      </c>
      <c r="AR32" s="218">
        <f>IF(ISBLANK('Hoja De Calculo'!AS$13),'Credit issuance TYA'!AR32-('Credit issuance TYA'!$L$21*'Credit issuance TYA'!$B$2),IF('Hoja De Calculo'!AS$16&lt;'Hoja De Calculo'!AR$16,0,'Credit issuance TYA'!AR32-('Credit issuance TYA'!$L$21*'Credit issuance TYA'!$B$2)))</f>
        <v>0</v>
      </c>
      <c r="AS32" s="218">
        <f>IF(ISBLANK('Hoja De Calculo'!AT$13),'Credit issuance TYA'!AS32-('Credit issuance TYA'!$L$21*'Credit issuance TYA'!$B$2),IF('Hoja De Calculo'!AT$16&lt;'Hoja De Calculo'!AS$16,0,'Credit issuance TYA'!AS32-('Credit issuance TYA'!$L$21*'Credit issuance TYA'!$B$2)))</f>
        <v>0</v>
      </c>
      <c r="AT32" s="218">
        <f>IF(ISBLANK('Hoja De Calculo'!AU$13),'Credit issuance TYA'!AT32-('Credit issuance TYA'!$L$21*'Credit issuance TYA'!$B$2),IF('Hoja De Calculo'!AU$16&lt;'Hoja De Calculo'!AT$16,0,'Credit issuance TYA'!AT32-('Credit issuance TYA'!$L$21*'Credit issuance TYA'!$B$2)))</f>
        <v>0</v>
      </c>
      <c r="AU32" s="218">
        <f>IF(ISBLANK('Hoja De Calculo'!AV$13),'Credit issuance TYA'!AU32-('Credit issuance TYA'!$L$21*'Credit issuance TYA'!$B$2),IF('Hoja De Calculo'!AV$16&lt;'Hoja De Calculo'!AU$16,0,'Credit issuance TYA'!AU32-('Credit issuance TYA'!$L$21*'Credit issuance TYA'!$B$2)))</f>
        <v>0</v>
      </c>
      <c r="AV32" s="218">
        <f>IF(ISBLANK('Hoja De Calculo'!AW$13),'Credit issuance TYA'!AV32-('Credit issuance TYA'!$L$21*'Credit issuance TYA'!$B$2),IF('Hoja De Calculo'!AW$16&lt;'Hoja De Calculo'!AV$16,0,'Credit issuance TYA'!AV32-('Credit issuance TYA'!$L$21*'Credit issuance TYA'!$B$2)))</f>
        <v>0</v>
      </c>
      <c r="AW32" s="218">
        <f>IF(ISBLANK('Hoja De Calculo'!AX$13),'Credit issuance TYA'!AW32-('Credit issuance TYA'!$L$21*'Credit issuance TYA'!$B$2),IF('Hoja De Calculo'!AX$16&lt;'Hoja De Calculo'!AW$16,0,'Credit issuance TYA'!AW32-('Credit issuance TYA'!$L$21*'Credit issuance TYA'!$B$2)))</f>
        <v>0</v>
      </c>
      <c r="AX32" s="218">
        <f>IF(ISBLANK('Hoja De Calculo'!AY$13),'Credit issuance TYA'!AX32-('Credit issuance TYA'!$L$21*'Credit issuance TYA'!$B$2),IF('Hoja De Calculo'!AY$16&lt;'Hoja De Calculo'!AX$16,0,'Credit issuance TYA'!AX32-('Credit issuance TYA'!$L$21*'Credit issuance TYA'!$B$2)))</f>
        <v>0</v>
      </c>
      <c r="AY32" s="218">
        <f>IF(ISBLANK('Hoja De Calculo'!AZ$13),'Credit issuance TYA'!AY32-('Credit issuance TYA'!$L$21*'Credit issuance TYA'!$B$2),IF('Hoja De Calculo'!AZ$16&lt;'Hoja De Calculo'!AY$16,0,'Credit issuance TYA'!AY32-('Credit issuance TYA'!$L$21*'Credit issuance TYA'!$B$2)))</f>
        <v>0</v>
      </c>
      <c r="AZ32" s="218">
        <f>IF(ISBLANK('Hoja De Calculo'!BA$13),'Credit issuance TYA'!AZ32-('Credit issuance TYA'!$L$21*'Credit issuance TYA'!$B$2),IF('Hoja De Calculo'!BA$16&lt;'Hoja De Calculo'!AZ$16,0,'Credit issuance TYA'!AZ32-('Credit issuance TYA'!$L$21*'Credit issuance TYA'!$B$2)))</f>
        <v>0</v>
      </c>
      <c r="BA32" s="218">
        <f>IF(ISBLANK('Hoja De Calculo'!BB$13),'Credit issuance TYA'!BA32-('Credit issuance TYA'!$L$21*'Credit issuance TYA'!$B$2),IF('Hoja De Calculo'!BB$16&lt;'Hoja De Calculo'!BA$16,0,'Credit issuance TYA'!BA32-('Credit issuance TYA'!$L$21*'Credit issuance TYA'!$B$2)))</f>
        <v>0</v>
      </c>
      <c r="BB32" s="218">
        <f>IF(ISBLANK('Hoja De Calculo'!BC$13),'Credit issuance TYA'!BB32-('Credit issuance TYA'!$L$21*'Credit issuance TYA'!$B$2),IF('Hoja De Calculo'!BC$16&lt;'Hoja De Calculo'!BB$16,0,'Credit issuance TYA'!BB32-('Credit issuance TYA'!$L$21*'Credit issuance TYA'!$B$2)))</f>
        <v>0</v>
      </c>
      <c r="BC32" s="218">
        <f>IF(ISBLANK('Hoja De Calculo'!BD$13),'Credit issuance TYA'!BC32-('Credit issuance TYA'!$L$21*'Credit issuance TYA'!$B$2),IF('Hoja De Calculo'!BD$16&lt;'Hoja De Calculo'!BC$16,0,'Credit issuance TYA'!BC32-('Credit issuance TYA'!$L$21*'Credit issuance TYA'!$B$2)))</f>
        <v>0</v>
      </c>
      <c r="BD32" s="218">
        <f>IF(ISBLANK('Hoja De Calculo'!BE$13),'Credit issuance TYA'!BD32-('Credit issuance TYA'!$L$21*'Credit issuance TYA'!$B$2),IF('Hoja De Calculo'!BE$16&lt;'Hoja De Calculo'!BD$16,0,'Credit issuance TYA'!BD32-('Credit issuance TYA'!$L$21*'Credit issuance TYA'!$B$2)))</f>
        <v>0</v>
      </c>
      <c r="BE32" s="218">
        <f>IF(ISBLANK('Hoja De Calculo'!BF$13),'Credit issuance TYA'!BE32-('Credit issuance TYA'!$L$21*'Credit issuance TYA'!$B$2),IF('Hoja De Calculo'!BF$16&lt;'Hoja De Calculo'!BE$16,0,'Credit issuance TYA'!BE32-('Credit issuance TYA'!$L$21*'Credit issuance TYA'!$B$2)))</f>
        <v>0</v>
      </c>
      <c r="BF32" s="218">
        <f>IF(ISBLANK('Hoja De Calculo'!BG$13),'Credit issuance TYA'!BF32-('Credit issuance TYA'!$L$21*'Credit issuance TYA'!$B$2),IF('Hoja De Calculo'!BG$16&lt;'Hoja De Calculo'!BF$16,0,'Credit issuance TYA'!BF32-('Credit issuance TYA'!$L$21*'Credit issuance TYA'!$B$2)))</f>
        <v>0</v>
      </c>
      <c r="BG32" s="218">
        <f>IF(ISBLANK('Hoja De Calculo'!BH$13),'Credit issuance TYA'!BG32-('Credit issuance TYA'!$L$21*'Credit issuance TYA'!$B$2),IF('Hoja De Calculo'!BH$16&lt;'Hoja De Calculo'!BG$16,0,'Credit issuance TYA'!BG32-('Credit issuance TYA'!$L$21*'Credit issuance TYA'!$B$2)))</f>
        <v>0</v>
      </c>
      <c r="BH32" s="218">
        <f>IF(ISBLANK('Hoja De Calculo'!BI$13),'Credit issuance TYA'!BH32-('Credit issuance TYA'!$L$21*'Credit issuance TYA'!$B$2),IF('Hoja De Calculo'!BI$16&lt;'Hoja De Calculo'!BH$16,0,'Credit issuance TYA'!BH32-('Credit issuance TYA'!$L$21*'Credit issuance TYA'!$B$2)))</f>
        <v>0</v>
      </c>
      <c r="BI32" s="218">
        <f>IF(ISBLANK('Hoja De Calculo'!BJ$13),'Credit issuance TYA'!BI32-('Credit issuance TYA'!$L$21*'Credit issuance TYA'!$B$2),IF('Hoja De Calculo'!BJ$16&lt;'Hoja De Calculo'!BI$16,0,'Credit issuance TYA'!BI32-('Credit issuance TYA'!$L$21*'Credit issuance TYA'!$B$2)))</f>
        <v>0</v>
      </c>
      <c r="BJ32" s="218">
        <f>IF(ISBLANK('Hoja De Calculo'!BK$13),'Credit issuance TYA'!BJ32-('Credit issuance TYA'!$L$21*'Credit issuance TYA'!$B$2),IF('Hoja De Calculo'!BK$16&lt;'Hoja De Calculo'!BJ$16,0,'Credit issuance TYA'!BJ32-('Credit issuance TYA'!$L$21*'Credit issuance TYA'!$B$2)))</f>
        <v>0</v>
      </c>
      <c r="BK32" s="218">
        <f>IF(ISBLANK('Hoja De Calculo'!BL$13),'Credit issuance TYA'!BK32-('Credit issuance TYA'!$L$21*'Credit issuance TYA'!$B$2),IF('Hoja De Calculo'!BL$16&lt;'Hoja De Calculo'!BK$16,0,'Credit issuance TYA'!BK32-('Credit issuance TYA'!$L$21*'Credit issuance TYA'!$B$2)))</f>
        <v>0</v>
      </c>
      <c r="BL32" s="218">
        <f>IF(ISBLANK('Hoja De Calculo'!BM$13),'Credit issuance TYA'!BL32-('Credit issuance TYA'!$L$21*'Credit issuance TYA'!$B$2),IF('Hoja De Calculo'!BM$16&lt;'Hoja De Calculo'!BL$16,0,'Credit issuance TYA'!BL32-('Credit issuance TYA'!$L$21*'Credit issuance TYA'!$B$2)))</f>
        <v>0</v>
      </c>
      <c r="BM32" s="218">
        <f>IF(ISBLANK('Hoja De Calculo'!BN$13),'Credit issuance TYA'!BM32-('Credit issuance TYA'!$L$21*'Credit issuance TYA'!$B$2),IF('Hoja De Calculo'!BN$16&lt;'Hoja De Calculo'!BM$16,0,'Credit issuance TYA'!BM32-('Credit issuance TYA'!$L$21*'Credit issuance TYA'!$B$2)))</f>
        <v>0</v>
      </c>
      <c r="BN32" s="218">
        <f>IF(ISBLANK('Hoja De Calculo'!BO$13),'Credit issuance TYA'!BN32-('Credit issuance TYA'!$L$21*'Credit issuance TYA'!$B$2),IF('Hoja De Calculo'!BO$16&lt;'Hoja De Calculo'!BN$16,0,'Credit issuance TYA'!BN32-('Credit issuance TYA'!$L$21*'Credit issuance TYA'!$B$2)))</f>
        <v>0</v>
      </c>
      <c r="BO32" s="218">
        <f>IF(ISBLANK('Hoja De Calculo'!BP$13),'Credit issuance TYA'!BO32-('Credit issuance TYA'!$L$21*'Credit issuance TYA'!$B$2),IF('Hoja De Calculo'!BP$16&lt;'Hoja De Calculo'!BO$16,0,'Credit issuance TYA'!BO32-('Credit issuance TYA'!$L$21*'Credit issuance TYA'!$B$2)))</f>
        <v>0</v>
      </c>
      <c r="BP32" s="218">
        <f>IF(ISBLANK('Hoja De Calculo'!BQ$13),'Credit issuance TYA'!BP32-('Credit issuance TYA'!$L$21*'Credit issuance TYA'!$B$2),IF('Hoja De Calculo'!BQ$16&lt;'Hoja De Calculo'!BP$16,0,'Credit issuance TYA'!BP32-('Credit issuance TYA'!$L$21*'Credit issuance TYA'!$B$2)))</f>
        <v>0</v>
      </c>
      <c r="BQ32" s="218">
        <f>IF(ISBLANK('Hoja De Calculo'!BR$13),'Credit issuance TYA'!BQ32-('Credit issuance TYA'!$L$21*'Credit issuance TYA'!$B$2),IF('Hoja De Calculo'!BR$16&lt;'Hoja De Calculo'!BQ$16,0,'Credit issuance TYA'!BQ32-('Credit issuance TYA'!$L$21*'Credit issuance TYA'!$B$2)))</f>
        <v>0</v>
      </c>
      <c r="BR32" s="218">
        <f>IF(ISBLANK('Hoja De Calculo'!BS$13),'Credit issuance TYA'!BR32-('Credit issuance TYA'!$L$21*'Credit issuance TYA'!$B$2),IF('Hoja De Calculo'!BS$16&lt;'Hoja De Calculo'!BR$16,0,'Credit issuance TYA'!BR32-('Credit issuance TYA'!$L$21*'Credit issuance TYA'!$B$2)))</f>
        <v>0</v>
      </c>
      <c r="BS32" s="218">
        <f>IF(ISBLANK('Hoja De Calculo'!BT$13),'Credit issuance TYA'!BS32-('Credit issuance TYA'!$L$21*'Credit issuance TYA'!$B$2),IF('Hoja De Calculo'!BT$16&lt;'Hoja De Calculo'!BS$16,0,'Credit issuance TYA'!BS32-('Credit issuance TYA'!$L$21*'Credit issuance TYA'!$B$2)))</f>
        <v>0</v>
      </c>
      <c r="BT32" s="218">
        <f>IF(ISBLANK('Hoja De Calculo'!BU$13),'Credit issuance TYA'!BT32-('Credit issuance TYA'!$L$21*'Credit issuance TYA'!$B$2),IF('Hoja De Calculo'!BU$16&lt;'Hoja De Calculo'!BT$16,0,'Credit issuance TYA'!BT32-('Credit issuance TYA'!$L$21*'Credit issuance TYA'!$B$2)))</f>
        <v>0</v>
      </c>
      <c r="BU32" s="218">
        <f>IF(ISBLANK('Hoja De Calculo'!BV$13),'Credit issuance TYA'!BU32-('Credit issuance TYA'!$L$21*'Credit issuance TYA'!$B$2),IF('Hoja De Calculo'!BV$16&lt;'Hoja De Calculo'!BU$16,0,'Credit issuance TYA'!BU32-('Credit issuance TYA'!$L$21*'Credit issuance TYA'!$B$2)))</f>
        <v>0</v>
      </c>
      <c r="BV32" s="218">
        <f>IF(ISBLANK('Hoja De Calculo'!BW$13),'Credit issuance TYA'!BV32-('Credit issuance TYA'!$L$21*'Credit issuance TYA'!$B$2),IF('Hoja De Calculo'!BW$16&lt;'Hoja De Calculo'!BV$16,0,'Credit issuance TYA'!BV32-('Credit issuance TYA'!$L$21*'Credit issuance TYA'!$B$2)))</f>
        <v>0</v>
      </c>
      <c r="BW32" s="218">
        <f>IF(ISBLANK('Hoja De Calculo'!BX$13),'Credit issuance TYA'!BW32-('Credit issuance TYA'!$L$21*'Credit issuance TYA'!$B$2),IF('Hoja De Calculo'!BX$16&lt;'Hoja De Calculo'!BW$16,0,'Credit issuance TYA'!BW32-('Credit issuance TYA'!$L$21*'Credit issuance TYA'!$B$2)))</f>
        <v>0</v>
      </c>
      <c r="BX32" s="218">
        <f>IF(ISBLANK('Hoja De Calculo'!BY$13),'Credit issuance TYA'!BX32-('Credit issuance TYA'!$L$21*'Credit issuance TYA'!$B$2),IF('Hoja De Calculo'!BY$16&lt;'Hoja De Calculo'!BX$16,0,'Credit issuance TYA'!BX32-('Credit issuance TYA'!$L$21*'Credit issuance TYA'!$B$2)))</f>
        <v>0</v>
      </c>
      <c r="BY32" s="218">
        <f>IF(ISBLANK('Hoja De Calculo'!BZ$13),'Credit issuance TYA'!BY32-('Credit issuance TYA'!$L$21*'Credit issuance TYA'!$B$2),IF('Hoja De Calculo'!BZ$16&lt;'Hoja De Calculo'!BY$16,0,'Credit issuance TYA'!BY32-('Credit issuance TYA'!$L$21*'Credit issuance TYA'!$B$2)))</f>
        <v>0</v>
      </c>
      <c r="BZ32" s="218">
        <f>IF(ISBLANK('Hoja De Calculo'!CA$13),'Credit issuance TYA'!BZ32-('Credit issuance TYA'!$L$21*'Credit issuance TYA'!$B$2),IF('Hoja De Calculo'!CA$16&lt;'Hoja De Calculo'!BZ$16,0,'Credit issuance TYA'!BZ32-('Credit issuance TYA'!$L$21*'Credit issuance TYA'!$B$2)))</f>
        <v>0</v>
      </c>
      <c r="CA32" s="218">
        <f>IF(ISBLANK('Hoja De Calculo'!CB$13),'Credit issuance TYA'!CA32-('Credit issuance TYA'!$L$21*'Credit issuance TYA'!$B$2),IF('Hoja De Calculo'!CB$16&lt;'Hoja De Calculo'!CA$16,0,'Credit issuance TYA'!CA32-('Credit issuance TYA'!$L$21*'Credit issuance TYA'!$B$2)))</f>
        <v>0</v>
      </c>
      <c r="CB32" s="218">
        <f>IF(ISBLANK('Hoja De Calculo'!CC$13),'Credit issuance TYA'!CB32-('Credit issuance TYA'!$L$21*'Credit issuance TYA'!$B$2),IF('Hoja De Calculo'!CC$16&lt;'Hoja De Calculo'!CB$16,0,'Credit issuance TYA'!CB32-('Credit issuance TYA'!$L$21*'Credit issuance TYA'!$B$2)))</f>
        <v>0</v>
      </c>
      <c r="CC32" s="218">
        <f>IF(ISBLANK('Hoja De Calculo'!CD$13),'Credit issuance TYA'!CC32-('Credit issuance TYA'!$L$21*'Credit issuance TYA'!$B$2),IF('Hoja De Calculo'!CD$16&lt;'Hoja De Calculo'!CC$16,0,'Credit issuance TYA'!CC32-('Credit issuance TYA'!$L$21*'Credit issuance TYA'!$B$2)))</f>
        <v>0</v>
      </c>
      <c r="CD32" s="218">
        <f>IF(ISBLANK('Hoja De Calculo'!CE$13),'Credit issuance TYA'!CD32-('Credit issuance TYA'!$L$21*'Credit issuance TYA'!$B$2),IF('Hoja De Calculo'!CE$16&lt;'Hoja De Calculo'!CD$16,0,'Credit issuance TYA'!CD32-('Credit issuance TYA'!$L$21*'Credit issuance TYA'!$B$2)))</f>
        <v>0</v>
      </c>
      <c r="CE32" s="218">
        <f>IF(ISBLANK('Hoja De Calculo'!CF$13),'Credit issuance TYA'!CE32-('Credit issuance TYA'!$L$21*'Credit issuance TYA'!$B$2),IF('Hoja De Calculo'!CF$16&lt;'Hoja De Calculo'!CE$16,0,'Credit issuance TYA'!CE32-('Credit issuance TYA'!$L$21*'Credit issuance TYA'!$B$2)))</f>
        <v>0</v>
      </c>
      <c r="CF32" s="218">
        <f>IF(ISBLANK('Hoja De Calculo'!CG$13),'Credit issuance TYA'!CF32-('Credit issuance TYA'!$L$21*'Credit issuance TYA'!$B$2),IF('Hoja De Calculo'!CG$16&lt;'Hoja De Calculo'!CF$16,0,'Credit issuance TYA'!CF32-('Credit issuance TYA'!$L$21*'Credit issuance TYA'!$B$2)))</f>
        <v>0</v>
      </c>
      <c r="CG32" s="218">
        <f>IF(ISBLANK('Hoja De Calculo'!CH$13),'Credit issuance TYA'!CG32-('Credit issuance TYA'!$L$21*'Credit issuance TYA'!$B$2),IF('Hoja De Calculo'!CH$16&lt;'Hoja De Calculo'!CG$16,0,'Credit issuance TYA'!CG32-('Credit issuance TYA'!$L$21*'Credit issuance TYA'!$B$2)))</f>
        <v>0</v>
      </c>
      <c r="CH32" s="218">
        <f>IF(ISBLANK('Hoja De Calculo'!CI$13),'Credit issuance TYA'!CH32-('Credit issuance TYA'!$L$21*'Credit issuance TYA'!$B$2),IF('Hoja De Calculo'!CI$16&lt;'Hoja De Calculo'!CH$16,0,'Credit issuance TYA'!CH32-('Credit issuance TYA'!$L$21*'Credit issuance TYA'!$B$2)))</f>
        <v>0</v>
      </c>
      <c r="CI32" s="218">
        <f>IF(ISBLANK('Hoja De Calculo'!CJ$13),'Credit issuance TYA'!CI32-('Credit issuance TYA'!$L$21*'Credit issuance TYA'!$B$2),IF('Hoja De Calculo'!CJ$16&lt;'Hoja De Calculo'!CI$16,0,'Credit issuance TYA'!CI32-('Credit issuance TYA'!$L$21*'Credit issuance TYA'!$B$2)))</f>
        <v>0</v>
      </c>
      <c r="CJ32" s="218">
        <f>IF(ISBLANK('Hoja De Calculo'!CK$13),'Credit issuance TYA'!CJ32-('Credit issuance TYA'!$L$21*'Credit issuance TYA'!$B$2),IF('Hoja De Calculo'!CK$16&lt;'Hoja De Calculo'!CJ$16,0,'Credit issuance TYA'!CJ32-('Credit issuance TYA'!$L$21*'Credit issuance TYA'!$B$2)))</f>
        <v>0</v>
      </c>
      <c r="CK32" s="218">
        <f>IF(ISBLANK('Hoja De Calculo'!CL$13),'Credit issuance TYA'!CK32-('Credit issuance TYA'!$L$21*'Credit issuance TYA'!$B$2),IF('Hoja De Calculo'!CL$16&lt;'Hoja De Calculo'!CK$16,0,'Credit issuance TYA'!CK32-('Credit issuance TYA'!$L$21*'Credit issuance TYA'!$B$2)))</f>
        <v>0</v>
      </c>
      <c r="CL32" s="218">
        <f>IF(ISBLANK('Hoja De Calculo'!CM$13),'Credit issuance TYA'!CL32-('Credit issuance TYA'!$L$21*'Credit issuance TYA'!$B$2),IF('Hoja De Calculo'!CM$16&lt;'Hoja De Calculo'!CL$16,0,'Credit issuance TYA'!CL32-('Credit issuance TYA'!$L$21*'Credit issuance TYA'!$B$2)))</f>
        <v>0</v>
      </c>
      <c r="CM32" s="218">
        <f>IF(ISBLANK('Hoja De Calculo'!CN$13),'Credit issuance TYA'!CM32-('Credit issuance TYA'!$L$21*'Credit issuance TYA'!$B$2),IF('Hoja De Calculo'!CN$16&lt;'Hoja De Calculo'!CM$16,0,'Credit issuance TYA'!CM32-('Credit issuance TYA'!$L$21*'Credit issuance TYA'!$B$2)))</f>
        <v>0</v>
      </c>
      <c r="CN32" s="218">
        <f>IF(ISBLANK('Hoja De Calculo'!CO$13),'Credit issuance TYA'!CN32-('Credit issuance TYA'!$L$21*'Credit issuance TYA'!$B$2),IF('Hoja De Calculo'!CO$16&lt;'Hoja De Calculo'!CN$16,0,'Credit issuance TYA'!CN32-('Credit issuance TYA'!$L$21*'Credit issuance TYA'!$B$2)))</f>
        <v>0</v>
      </c>
      <c r="CO32" s="218">
        <f>IF(ISBLANK('Hoja De Calculo'!CP$13),'Credit issuance TYA'!CO32-('Credit issuance TYA'!$L$21*'Credit issuance TYA'!$B$2),IF('Hoja De Calculo'!CP$16&lt;'Hoja De Calculo'!CO$16,0,'Credit issuance TYA'!CO32-('Credit issuance TYA'!$L$21*'Credit issuance TYA'!$B$2)))</f>
        <v>0</v>
      </c>
      <c r="CP32" s="218">
        <f>IF(ISBLANK('Hoja De Calculo'!CQ$13),'Credit issuance TYA'!CP32-('Credit issuance TYA'!$L$21*'Credit issuance TYA'!$B$2),IF('Hoja De Calculo'!CQ$16&lt;'Hoja De Calculo'!CP$16,0,'Credit issuance TYA'!CP32-('Credit issuance TYA'!$L$21*'Credit issuance TYA'!$B$2)))</f>
        <v>0</v>
      </c>
      <c r="CQ32" s="218">
        <f>IF(ISBLANK('Hoja De Calculo'!CR$13),'Credit issuance TYA'!CQ32-('Credit issuance TYA'!$L$21*'Credit issuance TYA'!$B$2),IF('Hoja De Calculo'!CR$16&lt;'Hoja De Calculo'!CQ$16,0,'Credit issuance TYA'!CQ32-('Credit issuance TYA'!$L$21*'Credit issuance TYA'!$B$2)))</f>
        <v>0</v>
      </c>
      <c r="CR32" s="218">
        <f>IF(ISBLANK('Hoja De Calculo'!CS$13),'Credit issuance TYA'!CR32-('Credit issuance TYA'!$L$21*'Credit issuance TYA'!$B$2),IF('Hoja De Calculo'!CS$16&lt;'Hoja De Calculo'!CR$16,0,'Credit issuance TYA'!CR32-('Credit issuance TYA'!$L$21*'Credit issuance TYA'!$B$2)))</f>
        <v>0</v>
      </c>
      <c r="CS32" s="218">
        <f>IF(ISBLANK('Hoja De Calculo'!CT$13),'Credit issuance TYA'!CS32-('Credit issuance TYA'!$L$21*'Credit issuance TYA'!$B$2),IF('Hoja De Calculo'!CT$16&lt;'Hoja De Calculo'!CS$16,0,'Credit issuance TYA'!CS32-('Credit issuance TYA'!$L$21*'Credit issuance TYA'!$B$2)))</f>
        <v>0</v>
      </c>
      <c r="CT32" s="218">
        <f>IF(ISBLANK('Hoja De Calculo'!CU$13),'Credit issuance TYA'!CT32-('Credit issuance TYA'!$L$21*'Credit issuance TYA'!$B$2),IF('Hoja De Calculo'!CU$16&lt;'Hoja De Calculo'!CT$16,0,'Credit issuance TYA'!CT32-('Credit issuance TYA'!$L$21*'Credit issuance TYA'!$B$2)))</f>
        <v>0</v>
      </c>
      <c r="CU32" s="218">
        <f>IF(ISBLANK('Hoja De Calculo'!CV$13),'Credit issuance TYA'!CU32-('Credit issuance TYA'!$L$21*'Credit issuance TYA'!$B$2),IF('Hoja De Calculo'!CV$16&lt;'Hoja De Calculo'!CU$16,0,'Credit issuance TYA'!CU32-('Credit issuance TYA'!$L$21*'Credit issuance TYA'!$B$2)))</f>
        <v>0</v>
      </c>
      <c r="CV32" s="218">
        <f>IF(ISBLANK('Hoja De Calculo'!CW$13),'Credit issuance TYA'!CV32-('Credit issuance TYA'!$L$21*'Credit issuance TYA'!$B$2),IF('Hoja De Calculo'!CW$16&lt;'Hoja De Calculo'!CV$16,0,'Credit issuance TYA'!CV32-('Credit issuance TYA'!$L$21*'Credit issuance TYA'!$B$2)))</f>
        <v>0</v>
      </c>
      <c r="CW32" s="218">
        <f>IF(ISBLANK('Hoja De Calculo'!CX$13),'Credit issuance TYA'!CW32-('Credit issuance TYA'!$L$21*'Credit issuance TYA'!$B$2),IF('Hoja De Calculo'!CX$16&lt;'Hoja De Calculo'!CW$16,0,'Credit issuance TYA'!CW32-('Credit issuance TYA'!$L$21*'Credit issuance TYA'!$B$2)))</f>
        <v>0</v>
      </c>
    </row>
    <row r="33" spans="1:102" x14ac:dyDescent="0.35">
      <c r="A33" t="s">
        <v>138</v>
      </c>
      <c r="C33" s="196"/>
      <c r="D33" s="196"/>
      <c r="E33" s="196"/>
      <c r="F33" s="196"/>
      <c r="G33" s="196"/>
      <c r="H33" s="204"/>
      <c r="I33" s="211"/>
      <c r="J33" s="211"/>
      <c r="K33" s="211"/>
      <c r="L33" s="211"/>
      <c r="M33" s="218">
        <f>'Credit issuance TYA'!M33-('Credit issuance TYA'!$M21*'Credit issuance TYA'!$B$2)</f>
        <v>0</v>
      </c>
      <c r="N33" s="218">
        <f>IF(ISBLANK('Hoja De Calculo'!O$13),'Credit issuance TYA'!N33-('Credit issuance TYA'!$M$21*'Credit issuance TYA'!$B$2),IF('Hoja De Calculo'!O$16&lt;'Hoja De Calculo'!N$16,0,'Credit issuance TYA'!N33-('Credit issuance TYA'!$M$21*'Credit issuance TYA'!$B$2)))</f>
        <v>0</v>
      </c>
      <c r="O33" s="218">
        <f>IF(ISBLANK('Hoja De Calculo'!P$13),'Credit issuance TYA'!O33-('Credit issuance TYA'!$M$21*'Credit issuance TYA'!$B$2),IF('Hoja De Calculo'!P$16&lt;'Hoja De Calculo'!O$16,0,'Credit issuance TYA'!O33-('Credit issuance TYA'!$M$21*'Credit issuance TYA'!$B$2)))</f>
        <v>0</v>
      </c>
      <c r="P33" s="218">
        <f>IF(ISBLANK('Hoja De Calculo'!Q$13),'Credit issuance TYA'!P33-('Credit issuance TYA'!$M$21*'Credit issuance TYA'!$B$2),IF('Hoja De Calculo'!Q$16&lt;'Hoja De Calculo'!P$16,0,'Credit issuance TYA'!P33-('Credit issuance TYA'!$M$21*'Credit issuance TYA'!$B$2)))</f>
        <v>0</v>
      </c>
      <c r="Q33" s="218">
        <f>IF(ISBLANK('Hoja De Calculo'!R$13),'Credit issuance TYA'!Q33-('Credit issuance TYA'!$M$21*'Credit issuance TYA'!$B$2),IF('Hoja De Calculo'!R$16&lt;'Hoja De Calculo'!Q$16,0,'Credit issuance TYA'!Q33-('Credit issuance TYA'!$M$21*'Credit issuance TYA'!$B$2)))</f>
        <v>0</v>
      </c>
      <c r="R33" s="218">
        <f>IF(ISBLANK('Hoja De Calculo'!S$13),'Credit issuance TYA'!R33-('Credit issuance TYA'!$M$21*'Credit issuance TYA'!$B$2),IF('Hoja De Calculo'!S$16&lt;'Hoja De Calculo'!R$16,0,'Credit issuance TYA'!R33-('Credit issuance TYA'!$M$21*'Credit issuance TYA'!$B$2)))</f>
        <v>0</v>
      </c>
      <c r="S33" s="218">
        <f>IF(ISBLANK('Hoja De Calculo'!T$13),'Credit issuance TYA'!S33-('Credit issuance TYA'!$M$21*'Credit issuance TYA'!$B$2),IF('Hoja De Calculo'!T$16&lt;'Hoja De Calculo'!S$16,0,'Credit issuance TYA'!S33-('Credit issuance TYA'!$M$21*'Credit issuance TYA'!$B$2)))</f>
        <v>0</v>
      </c>
      <c r="T33" s="218">
        <f>IF(ISBLANK('Hoja De Calculo'!U$13),'Credit issuance TYA'!T33-('Credit issuance TYA'!$M$21*'Credit issuance TYA'!$B$2),IF('Hoja De Calculo'!U$16&lt;'Hoja De Calculo'!T$16,0,'Credit issuance TYA'!T33-('Credit issuance TYA'!$M$21*'Credit issuance TYA'!$B$2)))</f>
        <v>0</v>
      </c>
      <c r="U33" s="218">
        <f>IF(ISBLANK('Hoja De Calculo'!V$13),'Credit issuance TYA'!U33-('Credit issuance TYA'!$M$21*'Credit issuance TYA'!$B$2),IF('Hoja De Calculo'!V$16&lt;'Hoja De Calculo'!U$16,0,'Credit issuance TYA'!U33-('Credit issuance TYA'!$M$21*'Credit issuance TYA'!$B$2)))</f>
        <v>0</v>
      </c>
      <c r="V33" s="218">
        <f>IF(ISBLANK('Hoja De Calculo'!W$13),'Credit issuance TYA'!V33-('Credit issuance TYA'!$M$21*'Credit issuance TYA'!$B$2),IF('Hoja De Calculo'!W$16&lt;'Hoja De Calculo'!V$16,0,'Credit issuance TYA'!V33-('Credit issuance TYA'!$M$21*'Credit issuance TYA'!$B$2)))</f>
        <v>0</v>
      </c>
      <c r="W33" s="218">
        <f>IF(ISBLANK('Hoja De Calculo'!X$13),'Credit issuance TYA'!W33-('Credit issuance TYA'!$M$21*'Credit issuance TYA'!$B$2),IF('Hoja De Calculo'!X$16&lt;'Hoja De Calculo'!W$16,0,'Credit issuance TYA'!W33-('Credit issuance TYA'!$M$21*'Credit issuance TYA'!$B$2)))</f>
        <v>0</v>
      </c>
      <c r="X33" s="218">
        <f>IF(ISBLANK('Hoja De Calculo'!Y$13),'Credit issuance TYA'!X33-('Credit issuance TYA'!$M$21*'Credit issuance TYA'!$B$2),IF('Hoja De Calculo'!Y$16&lt;'Hoja De Calculo'!X$16,0,'Credit issuance TYA'!X33-('Credit issuance TYA'!$M$21*'Credit issuance TYA'!$B$2)))</f>
        <v>0</v>
      </c>
      <c r="Y33" s="218">
        <f>IF(ISBLANK('Hoja De Calculo'!Z$13),'Credit issuance TYA'!Y33-('Credit issuance TYA'!$M$21*'Credit issuance TYA'!$B$2),IF('Hoja De Calculo'!Z$16&lt;'Hoja De Calculo'!Y$16,0,'Credit issuance TYA'!Y33-('Credit issuance TYA'!$M$21*'Credit issuance TYA'!$B$2)))</f>
        <v>0</v>
      </c>
      <c r="Z33" s="218">
        <f>IF(ISBLANK('Hoja De Calculo'!AA$13),'Credit issuance TYA'!Z33-('Credit issuance TYA'!$M$21*'Credit issuance TYA'!$B$2),IF('Hoja De Calculo'!AA$16&lt;'Hoja De Calculo'!Z$16,0,'Credit issuance TYA'!Z33-('Credit issuance TYA'!$M$21*'Credit issuance TYA'!$B$2)))</f>
        <v>0</v>
      </c>
      <c r="AA33" s="218">
        <f>IF(ISBLANK('Hoja De Calculo'!AB$13),'Credit issuance TYA'!AA33-('Credit issuance TYA'!$M$21*'Credit issuance TYA'!$B$2),IF('Hoja De Calculo'!AB$16&lt;'Hoja De Calculo'!AA$16,0,'Credit issuance TYA'!AA33-('Credit issuance TYA'!$M$21*'Credit issuance TYA'!$B$2)))</f>
        <v>0</v>
      </c>
      <c r="AB33" s="218">
        <f>IF(ISBLANK('Hoja De Calculo'!AC$13),'Credit issuance TYA'!AB33-('Credit issuance TYA'!$M$21*'Credit issuance TYA'!$B$2),IF('Hoja De Calculo'!AC$16&lt;'Hoja De Calculo'!AB$16,0,'Credit issuance TYA'!AB33-('Credit issuance TYA'!$M$21*'Credit issuance TYA'!$B$2)))</f>
        <v>0</v>
      </c>
      <c r="AC33" s="218">
        <f>IF(ISBLANK('Hoja De Calculo'!AD$13),'Credit issuance TYA'!AC33-('Credit issuance TYA'!$M$21*'Credit issuance TYA'!$B$2),IF('Hoja De Calculo'!AD$16&lt;'Hoja De Calculo'!AC$16,0,'Credit issuance TYA'!AC33-('Credit issuance TYA'!$M$21*'Credit issuance TYA'!$B$2)))</f>
        <v>0</v>
      </c>
      <c r="AD33" s="218">
        <f>IF(ISBLANK('Hoja De Calculo'!AE$13),'Credit issuance TYA'!AD33-('Credit issuance TYA'!$M$21*'Credit issuance TYA'!$B$2),IF('Hoja De Calculo'!AE$16&lt;'Hoja De Calculo'!AD$16,0,'Credit issuance TYA'!AD33-('Credit issuance TYA'!$M$21*'Credit issuance TYA'!$B$2)))</f>
        <v>0</v>
      </c>
      <c r="AE33" s="218">
        <f>IF(ISBLANK('Hoja De Calculo'!AF$13),'Credit issuance TYA'!AE33-('Credit issuance TYA'!$M$21*'Credit issuance TYA'!$B$2),IF('Hoja De Calculo'!AF$16&lt;'Hoja De Calculo'!AE$16,0,'Credit issuance TYA'!AE33-('Credit issuance TYA'!$M$21*'Credit issuance TYA'!$B$2)))</f>
        <v>0</v>
      </c>
      <c r="AF33" s="218">
        <f>IF(ISBLANK('Hoja De Calculo'!AG$13),'Credit issuance TYA'!AF33-('Credit issuance TYA'!$M$21*'Credit issuance TYA'!$B$2),IF('Hoja De Calculo'!AG$16&lt;'Hoja De Calculo'!AF$16,0,'Credit issuance TYA'!AF33-('Credit issuance TYA'!$M$21*'Credit issuance TYA'!$B$2)))</f>
        <v>0</v>
      </c>
      <c r="AG33" s="218">
        <f>IF(ISBLANK('Hoja De Calculo'!AH$13),'Credit issuance TYA'!AG33-('Credit issuance TYA'!$M$21*'Credit issuance TYA'!$B$2),IF('Hoja De Calculo'!AH$16&lt;'Hoja De Calculo'!AG$16,0,'Credit issuance TYA'!AG33-('Credit issuance TYA'!$M$21*'Credit issuance TYA'!$B$2)))</f>
        <v>0</v>
      </c>
      <c r="AH33" s="218">
        <f>IF(ISBLANK('Hoja De Calculo'!AI$13),'Credit issuance TYA'!AH33-('Credit issuance TYA'!$M$21*'Credit issuance TYA'!$B$2),IF('Hoja De Calculo'!AI$16&lt;'Hoja De Calculo'!AH$16,0,'Credit issuance TYA'!AH33-('Credit issuance TYA'!$M$21*'Credit issuance TYA'!$B$2)))</f>
        <v>0</v>
      </c>
      <c r="AI33" s="218">
        <f>IF(ISBLANK('Hoja De Calculo'!AJ$13),'Credit issuance TYA'!AI33-('Credit issuance TYA'!$M$21*'Credit issuance TYA'!$B$2),IF('Hoja De Calculo'!AJ$16&lt;'Hoja De Calculo'!AI$16,0,'Credit issuance TYA'!AI33-('Credit issuance TYA'!$M$21*'Credit issuance TYA'!$B$2)))</f>
        <v>0</v>
      </c>
      <c r="AJ33" s="218">
        <f>IF(ISBLANK('Hoja De Calculo'!AK$13),'Credit issuance TYA'!AJ33-('Credit issuance TYA'!$M$21*'Credit issuance TYA'!$B$2),IF('Hoja De Calculo'!AK$16&lt;'Hoja De Calculo'!AJ$16,0,'Credit issuance TYA'!AJ33-('Credit issuance TYA'!$M$21*'Credit issuance TYA'!$B$2)))</f>
        <v>0</v>
      </c>
      <c r="AK33" s="218">
        <f>IF(ISBLANK('Hoja De Calculo'!AL$13),'Credit issuance TYA'!AK33-('Credit issuance TYA'!$M$21*'Credit issuance TYA'!$B$2),IF('Hoja De Calculo'!AL$16&lt;'Hoja De Calculo'!AK$16,0,'Credit issuance TYA'!AK33-('Credit issuance TYA'!$M$21*'Credit issuance TYA'!$B$2)))</f>
        <v>0</v>
      </c>
      <c r="AL33" s="218">
        <f>IF(ISBLANK('Hoja De Calculo'!AM$13),'Credit issuance TYA'!AL33-('Credit issuance TYA'!$M$21*'Credit issuance TYA'!$B$2),IF('Hoja De Calculo'!AM$16&lt;'Hoja De Calculo'!AL$16,0,'Credit issuance TYA'!AL33-('Credit issuance TYA'!$M$21*'Credit issuance TYA'!$B$2)))</f>
        <v>0</v>
      </c>
      <c r="AM33" s="218">
        <f>IF(ISBLANK('Hoja De Calculo'!AN$13),'Credit issuance TYA'!AM33-('Credit issuance TYA'!$M$21*'Credit issuance TYA'!$B$2),IF('Hoja De Calculo'!AN$16&lt;'Hoja De Calculo'!AM$16,0,'Credit issuance TYA'!AM33-('Credit issuance TYA'!$M$21*'Credit issuance TYA'!$B$2)))</f>
        <v>0</v>
      </c>
      <c r="AN33" s="218">
        <f>IF(ISBLANK('Hoja De Calculo'!AO$13),'Credit issuance TYA'!AN33-('Credit issuance TYA'!$M$21*'Credit issuance TYA'!$B$2),IF('Hoja De Calculo'!AO$16&lt;'Hoja De Calculo'!AN$16,0,'Credit issuance TYA'!AN33-('Credit issuance TYA'!$M$21*'Credit issuance TYA'!$B$2)))</f>
        <v>0</v>
      </c>
      <c r="AO33" s="218">
        <f>IF(ISBLANK('Hoja De Calculo'!AP$13),'Credit issuance TYA'!AO33-('Credit issuance TYA'!$M$21*'Credit issuance TYA'!$B$2),IF('Hoja De Calculo'!AP$16&lt;'Hoja De Calculo'!AO$16,0,'Credit issuance TYA'!AO33-('Credit issuance TYA'!$M$21*'Credit issuance TYA'!$B$2)))</f>
        <v>0</v>
      </c>
      <c r="AP33" s="218">
        <f>IF(ISBLANK('Hoja De Calculo'!AQ$13),'Credit issuance TYA'!AP33-('Credit issuance TYA'!$M$21*'Credit issuance TYA'!$B$2),IF('Hoja De Calculo'!AQ$16&lt;'Hoja De Calculo'!AP$16,0,'Credit issuance TYA'!AP33-('Credit issuance TYA'!$M$21*'Credit issuance TYA'!$B$2)))</f>
        <v>0</v>
      </c>
      <c r="AQ33" s="218">
        <f>IF(ISBLANK('Hoja De Calculo'!AR$13),'Credit issuance TYA'!AQ33-('Credit issuance TYA'!$M$21*'Credit issuance TYA'!$B$2),IF('Hoja De Calculo'!AR$16&lt;'Hoja De Calculo'!AQ$16,0,'Credit issuance TYA'!AQ33-('Credit issuance TYA'!$M$21*'Credit issuance TYA'!$B$2)))</f>
        <v>0</v>
      </c>
      <c r="AR33" s="218">
        <f>IF(ISBLANK('Hoja De Calculo'!AS$13),'Credit issuance TYA'!AR33-('Credit issuance TYA'!$M$21*'Credit issuance TYA'!$B$2),IF('Hoja De Calculo'!AS$16&lt;'Hoja De Calculo'!AR$16,0,'Credit issuance TYA'!AR33-('Credit issuance TYA'!$M$21*'Credit issuance TYA'!$B$2)))</f>
        <v>0</v>
      </c>
      <c r="AS33" s="218">
        <f>IF(ISBLANK('Hoja De Calculo'!AT$13),'Credit issuance TYA'!AS33-('Credit issuance TYA'!$M$21*'Credit issuance TYA'!$B$2),IF('Hoja De Calculo'!AT$16&lt;'Hoja De Calculo'!AS$16,0,'Credit issuance TYA'!AS33-('Credit issuance TYA'!$M$21*'Credit issuance TYA'!$B$2)))</f>
        <v>0</v>
      </c>
      <c r="AT33" s="218">
        <f>IF(ISBLANK('Hoja De Calculo'!AU$13),'Credit issuance TYA'!AT33-('Credit issuance TYA'!$M$21*'Credit issuance TYA'!$B$2),IF('Hoja De Calculo'!AU$16&lt;'Hoja De Calculo'!AT$16,0,'Credit issuance TYA'!AT33-('Credit issuance TYA'!$M$21*'Credit issuance TYA'!$B$2)))</f>
        <v>0</v>
      </c>
      <c r="AU33" s="218">
        <f>IF(ISBLANK('Hoja De Calculo'!AV$13),'Credit issuance TYA'!AU33-('Credit issuance TYA'!$M$21*'Credit issuance TYA'!$B$2),IF('Hoja De Calculo'!AV$16&lt;'Hoja De Calculo'!AU$16,0,'Credit issuance TYA'!AU33-('Credit issuance TYA'!$M$21*'Credit issuance TYA'!$B$2)))</f>
        <v>0</v>
      </c>
      <c r="AV33" s="218">
        <f>IF(ISBLANK('Hoja De Calculo'!AW$13),'Credit issuance TYA'!AV33-('Credit issuance TYA'!$M$21*'Credit issuance TYA'!$B$2),IF('Hoja De Calculo'!AW$16&lt;'Hoja De Calculo'!AV$16,0,'Credit issuance TYA'!AV33-('Credit issuance TYA'!$M$21*'Credit issuance TYA'!$B$2)))</f>
        <v>0</v>
      </c>
      <c r="AW33" s="218">
        <f>IF(ISBLANK('Hoja De Calculo'!AX$13),'Credit issuance TYA'!AW33-('Credit issuance TYA'!$M$21*'Credit issuance TYA'!$B$2),IF('Hoja De Calculo'!AX$16&lt;'Hoja De Calculo'!AW$16,0,'Credit issuance TYA'!AW33-('Credit issuance TYA'!$M$21*'Credit issuance TYA'!$B$2)))</f>
        <v>0</v>
      </c>
      <c r="AX33" s="218">
        <f>IF(ISBLANK('Hoja De Calculo'!AY$13),'Credit issuance TYA'!AX33-('Credit issuance TYA'!$M$21*'Credit issuance TYA'!$B$2),IF('Hoja De Calculo'!AY$16&lt;'Hoja De Calculo'!AX$16,0,'Credit issuance TYA'!AX33-('Credit issuance TYA'!$M$21*'Credit issuance TYA'!$B$2)))</f>
        <v>0</v>
      </c>
      <c r="AY33" s="218">
        <f>IF(ISBLANK('Hoja De Calculo'!AZ$13),'Credit issuance TYA'!AY33-('Credit issuance TYA'!$M$21*'Credit issuance TYA'!$B$2),IF('Hoja De Calculo'!AZ$16&lt;'Hoja De Calculo'!AY$16,0,'Credit issuance TYA'!AY33-('Credit issuance TYA'!$M$21*'Credit issuance TYA'!$B$2)))</f>
        <v>0</v>
      </c>
      <c r="AZ33" s="218">
        <f>IF(ISBLANK('Hoja De Calculo'!BA$13),'Credit issuance TYA'!AZ33-('Credit issuance TYA'!$M$21*'Credit issuance TYA'!$B$2),IF('Hoja De Calculo'!BA$16&lt;'Hoja De Calculo'!AZ$16,0,'Credit issuance TYA'!AZ33-('Credit issuance TYA'!$M$21*'Credit issuance TYA'!$B$2)))</f>
        <v>0</v>
      </c>
      <c r="BA33" s="218">
        <f>IF(ISBLANK('Hoja De Calculo'!BB$13),'Credit issuance TYA'!BA33-('Credit issuance TYA'!$M$21*'Credit issuance TYA'!$B$2),IF('Hoja De Calculo'!BB$16&lt;'Hoja De Calculo'!BA$16,0,'Credit issuance TYA'!BA33-('Credit issuance TYA'!$M$21*'Credit issuance TYA'!$B$2)))</f>
        <v>0</v>
      </c>
      <c r="BB33" s="218">
        <f>IF(ISBLANK('Hoja De Calculo'!BC$13),'Credit issuance TYA'!BB33-('Credit issuance TYA'!$M$21*'Credit issuance TYA'!$B$2),IF('Hoja De Calculo'!BC$16&lt;'Hoja De Calculo'!BB$16,0,'Credit issuance TYA'!BB33-('Credit issuance TYA'!$M$21*'Credit issuance TYA'!$B$2)))</f>
        <v>0</v>
      </c>
      <c r="BC33" s="218">
        <f>IF(ISBLANK('Hoja De Calculo'!BD$13),'Credit issuance TYA'!BC33-('Credit issuance TYA'!$M$21*'Credit issuance TYA'!$B$2),IF('Hoja De Calculo'!BD$16&lt;'Hoja De Calculo'!BC$16,0,'Credit issuance TYA'!BC33-('Credit issuance TYA'!$M$21*'Credit issuance TYA'!$B$2)))</f>
        <v>0</v>
      </c>
      <c r="BD33" s="218">
        <f>IF(ISBLANK('Hoja De Calculo'!BE$13),'Credit issuance TYA'!BD33-('Credit issuance TYA'!$M$21*'Credit issuance TYA'!$B$2),IF('Hoja De Calculo'!BE$16&lt;'Hoja De Calculo'!BD$16,0,'Credit issuance TYA'!BD33-('Credit issuance TYA'!$M$21*'Credit issuance TYA'!$B$2)))</f>
        <v>0</v>
      </c>
      <c r="BE33" s="218">
        <f>IF(ISBLANK('Hoja De Calculo'!BF$13),'Credit issuance TYA'!BE33-('Credit issuance TYA'!$M$21*'Credit issuance TYA'!$B$2),IF('Hoja De Calculo'!BF$16&lt;'Hoja De Calculo'!BE$16,0,'Credit issuance TYA'!BE33-('Credit issuance TYA'!$M$21*'Credit issuance TYA'!$B$2)))</f>
        <v>0</v>
      </c>
      <c r="BF33" s="218">
        <f>IF(ISBLANK('Hoja De Calculo'!BG$13),'Credit issuance TYA'!BF33-('Credit issuance TYA'!$M$21*'Credit issuance TYA'!$B$2),IF('Hoja De Calculo'!BG$16&lt;'Hoja De Calculo'!BF$16,0,'Credit issuance TYA'!BF33-('Credit issuance TYA'!$M$21*'Credit issuance TYA'!$B$2)))</f>
        <v>0</v>
      </c>
      <c r="BG33" s="218">
        <f>IF(ISBLANK('Hoja De Calculo'!BH$13),'Credit issuance TYA'!BG33-('Credit issuance TYA'!$M$21*'Credit issuance TYA'!$B$2),IF('Hoja De Calculo'!BH$16&lt;'Hoja De Calculo'!BG$16,0,'Credit issuance TYA'!BG33-('Credit issuance TYA'!$M$21*'Credit issuance TYA'!$B$2)))</f>
        <v>0</v>
      </c>
      <c r="BH33" s="218">
        <f>IF(ISBLANK('Hoja De Calculo'!BI$13),'Credit issuance TYA'!BH33-('Credit issuance TYA'!$M$21*'Credit issuance TYA'!$B$2),IF('Hoja De Calculo'!BI$16&lt;'Hoja De Calculo'!BH$16,0,'Credit issuance TYA'!BH33-('Credit issuance TYA'!$M$21*'Credit issuance TYA'!$B$2)))</f>
        <v>0</v>
      </c>
      <c r="BI33" s="218">
        <f>IF(ISBLANK('Hoja De Calculo'!BJ$13),'Credit issuance TYA'!BI33-('Credit issuance TYA'!$M$21*'Credit issuance TYA'!$B$2),IF('Hoja De Calculo'!BJ$16&lt;'Hoja De Calculo'!BI$16,0,'Credit issuance TYA'!BI33-('Credit issuance TYA'!$M$21*'Credit issuance TYA'!$B$2)))</f>
        <v>0</v>
      </c>
      <c r="BJ33" s="218">
        <f>IF(ISBLANK('Hoja De Calculo'!BK$13),'Credit issuance TYA'!BJ33-('Credit issuance TYA'!$M$21*'Credit issuance TYA'!$B$2),IF('Hoja De Calculo'!BK$16&lt;'Hoja De Calculo'!BJ$16,0,'Credit issuance TYA'!BJ33-('Credit issuance TYA'!$M$21*'Credit issuance TYA'!$B$2)))</f>
        <v>0</v>
      </c>
      <c r="BK33" s="218">
        <f>IF(ISBLANK('Hoja De Calculo'!BL$13),'Credit issuance TYA'!BK33-('Credit issuance TYA'!$M$21*'Credit issuance TYA'!$B$2),IF('Hoja De Calculo'!BL$16&lt;'Hoja De Calculo'!BK$16,0,'Credit issuance TYA'!BK33-('Credit issuance TYA'!$M$21*'Credit issuance TYA'!$B$2)))</f>
        <v>0</v>
      </c>
      <c r="BL33" s="218">
        <f>IF(ISBLANK('Hoja De Calculo'!BM$13),'Credit issuance TYA'!BL33-('Credit issuance TYA'!$M$21*'Credit issuance TYA'!$B$2),IF('Hoja De Calculo'!BM$16&lt;'Hoja De Calculo'!BL$16,0,'Credit issuance TYA'!BL33-('Credit issuance TYA'!$M$21*'Credit issuance TYA'!$B$2)))</f>
        <v>0</v>
      </c>
      <c r="BM33" s="218">
        <f>IF(ISBLANK('Hoja De Calculo'!BN$13),'Credit issuance TYA'!BM33-('Credit issuance TYA'!$M$21*'Credit issuance TYA'!$B$2),IF('Hoja De Calculo'!BN$16&lt;'Hoja De Calculo'!BM$16,0,'Credit issuance TYA'!BM33-('Credit issuance TYA'!$M$21*'Credit issuance TYA'!$B$2)))</f>
        <v>0</v>
      </c>
      <c r="BN33" s="218">
        <f>IF(ISBLANK('Hoja De Calculo'!BO$13),'Credit issuance TYA'!BN33-('Credit issuance TYA'!$M$21*'Credit issuance TYA'!$B$2),IF('Hoja De Calculo'!BO$16&lt;'Hoja De Calculo'!BN$16,0,'Credit issuance TYA'!BN33-('Credit issuance TYA'!$M$21*'Credit issuance TYA'!$B$2)))</f>
        <v>0</v>
      </c>
      <c r="BO33" s="218">
        <f>IF(ISBLANK('Hoja De Calculo'!BP$13),'Credit issuance TYA'!BO33-('Credit issuance TYA'!$M$21*'Credit issuance TYA'!$B$2),IF('Hoja De Calculo'!BP$16&lt;'Hoja De Calculo'!BO$16,0,'Credit issuance TYA'!BO33-('Credit issuance TYA'!$M$21*'Credit issuance TYA'!$B$2)))</f>
        <v>0</v>
      </c>
      <c r="BP33" s="218">
        <f>IF(ISBLANK('Hoja De Calculo'!BQ$13),'Credit issuance TYA'!BP33-('Credit issuance TYA'!$M$21*'Credit issuance TYA'!$B$2),IF('Hoja De Calculo'!BQ$16&lt;'Hoja De Calculo'!BP$16,0,'Credit issuance TYA'!BP33-('Credit issuance TYA'!$M$21*'Credit issuance TYA'!$B$2)))</f>
        <v>0</v>
      </c>
      <c r="BQ33" s="218">
        <f>IF(ISBLANK('Hoja De Calculo'!BR$13),'Credit issuance TYA'!BQ33-('Credit issuance TYA'!$M$21*'Credit issuance TYA'!$B$2),IF('Hoja De Calculo'!BR$16&lt;'Hoja De Calculo'!BQ$16,0,'Credit issuance TYA'!BQ33-('Credit issuance TYA'!$M$21*'Credit issuance TYA'!$B$2)))</f>
        <v>0</v>
      </c>
      <c r="BR33" s="218">
        <f>IF(ISBLANK('Hoja De Calculo'!BS$13),'Credit issuance TYA'!BR33-('Credit issuance TYA'!$M$21*'Credit issuance TYA'!$B$2),IF('Hoja De Calculo'!BS$16&lt;'Hoja De Calculo'!BR$16,0,'Credit issuance TYA'!BR33-('Credit issuance TYA'!$M$21*'Credit issuance TYA'!$B$2)))</f>
        <v>0</v>
      </c>
      <c r="BS33" s="218">
        <f>IF(ISBLANK('Hoja De Calculo'!BT$13),'Credit issuance TYA'!BS33-('Credit issuance TYA'!$M$21*'Credit issuance TYA'!$B$2),IF('Hoja De Calculo'!BT$16&lt;'Hoja De Calculo'!BS$16,0,'Credit issuance TYA'!BS33-('Credit issuance TYA'!$M$21*'Credit issuance TYA'!$B$2)))</f>
        <v>0</v>
      </c>
      <c r="BT33" s="218">
        <f>IF(ISBLANK('Hoja De Calculo'!BU$13),'Credit issuance TYA'!BT33-('Credit issuance TYA'!$M$21*'Credit issuance TYA'!$B$2),IF('Hoja De Calculo'!BU$16&lt;'Hoja De Calculo'!BT$16,0,'Credit issuance TYA'!BT33-('Credit issuance TYA'!$M$21*'Credit issuance TYA'!$B$2)))</f>
        <v>0</v>
      </c>
      <c r="BU33" s="218">
        <f>IF(ISBLANK('Hoja De Calculo'!BV$13),'Credit issuance TYA'!BU33-('Credit issuance TYA'!$M$21*'Credit issuance TYA'!$B$2),IF('Hoja De Calculo'!BV$16&lt;'Hoja De Calculo'!BU$16,0,'Credit issuance TYA'!BU33-('Credit issuance TYA'!$M$21*'Credit issuance TYA'!$B$2)))</f>
        <v>0</v>
      </c>
      <c r="BV33" s="218">
        <f>IF(ISBLANK('Hoja De Calculo'!BW$13),'Credit issuance TYA'!BV33-('Credit issuance TYA'!$M$21*'Credit issuance TYA'!$B$2),IF('Hoja De Calculo'!BW$16&lt;'Hoja De Calculo'!BV$16,0,'Credit issuance TYA'!BV33-('Credit issuance TYA'!$M$21*'Credit issuance TYA'!$B$2)))</f>
        <v>0</v>
      </c>
      <c r="BW33" s="218">
        <f>IF(ISBLANK('Hoja De Calculo'!BX$13),'Credit issuance TYA'!BW33-('Credit issuance TYA'!$M$21*'Credit issuance TYA'!$B$2),IF('Hoja De Calculo'!BX$16&lt;'Hoja De Calculo'!BW$16,0,'Credit issuance TYA'!BW33-('Credit issuance TYA'!$M$21*'Credit issuance TYA'!$B$2)))</f>
        <v>0</v>
      </c>
      <c r="BX33" s="218">
        <f>IF(ISBLANK('Hoja De Calculo'!BY$13),'Credit issuance TYA'!BX33-('Credit issuance TYA'!$M$21*'Credit issuance TYA'!$B$2),IF('Hoja De Calculo'!BY$16&lt;'Hoja De Calculo'!BX$16,0,'Credit issuance TYA'!BX33-('Credit issuance TYA'!$M$21*'Credit issuance TYA'!$B$2)))</f>
        <v>0</v>
      </c>
      <c r="BY33" s="218">
        <f>IF(ISBLANK('Hoja De Calculo'!BZ$13),'Credit issuance TYA'!BY33-('Credit issuance TYA'!$M$21*'Credit issuance TYA'!$B$2),IF('Hoja De Calculo'!BZ$16&lt;'Hoja De Calculo'!BY$16,0,'Credit issuance TYA'!BY33-('Credit issuance TYA'!$M$21*'Credit issuance TYA'!$B$2)))</f>
        <v>0</v>
      </c>
      <c r="BZ33" s="218">
        <f>IF(ISBLANK('Hoja De Calculo'!CA$13),'Credit issuance TYA'!BZ33-('Credit issuance TYA'!$M$21*'Credit issuance TYA'!$B$2),IF('Hoja De Calculo'!CA$16&lt;'Hoja De Calculo'!BZ$16,0,'Credit issuance TYA'!BZ33-('Credit issuance TYA'!$M$21*'Credit issuance TYA'!$B$2)))</f>
        <v>0</v>
      </c>
      <c r="CA33" s="218">
        <f>IF(ISBLANK('Hoja De Calculo'!CB$13),'Credit issuance TYA'!CA33-('Credit issuance TYA'!$M$21*'Credit issuance TYA'!$B$2),IF('Hoja De Calculo'!CB$16&lt;'Hoja De Calculo'!CA$16,0,'Credit issuance TYA'!CA33-('Credit issuance TYA'!$M$21*'Credit issuance TYA'!$B$2)))</f>
        <v>0</v>
      </c>
      <c r="CB33" s="218">
        <f>IF(ISBLANK('Hoja De Calculo'!CC$13),'Credit issuance TYA'!CB33-('Credit issuance TYA'!$M$21*'Credit issuance TYA'!$B$2),IF('Hoja De Calculo'!CC$16&lt;'Hoja De Calculo'!CB$16,0,'Credit issuance TYA'!CB33-('Credit issuance TYA'!$M$21*'Credit issuance TYA'!$B$2)))</f>
        <v>0</v>
      </c>
      <c r="CC33" s="218">
        <f>IF(ISBLANK('Hoja De Calculo'!CD$13),'Credit issuance TYA'!CC33-('Credit issuance TYA'!$M$21*'Credit issuance TYA'!$B$2),IF('Hoja De Calculo'!CD$16&lt;'Hoja De Calculo'!CC$16,0,'Credit issuance TYA'!CC33-('Credit issuance TYA'!$M$21*'Credit issuance TYA'!$B$2)))</f>
        <v>0</v>
      </c>
      <c r="CD33" s="218">
        <f>IF(ISBLANK('Hoja De Calculo'!CE$13),'Credit issuance TYA'!CD33-('Credit issuance TYA'!$M$21*'Credit issuance TYA'!$B$2),IF('Hoja De Calculo'!CE$16&lt;'Hoja De Calculo'!CD$16,0,'Credit issuance TYA'!CD33-('Credit issuance TYA'!$M$21*'Credit issuance TYA'!$B$2)))</f>
        <v>0</v>
      </c>
      <c r="CE33" s="218">
        <f>IF(ISBLANK('Hoja De Calculo'!CF$13),'Credit issuance TYA'!CE33-('Credit issuance TYA'!$M$21*'Credit issuance TYA'!$B$2),IF('Hoja De Calculo'!CF$16&lt;'Hoja De Calculo'!CE$16,0,'Credit issuance TYA'!CE33-('Credit issuance TYA'!$M$21*'Credit issuance TYA'!$B$2)))</f>
        <v>0</v>
      </c>
      <c r="CF33" s="218">
        <f>IF(ISBLANK('Hoja De Calculo'!CG$13),'Credit issuance TYA'!CF33-('Credit issuance TYA'!$M$21*'Credit issuance TYA'!$B$2),IF('Hoja De Calculo'!CG$16&lt;'Hoja De Calculo'!CF$16,0,'Credit issuance TYA'!CF33-('Credit issuance TYA'!$M$21*'Credit issuance TYA'!$B$2)))</f>
        <v>0</v>
      </c>
      <c r="CG33" s="218">
        <f>IF(ISBLANK('Hoja De Calculo'!CH$13),'Credit issuance TYA'!CG33-('Credit issuance TYA'!$M$21*'Credit issuance TYA'!$B$2),IF('Hoja De Calculo'!CH$16&lt;'Hoja De Calculo'!CG$16,0,'Credit issuance TYA'!CG33-('Credit issuance TYA'!$M$21*'Credit issuance TYA'!$B$2)))</f>
        <v>0</v>
      </c>
      <c r="CH33" s="218">
        <f>IF(ISBLANK('Hoja De Calculo'!CI$13),'Credit issuance TYA'!CH33-('Credit issuance TYA'!$M$21*'Credit issuance TYA'!$B$2),IF('Hoja De Calculo'!CI$16&lt;'Hoja De Calculo'!CH$16,0,'Credit issuance TYA'!CH33-('Credit issuance TYA'!$M$21*'Credit issuance TYA'!$B$2)))</f>
        <v>0</v>
      </c>
      <c r="CI33" s="218">
        <f>IF(ISBLANK('Hoja De Calculo'!CJ$13),'Credit issuance TYA'!CI33-('Credit issuance TYA'!$M$21*'Credit issuance TYA'!$B$2),IF('Hoja De Calculo'!CJ$16&lt;'Hoja De Calculo'!CI$16,0,'Credit issuance TYA'!CI33-('Credit issuance TYA'!$M$21*'Credit issuance TYA'!$B$2)))</f>
        <v>0</v>
      </c>
      <c r="CJ33" s="218">
        <f>IF(ISBLANK('Hoja De Calculo'!CK$13),'Credit issuance TYA'!CJ33-('Credit issuance TYA'!$M$21*'Credit issuance TYA'!$B$2),IF('Hoja De Calculo'!CK$16&lt;'Hoja De Calculo'!CJ$16,0,'Credit issuance TYA'!CJ33-('Credit issuance TYA'!$M$21*'Credit issuance TYA'!$B$2)))</f>
        <v>0</v>
      </c>
      <c r="CK33" s="218">
        <f>IF(ISBLANK('Hoja De Calculo'!CL$13),'Credit issuance TYA'!CK33-('Credit issuance TYA'!$M$21*'Credit issuance TYA'!$B$2),IF('Hoja De Calculo'!CL$16&lt;'Hoja De Calculo'!CK$16,0,'Credit issuance TYA'!CK33-('Credit issuance TYA'!$M$21*'Credit issuance TYA'!$B$2)))</f>
        <v>0</v>
      </c>
      <c r="CL33" s="218">
        <f>IF(ISBLANK('Hoja De Calculo'!CM$13),'Credit issuance TYA'!CL33-('Credit issuance TYA'!$M$21*'Credit issuance TYA'!$B$2),IF('Hoja De Calculo'!CM$16&lt;'Hoja De Calculo'!CL$16,0,'Credit issuance TYA'!CL33-('Credit issuance TYA'!$M$21*'Credit issuance TYA'!$B$2)))</f>
        <v>0</v>
      </c>
      <c r="CM33" s="218">
        <f>IF(ISBLANK('Hoja De Calculo'!CN$13),'Credit issuance TYA'!CM33-('Credit issuance TYA'!$M$21*'Credit issuance TYA'!$B$2),IF('Hoja De Calculo'!CN$16&lt;'Hoja De Calculo'!CM$16,0,'Credit issuance TYA'!CM33-('Credit issuance TYA'!$M$21*'Credit issuance TYA'!$B$2)))</f>
        <v>0</v>
      </c>
      <c r="CN33" s="218">
        <f>IF(ISBLANK('Hoja De Calculo'!CO$13),'Credit issuance TYA'!CN33-('Credit issuance TYA'!$M$21*'Credit issuance TYA'!$B$2),IF('Hoja De Calculo'!CO$16&lt;'Hoja De Calculo'!CN$16,0,'Credit issuance TYA'!CN33-('Credit issuance TYA'!$M$21*'Credit issuance TYA'!$B$2)))</f>
        <v>0</v>
      </c>
      <c r="CO33" s="218">
        <f>IF(ISBLANK('Hoja De Calculo'!CP$13),'Credit issuance TYA'!CO33-('Credit issuance TYA'!$M$21*'Credit issuance TYA'!$B$2),IF('Hoja De Calculo'!CP$16&lt;'Hoja De Calculo'!CO$16,0,'Credit issuance TYA'!CO33-('Credit issuance TYA'!$M$21*'Credit issuance TYA'!$B$2)))</f>
        <v>0</v>
      </c>
      <c r="CP33" s="218">
        <f>IF(ISBLANK('Hoja De Calculo'!CQ$13),'Credit issuance TYA'!CP33-('Credit issuance TYA'!$M$21*'Credit issuance TYA'!$B$2),IF('Hoja De Calculo'!CQ$16&lt;'Hoja De Calculo'!CP$16,0,'Credit issuance TYA'!CP33-('Credit issuance TYA'!$M$21*'Credit issuance TYA'!$B$2)))</f>
        <v>0</v>
      </c>
      <c r="CQ33" s="218">
        <f>IF(ISBLANK('Hoja De Calculo'!CR$13),'Credit issuance TYA'!CQ33-('Credit issuance TYA'!$M$21*'Credit issuance TYA'!$B$2),IF('Hoja De Calculo'!CR$16&lt;'Hoja De Calculo'!CQ$16,0,'Credit issuance TYA'!CQ33-('Credit issuance TYA'!$M$21*'Credit issuance TYA'!$B$2)))</f>
        <v>0</v>
      </c>
      <c r="CR33" s="218">
        <f>IF(ISBLANK('Hoja De Calculo'!CS$13),'Credit issuance TYA'!CR33-('Credit issuance TYA'!$M$21*'Credit issuance TYA'!$B$2),IF('Hoja De Calculo'!CS$16&lt;'Hoja De Calculo'!CR$16,0,'Credit issuance TYA'!CR33-('Credit issuance TYA'!$M$21*'Credit issuance TYA'!$B$2)))</f>
        <v>0</v>
      </c>
      <c r="CS33" s="218">
        <f>IF(ISBLANK('Hoja De Calculo'!CT$13),'Credit issuance TYA'!CS33-('Credit issuance TYA'!$M$21*'Credit issuance TYA'!$B$2),IF('Hoja De Calculo'!CT$16&lt;'Hoja De Calculo'!CS$16,0,'Credit issuance TYA'!CS33-('Credit issuance TYA'!$M$21*'Credit issuance TYA'!$B$2)))</f>
        <v>0</v>
      </c>
      <c r="CT33" s="218">
        <f>IF(ISBLANK('Hoja De Calculo'!CU$13),'Credit issuance TYA'!CT33-('Credit issuance TYA'!$M$21*'Credit issuance TYA'!$B$2),IF('Hoja De Calculo'!CU$16&lt;'Hoja De Calculo'!CT$16,0,'Credit issuance TYA'!CT33-('Credit issuance TYA'!$M$21*'Credit issuance TYA'!$B$2)))</f>
        <v>0</v>
      </c>
      <c r="CU33" s="218">
        <f>IF(ISBLANK('Hoja De Calculo'!CV$13),'Credit issuance TYA'!CU33-('Credit issuance TYA'!$M$21*'Credit issuance TYA'!$B$2),IF('Hoja De Calculo'!CV$16&lt;'Hoja De Calculo'!CU$16,0,'Credit issuance TYA'!CU33-('Credit issuance TYA'!$M$21*'Credit issuance TYA'!$B$2)))</f>
        <v>0</v>
      </c>
      <c r="CV33" s="218">
        <f>IF(ISBLANK('Hoja De Calculo'!CW$13),'Credit issuance TYA'!CV33-('Credit issuance TYA'!$M$21*'Credit issuance TYA'!$B$2),IF('Hoja De Calculo'!CW$16&lt;'Hoja De Calculo'!CV$16,0,'Credit issuance TYA'!CV33-('Credit issuance TYA'!$M$21*'Credit issuance TYA'!$B$2)))</f>
        <v>0</v>
      </c>
      <c r="CW33" s="218">
        <f>IF(ISBLANK('Hoja De Calculo'!CX$13),'Credit issuance TYA'!CW33-('Credit issuance TYA'!$M$21*'Credit issuance TYA'!$B$2),IF('Hoja De Calculo'!CX$16&lt;'Hoja De Calculo'!CW$16,0,'Credit issuance TYA'!CW33-('Credit issuance TYA'!$M$21*'Credit issuance TYA'!$B$2)))</f>
        <v>0</v>
      </c>
    </row>
    <row r="34" spans="1:102" x14ac:dyDescent="0.35">
      <c r="A34" t="s">
        <v>139</v>
      </c>
      <c r="B34" s="196"/>
      <c r="C34" s="196"/>
      <c r="D34" s="196"/>
      <c r="E34" s="196"/>
      <c r="F34" s="196"/>
      <c r="G34" s="196"/>
      <c r="H34" s="196"/>
      <c r="I34" s="196"/>
      <c r="J34" s="196"/>
      <c r="K34" s="196"/>
      <c r="L34" s="196"/>
      <c r="M34" s="196"/>
      <c r="N34" s="218">
        <f>'Credit issuance TYA'!N34-('Credit issuance TYA'!$N21*'Credit issuance TYA'!$B$2)</f>
        <v>0</v>
      </c>
      <c r="O34" s="218">
        <f>IF(ISBLANK('Hoja De Calculo'!P$13),'Credit issuance TYA'!O34-('Credit issuance TYA'!$N$21*'Credit issuance TYA'!$B$2),IF('Hoja De Calculo'!P$16&lt;'Hoja De Calculo'!O$16,0,'Credit issuance TYA'!O34-('Credit issuance TYA'!$N$21*'Credit issuance TYA'!$B$2)))</f>
        <v>0</v>
      </c>
      <c r="P34" s="218">
        <f>IF(ISBLANK('Hoja De Calculo'!Q$13),'Credit issuance TYA'!P34-('Credit issuance TYA'!$N$21*'Credit issuance TYA'!$B$2),IF('Hoja De Calculo'!Q$16&lt;'Hoja De Calculo'!P$16,0,'Credit issuance TYA'!P34-('Credit issuance TYA'!$N$21*'Credit issuance TYA'!$B$2)))</f>
        <v>0</v>
      </c>
      <c r="Q34" s="218">
        <f>IF(ISBLANK('Hoja De Calculo'!R$13),'Credit issuance TYA'!Q34-('Credit issuance TYA'!$N$21*'Credit issuance TYA'!$B$2),IF('Hoja De Calculo'!R$16&lt;'Hoja De Calculo'!Q$16,0,'Credit issuance TYA'!Q34-('Credit issuance TYA'!$N$21*'Credit issuance TYA'!$B$2)))</f>
        <v>0</v>
      </c>
      <c r="R34" s="218">
        <f>IF(ISBLANK('Hoja De Calculo'!S$13),'Credit issuance TYA'!R34-('Credit issuance TYA'!$N$21*'Credit issuance TYA'!$B$2),IF('Hoja De Calculo'!S$16&lt;'Hoja De Calculo'!R$16,0,'Credit issuance TYA'!R34-('Credit issuance TYA'!$N$21*'Credit issuance TYA'!$B$2)))</f>
        <v>0</v>
      </c>
      <c r="S34" s="218">
        <f>IF(ISBLANK('Hoja De Calculo'!T$13),'Credit issuance TYA'!S34-('Credit issuance TYA'!$N$21*'Credit issuance TYA'!$B$2),IF('Hoja De Calculo'!T$16&lt;'Hoja De Calculo'!S$16,0,'Credit issuance TYA'!S34-('Credit issuance TYA'!$N$21*'Credit issuance TYA'!$B$2)))</f>
        <v>0</v>
      </c>
      <c r="T34" s="218">
        <f>IF(ISBLANK('Hoja De Calculo'!U$13),'Credit issuance TYA'!T34-('Credit issuance TYA'!$N$21*'Credit issuance TYA'!$B$2),IF('Hoja De Calculo'!U$16&lt;'Hoja De Calculo'!T$16,0,'Credit issuance TYA'!T34-('Credit issuance TYA'!$N$21*'Credit issuance TYA'!$B$2)))</f>
        <v>0</v>
      </c>
      <c r="U34" s="218">
        <f>IF(ISBLANK('Hoja De Calculo'!V$13),'Credit issuance TYA'!U34-('Credit issuance TYA'!$N$21*'Credit issuance TYA'!$B$2),IF('Hoja De Calculo'!V$16&lt;'Hoja De Calculo'!U$16,0,'Credit issuance TYA'!U34-('Credit issuance TYA'!$N$21*'Credit issuance TYA'!$B$2)))</f>
        <v>0</v>
      </c>
      <c r="V34" s="218">
        <f>IF(ISBLANK('Hoja De Calculo'!W$13),'Credit issuance TYA'!V34-('Credit issuance TYA'!$N$21*'Credit issuance TYA'!$B$2),IF('Hoja De Calculo'!W$16&lt;'Hoja De Calculo'!V$16,0,'Credit issuance TYA'!V34-('Credit issuance TYA'!$N$21*'Credit issuance TYA'!$B$2)))</f>
        <v>0</v>
      </c>
      <c r="W34" s="218">
        <f>IF(ISBLANK('Hoja De Calculo'!X$13),'Credit issuance TYA'!W34-('Credit issuance TYA'!$N$21*'Credit issuance TYA'!$B$2),IF('Hoja De Calculo'!X$16&lt;'Hoja De Calculo'!W$16,0,'Credit issuance TYA'!W34-('Credit issuance TYA'!$N$21*'Credit issuance TYA'!$B$2)))</f>
        <v>0</v>
      </c>
      <c r="X34" s="218">
        <f>IF(ISBLANK('Hoja De Calculo'!Y$13),'Credit issuance TYA'!X34-('Credit issuance TYA'!$N$21*'Credit issuance TYA'!$B$2),IF('Hoja De Calculo'!Y$16&lt;'Hoja De Calculo'!X$16,0,'Credit issuance TYA'!X34-('Credit issuance TYA'!$N$21*'Credit issuance TYA'!$B$2)))</f>
        <v>0</v>
      </c>
      <c r="Y34" s="218">
        <f>IF(ISBLANK('Hoja De Calculo'!Z$13),'Credit issuance TYA'!Y34-('Credit issuance TYA'!$N$21*'Credit issuance TYA'!$B$2),IF('Hoja De Calculo'!Z$16&lt;'Hoja De Calculo'!Y$16,0,'Credit issuance TYA'!Y34-('Credit issuance TYA'!$N$21*'Credit issuance TYA'!$B$2)))</f>
        <v>0</v>
      </c>
      <c r="Z34" s="218">
        <f>IF(ISBLANK('Hoja De Calculo'!AA$13),'Credit issuance TYA'!Z34-('Credit issuance TYA'!$N$21*'Credit issuance TYA'!$B$2),IF('Hoja De Calculo'!AA$16&lt;'Hoja De Calculo'!Z$16,0,'Credit issuance TYA'!Z34-('Credit issuance TYA'!$N$21*'Credit issuance TYA'!$B$2)))</f>
        <v>0</v>
      </c>
      <c r="AA34" s="218">
        <f>IF(ISBLANK('Hoja De Calculo'!AB$13),'Credit issuance TYA'!AA34-('Credit issuance TYA'!$N$21*'Credit issuance TYA'!$B$2),IF('Hoja De Calculo'!AB$16&lt;'Hoja De Calculo'!AA$16,0,'Credit issuance TYA'!AA34-('Credit issuance TYA'!$N$21*'Credit issuance TYA'!$B$2)))</f>
        <v>0</v>
      </c>
      <c r="AB34" s="218">
        <f>IF(ISBLANK('Hoja De Calculo'!AC$13),'Credit issuance TYA'!AB34-('Credit issuance TYA'!$N$21*'Credit issuance TYA'!$B$2),IF('Hoja De Calculo'!AC$16&lt;'Hoja De Calculo'!AB$16,0,'Credit issuance TYA'!AB34-('Credit issuance TYA'!$N$21*'Credit issuance TYA'!$B$2)))</f>
        <v>0</v>
      </c>
      <c r="AC34" s="218">
        <f>IF(ISBLANK('Hoja De Calculo'!AD$13),'Credit issuance TYA'!AC34-('Credit issuance TYA'!$N$21*'Credit issuance TYA'!$B$2),IF('Hoja De Calculo'!AD$16&lt;'Hoja De Calculo'!AC$16,0,'Credit issuance TYA'!AC34-('Credit issuance TYA'!$N$21*'Credit issuance TYA'!$B$2)))</f>
        <v>0</v>
      </c>
      <c r="AD34" s="218">
        <f>IF(ISBLANK('Hoja De Calculo'!AE$13),'Credit issuance TYA'!AD34-('Credit issuance TYA'!$N$21*'Credit issuance TYA'!$B$2),IF('Hoja De Calculo'!AE$16&lt;'Hoja De Calculo'!AD$16,0,'Credit issuance TYA'!AD34-('Credit issuance TYA'!$N$21*'Credit issuance TYA'!$B$2)))</f>
        <v>0</v>
      </c>
      <c r="AE34" s="218">
        <f>IF(ISBLANK('Hoja De Calculo'!AF$13),'Credit issuance TYA'!AE34-('Credit issuance TYA'!$N$21*'Credit issuance TYA'!$B$2),IF('Hoja De Calculo'!AF$16&lt;'Hoja De Calculo'!AE$16,0,'Credit issuance TYA'!AE34-('Credit issuance TYA'!$N$21*'Credit issuance TYA'!$B$2)))</f>
        <v>0</v>
      </c>
      <c r="AF34" s="218">
        <f>IF(ISBLANK('Hoja De Calculo'!AG$13),'Credit issuance TYA'!AF34-('Credit issuance TYA'!$N$21*'Credit issuance TYA'!$B$2),IF('Hoja De Calculo'!AG$16&lt;'Hoja De Calculo'!AF$16,0,'Credit issuance TYA'!AF34-('Credit issuance TYA'!$N$21*'Credit issuance TYA'!$B$2)))</f>
        <v>0</v>
      </c>
      <c r="AG34" s="218">
        <f>IF(ISBLANK('Hoja De Calculo'!AH$13),'Credit issuance TYA'!AG34-('Credit issuance TYA'!$N$21*'Credit issuance TYA'!$B$2),IF('Hoja De Calculo'!AH$16&lt;'Hoja De Calculo'!AG$16,0,'Credit issuance TYA'!AG34-('Credit issuance TYA'!$N$21*'Credit issuance TYA'!$B$2)))</f>
        <v>0</v>
      </c>
      <c r="AH34" s="218">
        <f>IF(ISBLANK('Hoja De Calculo'!AI$13),'Credit issuance TYA'!AH34-('Credit issuance TYA'!$N$21*'Credit issuance TYA'!$B$2),IF('Hoja De Calculo'!AI$16&lt;'Hoja De Calculo'!AH$16,0,'Credit issuance TYA'!AH34-('Credit issuance TYA'!$N$21*'Credit issuance TYA'!$B$2)))</f>
        <v>0</v>
      </c>
      <c r="AI34" s="218">
        <f>IF(ISBLANK('Hoja De Calculo'!AJ$13),'Credit issuance TYA'!AI34-('Credit issuance TYA'!$N$21*'Credit issuance TYA'!$B$2),IF('Hoja De Calculo'!AJ$16&lt;'Hoja De Calculo'!AI$16,0,'Credit issuance TYA'!AI34-('Credit issuance TYA'!$N$21*'Credit issuance TYA'!$B$2)))</f>
        <v>0</v>
      </c>
      <c r="AJ34" s="218">
        <f>IF(ISBLANK('Hoja De Calculo'!AK$13),'Credit issuance TYA'!AJ34-('Credit issuance TYA'!$N$21*'Credit issuance TYA'!$B$2),IF('Hoja De Calculo'!AK$16&lt;'Hoja De Calculo'!AJ$16,0,'Credit issuance TYA'!AJ34-('Credit issuance TYA'!$N$21*'Credit issuance TYA'!$B$2)))</f>
        <v>0</v>
      </c>
      <c r="AK34" s="218">
        <f>IF(ISBLANK('Hoja De Calculo'!AL$13),'Credit issuance TYA'!AK34-('Credit issuance TYA'!$N$21*'Credit issuance TYA'!$B$2),IF('Hoja De Calculo'!AL$16&lt;'Hoja De Calculo'!AK$16,0,'Credit issuance TYA'!AK34-('Credit issuance TYA'!$N$21*'Credit issuance TYA'!$B$2)))</f>
        <v>0</v>
      </c>
      <c r="AL34" s="218">
        <f>IF(ISBLANK('Hoja De Calculo'!AM$13),'Credit issuance TYA'!AL34-('Credit issuance TYA'!$N$21*'Credit issuance TYA'!$B$2),IF('Hoja De Calculo'!AM$16&lt;'Hoja De Calculo'!AL$16,0,'Credit issuance TYA'!AL34-('Credit issuance TYA'!$N$21*'Credit issuance TYA'!$B$2)))</f>
        <v>0</v>
      </c>
      <c r="AM34" s="218">
        <f>IF(ISBLANK('Hoja De Calculo'!AN$13),'Credit issuance TYA'!AM34-('Credit issuance TYA'!$N$21*'Credit issuance TYA'!$B$2),IF('Hoja De Calculo'!AN$16&lt;'Hoja De Calculo'!AM$16,0,'Credit issuance TYA'!AM34-('Credit issuance TYA'!$N$21*'Credit issuance TYA'!$B$2)))</f>
        <v>0</v>
      </c>
      <c r="AN34" s="218">
        <f>IF(ISBLANK('Hoja De Calculo'!AO$13),'Credit issuance TYA'!AN34-('Credit issuance TYA'!$N$21*'Credit issuance TYA'!$B$2),IF('Hoja De Calculo'!AO$16&lt;'Hoja De Calculo'!AN$16,0,'Credit issuance TYA'!AN34-('Credit issuance TYA'!$N$21*'Credit issuance TYA'!$B$2)))</f>
        <v>0</v>
      </c>
      <c r="AO34" s="218">
        <f>IF(ISBLANK('Hoja De Calculo'!AP$13),'Credit issuance TYA'!AO34-('Credit issuance TYA'!$N$21*'Credit issuance TYA'!$B$2),IF('Hoja De Calculo'!AP$16&lt;'Hoja De Calculo'!AO$16,0,'Credit issuance TYA'!AO34-('Credit issuance TYA'!$N$21*'Credit issuance TYA'!$B$2)))</f>
        <v>0</v>
      </c>
      <c r="AP34" s="218">
        <f>IF(ISBLANK('Hoja De Calculo'!AQ$13),'Credit issuance TYA'!AP34-('Credit issuance TYA'!$N$21*'Credit issuance TYA'!$B$2),IF('Hoja De Calculo'!AQ$16&lt;'Hoja De Calculo'!AP$16,0,'Credit issuance TYA'!AP34-('Credit issuance TYA'!$N$21*'Credit issuance TYA'!$B$2)))</f>
        <v>0</v>
      </c>
      <c r="AQ34" s="218">
        <f>IF(ISBLANK('Hoja De Calculo'!AR$13),'Credit issuance TYA'!AQ34-('Credit issuance TYA'!$N$21*'Credit issuance TYA'!$B$2),IF('Hoja De Calculo'!AR$16&lt;'Hoja De Calculo'!AQ$16,0,'Credit issuance TYA'!AQ34-('Credit issuance TYA'!$N$21*'Credit issuance TYA'!$B$2)))</f>
        <v>0</v>
      </c>
      <c r="AR34" s="218">
        <f>IF(ISBLANK('Hoja De Calculo'!AS$13),'Credit issuance TYA'!AR34-('Credit issuance TYA'!$N$21*'Credit issuance TYA'!$B$2),IF('Hoja De Calculo'!AS$16&lt;'Hoja De Calculo'!AR$16,0,'Credit issuance TYA'!AR34-('Credit issuance TYA'!$N$21*'Credit issuance TYA'!$B$2)))</f>
        <v>0</v>
      </c>
      <c r="AS34" s="218">
        <f>IF(ISBLANK('Hoja De Calculo'!AT$13),'Credit issuance TYA'!AS34-('Credit issuance TYA'!$N$21*'Credit issuance TYA'!$B$2),IF('Hoja De Calculo'!AT$16&lt;'Hoja De Calculo'!AS$16,0,'Credit issuance TYA'!AS34-('Credit issuance TYA'!$N$21*'Credit issuance TYA'!$B$2)))</f>
        <v>0</v>
      </c>
      <c r="AT34" s="218">
        <f>IF(ISBLANK('Hoja De Calculo'!AU$13),'Credit issuance TYA'!AT34-('Credit issuance TYA'!$N$21*'Credit issuance TYA'!$B$2),IF('Hoja De Calculo'!AU$16&lt;'Hoja De Calculo'!AT$16,0,'Credit issuance TYA'!AT34-('Credit issuance TYA'!$N$21*'Credit issuance TYA'!$B$2)))</f>
        <v>0</v>
      </c>
      <c r="AU34" s="218">
        <f>IF(ISBLANK('Hoja De Calculo'!AV$13),'Credit issuance TYA'!AU34-('Credit issuance TYA'!$N$21*'Credit issuance TYA'!$B$2),IF('Hoja De Calculo'!AV$16&lt;'Hoja De Calculo'!AU$16,0,'Credit issuance TYA'!AU34-('Credit issuance TYA'!$N$21*'Credit issuance TYA'!$B$2)))</f>
        <v>0</v>
      </c>
      <c r="AV34" s="218">
        <f>IF(ISBLANK('Hoja De Calculo'!AW$13),'Credit issuance TYA'!AV34-('Credit issuance TYA'!$N$21*'Credit issuance TYA'!$B$2),IF('Hoja De Calculo'!AW$16&lt;'Hoja De Calculo'!AV$16,0,'Credit issuance TYA'!AV34-('Credit issuance TYA'!$N$21*'Credit issuance TYA'!$B$2)))</f>
        <v>0</v>
      </c>
      <c r="AW34" s="218">
        <f>IF(ISBLANK('Hoja De Calculo'!AX$13),'Credit issuance TYA'!AW34-('Credit issuance TYA'!$N$21*'Credit issuance TYA'!$B$2),IF('Hoja De Calculo'!AX$16&lt;'Hoja De Calculo'!AW$16,0,'Credit issuance TYA'!AW34-('Credit issuance TYA'!$N$21*'Credit issuance TYA'!$B$2)))</f>
        <v>0</v>
      </c>
      <c r="AX34" s="218">
        <f>IF(ISBLANK('Hoja De Calculo'!AY$13),'Credit issuance TYA'!AX34-('Credit issuance TYA'!$N$21*'Credit issuance TYA'!$B$2),IF('Hoja De Calculo'!AY$16&lt;'Hoja De Calculo'!AX$16,0,'Credit issuance TYA'!AX34-('Credit issuance TYA'!$N$21*'Credit issuance TYA'!$B$2)))</f>
        <v>0</v>
      </c>
      <c r="AY34" s="218">
        <f>IF(ISBLANK('Hoja De Calculo'!AZ$13),'Credit issuance TYA'!AY34-('Credit issuance TYA'!$N$21*'Credit issuance TYA'!$B$2),IF('Hoja De Calculo'!AZ$16&lt;'Hoja De Calculo'!AY$16,0,'Credit issuance TYA'!AY34-('Credit issuance TYA'!$N$21*'Credit issuance TYA'!$B$2)))</f>
        <v>0</v>
      </c>
      <c r="AZ34" s="218">
        <f>IF(ISBLANK('Hoja De Calculo'!BA$13),'Credit issuance TYA'!AZ34-('Credit issuance TYA'!$N$21*'Credit issuance TYA'!$B$2),IF('Hoja De Calculo'!BA$16&lt;'Hoja De Calculo'!AZ$16,0,'Credit issuance TYA'!AZ34-('Credit issuance TYA'!$N$21*'Credit issuance TYA'!$B$2)))</f>
        <v>0</v>
      </c>
      <c r="BA34" s="218">
        <f>IF(ISBLANK('Hoja De Calculo'!BB$13),'Credit issuance TYA'!BA34-('Credit issuance TYA'!$N$21*'Credit issuance TYA'!$B$2),IF('Hoja De Calculo'!BB$16&lt;'Hoja De Calculo'!BA$16,0,'Credit issuance TYA'!BA34-('Credit issuance TYA'!$N$21*'Credit issuance TYA'!$B$2)))</f>
        <v>0</v>
      </c>
      <c r="BB34" s="218">
        <f>IF(ISBLANK('Hoja De Calculo'!BC$13),'Credit issuance TYA'!BB34-('Credit issuance TYA'!$N$21*'Credit issuance TYA'!$B$2),IF('Hoja De Calculo'!BC$16&lt;'Hoja De Calculo'!BB$16,0,'Credit issuance TYA'!BB34-('Credit issuance TYA'!$N$21*'Credit issuance TYA'!$B$2)))</f>
        <v>0</v>
      </c>
      <c r="BC34" s="218">
        <f>IF(ISBLANK('Hoja De Calculo'!BD$13),'Credit issuance TYA'!BC34-('Credit issuance TYA'!$N$21*'Credit issuance TYA'!$B$2),IF('Hoja De Calculo'!BD$16&lt;'Hoja De Calculo'!BC$16,0,'Credit issuance TYA'!BC34-('Credit issuance TYA'!$N$21*'Credit issuance TYA'!$B$2)))</f>
        <v>0</v>
      </c>
      <c r="BD34" s="218">
        <f>IF(ISBLANK('Hoja De Calculo'!BE$13),'Credit issuance TYA'!BD34-('Credit issuance TYA'!$N$21*'Credit issuance TYA'!$B$2),IF('Hoja De Calculo'!BE$16&lt;'Hoja De Calculo'!BD$16,0,'Credit issuance TYA'!BD34-('Credit issuance TYA'!$N$21*'Credit issuance TYA'!$B$2)))</f>
        <v>0</v>
      </c>
      <c r="BE34" s="218">
        <f>IF(ISBLANK('Hoja De Calculo'!BF$13),'Credit issuance TYA'!BE34-('Credit issuance TYA'!$N$21*'Credit issuance TYA'!$B$2),IF('Hoja De Calculo'!BF$16&lt;'Hoja De Calculo'!BE$16,0,'Credit issuance TYA'!BE34-('Credit issuance TYA'!$N$21*'Credit issuance TYA'!$B$2)))</f>
        <v>0</v>
      </c>
      <c r="BF34" s="218">
        <f>IF(ISBLANK('Hoja De Calculo'!BG$13),'Credit issuance TYA'!BF34-('Credit issuance TYA'!$N$21*'Credit issuance TYA'!$B$2),IF('Hoja De Calculo'!BG$16&lt;'Hoja De Calculo'!BF$16,0,'Credit issuance TYA'!BF34-('Credit issuance TYA'!$N$21*'Credit issuance TYA'!$B$2)))</f>
        <v>0</v>
      </c>
      <c r="BG34" s="218">
        <f>IF(ISBLANK('Hoja De Calculo'!BH$13),'Credit issuance TYA'!BG34-('Credit issuance TYA'!$N$21*'Credit issuance TYA'!$B$2),IF('Hoja De Calculo'!BH$16&lt;'Hoja De Calculo'!BG$16,0,'Credit issuance TYA'!BG34-('Credit issuance TYA'!$N$21*'Credit issuance TYA'!$B$2)))</f>
        <v>0</v>
      </c>
      <c r="BH34" s="218">
        <f>IF(ISBLANK('Hoja De Calculo'!BI$13),'Credit issuance TYA'!BH34-('Credit issuance TYA'!$N$21*'Credit issuance TYA'!$B$2),IF('Hoja De Calculo'!BI$16&lt;'Hoja De Calculo'!BH$16,0,'Credit issuance TYA'!BH34-('Credit issuance TYA'!$N$21*'Credit issuance TYA'!$B$2)))</f>
        <v>0</v>
      </c>
      <c r="BI34" s="218">
        <f>IF(ISBLANK('Hoja De Calculo'!BJ$13),'Credit issuance TYA'!BI34-('Credit issuance TYA'!$N$21*'Credit issuance TYA'!$B$2),IF('Hoja De Calculo'!BJ$16&lt;'Hoja De Calculo'!BI$16,0,'Credit issuance TYA'!BI34-('Credit issuance TYA'!$N$21*'Credit issuance TYA'!$B$2)))</f>
        <v>0</v>
      </c>
      <c r="BJ34" s="218">
        <f>IF(ISBLANK('Hoja De Calculo'!BK$13),'Credit issuance TYA'!BJ34-('Credit issuance TYA'!$N$21*'Credit issuance TYA'!$B$2),IF('Hoja De Calculo'!BK$16&lt;'Hoja De Calculo'!BJ$16,0,'Credit issuance TYA'!BJ34-('Credit issuance TYA'!$N$21*'Credit issuance TYA'!$B$2)))</f>
        <v>0</v>
      </c>
      <c r="BK34" s="218">
        <f>IF(ISBLANK('Hoja De Calculo'!BL$13),'Credit issuance TYA'!BK34-('Credit issuance TYA'!$N$21*'Credit issuance TYA'!$B$2),IF('Hoja De Calculo'!BL$16&lt;'Hoja De Calculo'!BK$16,0,'Credit issuance TYA'!BK34-('Credit issuance TYA'!$N$21*'Credit issuance TYA'!$B$2)))</f>
        <v>0</v>
      </c>
      <c r="BL34" s="218">
        <f>IF(ISBLANK('Hoja De Calculo'!BM$13),'Credit issuance TYA'!BL34-('Credit issuance TYA'!$N$21*'Credit issuance TYA'!$B$2),IF('Hoja De Calculo'!BM$16&lt;'Hoja De Calculo'!BL$16,0,'Credit issuance TYA'!BL34-('Credit issuance TYA'!$N$21*'Credit issuance TYA'!$B$2)))</f>
        <v>0</v>
      </c>
      <c r="BM34" s="218">
        <f>IF(ISBLANK('Hoja De Calculo'!BN$13),'Credit issuance TYA'!BM34-('Credit issuance TYA'!$N$21*'Credit issuance TYA'!$B$2),IF('Hoja De Calculo'!BN$16&lt;'Hoja De Calculo'!BM$16,0,'Credit issuance TYA'!BM34-('Credit issuance TYA'!$N$21*'Credit issuance TYA'!$B$2)))</f>
        <v>0</v>
      </c>
      <c r="BN34" s="218">
        <f>IF(ISBLANK('Hoja De Calculo'!BO$13),'Credit issuance TYA'!BN34-('Credit issuance TYA'!$N$21*'Credit issuance TYA'!$B$2),IF('Hoja De Calculo'!BO$16&lt;'Hoja De Calculo'!BN$16,0,'Credit issuance TYA'!BN34-('Credit issuance TYA'!$N$21*'Credit issuance TYA'!$B$2)))</f>
        <v>0</v>
      </c>
      <c r="BO34" s="218">
        <f>IF(ISBLANK('Hoja De Calculo'!BP$13),'Credit issuance TYA'!BO34-('Credit issuance TYA'!$N$21*'Credit issuance TYA'!$B$2),IF('Hoja De Calculo'!BP$16&lt;'Hoja De Calculo'!BO$16,0,'Credit issuance TYA'!BO34-('Credit issuance TYA'!$N$21*'Credit issuance TYA'!$B$2)))</f>
        <v>0</v>
      </c>
      <c r="BP34" s="218">
        <f>IF(ISBLANK('Hoja De Calculo'!BQ$13),'Credit issuance TYA'!BP34-('Credit issuance TYA'!$N$21*'Credit issuance TYA'!$B$2),IF('Hoja De Calculo'!BQ$16&lt;'Hoja De Calculo'!BP$16,0,'Credit issuance TYA'!BP34-('Credit issuance TYA'!$N$21*'Credit issuance TYA'!$B$2)))</f>
        <v>0</v>
      </c>
      <c r="BQ34" s="218">
        <f>IF(ISBLANK('Hoja De Calculo'!BR$13),'Credit issuance TYA'!BQ34-('Credit issuance TYA'!$N$21*'Credit issuance TYA'!$B$2),IF('Hoja De Calculo'!BR$16&lt;'Hoja De Calculo'!BQ$16,0,'Credit issuance TYA'!BQ34-('Credit issuance TYA'!$N$21*'Credit issuance TYA'!$B$2)))</f>
        <v>0</v>
      </c>
      <c r="BR34" s="218">
        <f>IF(ISBLANK('Hoja De Calculo'!BS$13),'Credit issuance TYA'!BR34-('Credit issuance TYA'!$N$21*'Credit issuance TYA'!$B$2),IF('Hoja De Calculo'!BS$16&lt;'Hoja De Calculo'!BR$16,0,'Credit issuance TYA'!BR34-('Credit issuance TYA'!$N$21*'Credit issuance TYA'!$B$2)))</f>
        <v>0</v>
      </c>
      <c r="BS34" s="218">
        <f>IF(ISBLANK('Hoja De Calculo'!BT$13),'Credit issuance TYA'!BS34-('Credit issuance TYA'!$N$21*'Credit issuance TYA'!$B$2),IF('Hoja De Calculo'!BT$16&lt;'Hoja De Calculo'!BS$16,0,'Credit issuance TYA'!BS34-('Credit issuance TYA'!$N$21*'Credit issuance TYA'!$B$2)))</f>
        <v>0</v>
      </c>
      <c r="BT34" s="218">
        <f>IF(ISBLANK('Hoja De Calculo'!BU$13),'Credit issuance TYA'!BT34-('Credit issuance TYA'!$N$21*'Credit issuance TYA'!$B$2),IF('Hoja De Calculo'!BU$16&lt;'Hoja De Calculo'!BT$16,0,'Credit issuance TYA'!BT34-('Credit issuance TYA'!$N$21*'Credit issuance TYA'!$B$2)))</f>
        <v>0</v>
      </c>
      <c r="BU34" s="218">
        <f>IF(ISBLANK('Hoja De Calculo'!BV$13),'Credit issuance TYA'!BU34-('Credit issuance TYA'!$N$21*'Credit issuance TYA'!$B$2),IF('Hoja De Calculo'!BV$16&lt;'Hoja De Calculo'!BU$16,0,'Credit issuance TYA'!BU34-('Credit issuance TYA'!$N$21*'Credit issuance TYA'!$B$2)))</f>
        <v>0</v>
      </c>
      <c r="BV34" s="218">
        <f>IF(ISBLANK('Hoja De Calculo'!BW$13),'Credit issuance TYA'!BV34-('Credit issuance TYA'!$N$21*'Credit issuance TYA'!$B$2),IF('Hoja De Calculo'!BW$16&lt;'Hoja De Calculo'!BV$16,0,'Credit issuance TYA'!BV34-('Credit issuance TYA'!$N$21*'Credit issuance TYA'!$B$2)))</f>
        <v>0</v>
      </c>
      <c r="BW34" s="218">
        <f>IF(ISBLANK('Hoja De Calculo'!BX$13),'Credit issuance TYA'!BW34-('Credit issuance TYA'!$N$21*'Credit issuance TYA'!$B$2),IF('Hoja De Calculo'!BX$16&lt;'Hoja De Calculo'!BW$16,0,'Credit issuance TYA'!BW34-('Credit issuance TYA'!$N$21*'Credit issuance TYA'!$B$2)))</f>
        <v>0</v>
      </c>
      <c r="BX34" s="218">
        <f>IF(ISBLANK('Hoja De Calculo'!BY$13),'Credit issuance TYA'!BX34-('Credit issuance TYA'!$N$21*'Credit issuance TYA'!$B$2),IF('Hoja De Calculo'!BY$16&lt;'Hoja De Calculo'!BX$16,0,'Credit issuance TYA'!BX34-('Credit issuance TYA'!$N$21*'Credit issuance TYA'!$B$2)))</f>
        <v>0</v>
      </c>
      <c r="BY34" s="218">
        <f>IF(ISBLANK('Hoja De Calculo'!BZ$13),'Credit issuance TYA'!BY34-('Credit issuance TYA'!$N$21*'Credit issuance TYA'!$B$2),IF('Hoja De Calculo'!BZ$16&lt;'Hoja De Calculo'!BY$16,0,'Credit issuance TYA'!BY34-('Credit issuance TYA'!$N$21*'Credit issuance TYA'!$B$2)))</f>
        <v>0</v>
      </c>
      <c r="BZ34" s="218">
        <f>IF(ISBLANK('Hoja De Calculo'!CA$13),'Credit issuance TYA'!BZ34-('Credit issuance TYA'!$N$21*'Credit issuance TYA'!$B$2),IF('Hoja De Calculo'!CA$16&lt;'Hoja De Calculo'!BZ$16,0,'Credit issuance TYA'!BZ34-('Credit issuance TYA'!$N$21*'Credit issuance TYA'!$B$2)))</f>
        <v>0</v>
      </c>
      <c r="CA34" s="218">
        <f>IF(ISBLANK('Hoja De Calculo'!CB$13),'Credit issuance TYA'!CA34-('Credit issuance TYA'!$N$21*'Credit issuance TYA'!$B$2),IF('Hoja De Calculo'!CB$16&lt;'Hoja De Calculo'!CA$16,0,'Credit issuance TYA'!CA34-('Credit issuance TYA'!$N$21*'Credit issuance TYA'!$B$2)))</f>
        <v>0</v>
      </c>
      <c r="CB34" s="218">
        <f>IF(ISBLANK('Hoja De Calculo'!CC$13),'Credit issuance TYA'!CB34-('Credit issuance TYA'!$N$21*'Credit issuance TYA'!$B$2),IF('Hoja De Calculo'!CC$16&lt;'Hoja De Calculo'!CB$16,0,'Credit issuance TYA'!CB34-('Credit issuance TYA'!$N$21*'Credit issuance TYA'!$B$2)))</f>
        <v>0</v>
      </c>
      <c r="CC34" s="218">
        <f>IF(ISBLANK('Hoja De Calculo'!CD$13),'Credit issuance TYA'!CC34-('Credit issuance TYA'!$N$21*'Credit issuance TYA'!$B$2),IF('Hoja De Calculo'!CD$16&lt;'Hoja De Calculo'!CC$16,0,'Credit issuance TYA'!CC34-('Credit issuance TYA'!$N$21*'Credit issuance TYA'!$B$2)))</f>
        <v>0</v>
      </c>
      <c r="CD34" s="218">
        <f>IF(ISBLANK('Hoja De Calculo'!CE$13),'Credit issuance TYA'!CD34-('Credit issuance TYA'!$N$21*'Credit issuance TYA'!$B$2),IF('Hoja De Calculo'!CE$16&lt;'Hoja De Calculo'!CD$16,0,'Credit issuance TYA'!CD34-('Credit issuance TYA'!$N$21*'Credit issuance TYA'!$B$2)))</f>
        <v>0</v>
      </c>
      <c r="CE34" s="218">
        <f>IF(ISBLANK('Hoja De Calculo'!CF$13),'Credit issuance TYA'!CE34-('Credit issuance TYA'!$N$21*'Credit issuance TYA'!$B$2),IF('Hoja De Calculo'!CF$16&lt;'Hoja De Calculo'!CE$16,0,'Credit issuance TYA'!CE34-('Credit issuance TYA'!$N$21*'Credit issuance TYA'!$B$2)))</f>
        <v>0</v>
      </c>
      <c r="CF34" s="218">
        <f>IF(ISBLANK('Hoja De Calculo'!CG$13),'Credit issuance TYA'!CF34-('Credit issuance TYA'!$N$21*'Credit issuance TYA'!$B$2),IF('Hoja De Calculo'!CG$16&lt;'Hoja De Calculo'!CF$16,0,'Credit issuance TYA'!CF34-('Credit issuance TYA'!$N$21*'Credit issuance TYA'!$B$2)))</f>
        <v>0</v>
      </c>
      <c r="CG34" s="218">
        <f>IF(ISBLANK('Hoja De Calculo'!CH$13),'Credit issuance TYA'!CG34-('Credit issuance TYA'!$N$21*'Credit issuance TYA'!$B$2),IF('Hoja De Calculo'!CH$16&lt;'Hoja De Calculo'!CG$16,0,'Credit issuance TYA'!CG34-('Credit issuance TYA'!$N$21*'Credit issuance TYA'!$B$2)))</f>
        <v>0</v>
      </c>
      <c r="CH34" s="218">
        <f>IF(ISBLANK('Hoja De Calculo'!CI$13),'Credit issuance TYA'!CH34-('Credit issuance TYA'!$N$21*'Credit issuance TYA'!$B$2),IF('Hoja De Calculo'!CI$16&lt;'Hoja De Calculo'!CH$16,0,'Credit issuance TYA'!CH34-('Credit issuance TYA'!$N$21*'Credit issuance TYA'!$B$2)))</f>
        <v>0</v>
      </c>
      <c r="CI34" s="218">
        <f>IF(ISBLANK('Hoja De Calculo'!CJ$13),'Credit issuance TYA'!CI34-('Credit issuance TYA'!$N$21*'Credit issuance TYA'!$B$2),IF('Hoja De Calculo'!CJ$16&lt;'Hoja De Calculo'!CI$16,0,'Credit issuance TYA'!CI34-('Credit issuance TYA'!$N$21*'Credit issuance TYA'!$B$2)))</f>
        <v>0</v>
      </c>
      <c r="CJ34" s="218">
        <f>IF(ISBLANK('Hoja De Calculo'!CK$13),'Credit issuance TYA'!CJ34-('Credit issuance TYA'!$N$21*'Credit issuance TYA'!$B$2),IF('Hoja De Calculo'!CK$16&lt;'Hoja De Calculo'!CJ$16,0,'Credit issuance TYA'!CJ34-('Credit issuance TYA'!$N$21*'Credit issuance TYA'!$B$2)))</f>
        <v>0</v>
      </c>
      <c r="CK34" s="218">
        <f>IF(ISBLANK('Hoja De Calculo'!CL$13),'Credit issuance TYA'!CK34-('Credit issuance TYA'!$N$21*'Credit issuance TYA'!$B$2),IF('Hoja De Calculo'!CL$16&lt;'Hoja De Calculo'!CK$16,0,'Credit issuance TYA'!CK34-('Credit issuance TYA'!$N$21*'Credit issuance TYA'!$B$2)))</f>
        <v>0</v>
      </c>
      <c r="CL34" s="218">
        <f>IF(ISBLANK('Hoja De Calculo'!CM$13),'Credit issuance TYA'!CL34-('Credit issuance TYA'!$N$21*'Credit issuance TYA'!$B$2),IF('Hoja De Calculo'!CM$16&lt;'Hoja De Calculo'!CL$16,0,'Credit issuance TYA'!CL34-('Credit issuance TYA'!$N$21*'Credit issuance TYA'!$B$2)))</f>
        <v>0</v>
      </c>
      <c r="CM34" s="218">
        <f>IF(ISBLANK('Hoja De Calculo'!CN$13),'Credit issuance TYA'!CM34-('Credit issuance TYA'!$N$21*'Credit issuance TYA'!$B$2),IF('Hoja De Calculo'!CN$16&lt;'Hoja De Calculo'!CM$16,0,'Credit issuance TYA'!CM34-('Credit issuance TYA'!$N$21*'Credit issuance TYA'!$B$2)))</f>
        <v>0</v>
      </c>
      <c r="CN34" s="218">
        <f>IF(ISBLANK('Hoja De Calculo'!CO$13),'Credit issuance TYA'!CN34-('Credit issuance TYA'!$N$21*'Credit issuance TYA'!$B$2),IF('Hoja De Calculo'!CO$16&lt;'Hoja De Calculo'!CN$16,0,'Credit issuance TYA'!CN34-('Credit issuance TYA'!$N$21*'Credit issuance TYA'!$B$2)))</f>
        <v>0</v>
      </c>
      <c r="CO34" s="218">
        <f>IF(ISBLANK('Hoja De Calculo'!CP$13),'Credit issuance TYA'!CO34-('Credit issuance TYA'!$N$21*'Credit issuance TYA'!$B$2),IF('Hoja De Calculo'!CP$16&lt;'Hoja De Calculo'!CO$16,0,'Credit issuance TYA'!CO34-('Credit issuance TYA'!$N$21*'Credit issuance TYA'!$B$2)))</f>
        <v>0</v>
      </c>
      <c r="CP34" s="218">
        <f>IF(ISBLANK('Hoja De Calculo'!CQ$13),'Credit issuance TYA'!CP34-('Credit issuance TYA'!$N$21*'Credit issuance TYA'!$B$2),IF('Hoja De Calculo'!CQ$16&lt;'Hoja De Calculo'!CP$16,0,'Credit issuance TYA'!CP34-('Credit issuance TYA'!$N$21*'Credit issuance TYA'!$B$2)))</f>
        <v>0</v>
      </c>
      <c r="CQ34" s="218">
        <f>IF(ISBLANK('Hoja De Calculo'!CR$13),'Credit issuance TYA'!CQ34-('Credit issuance TYA'!$N$21*'Credit issuance TYA'!$B$2),IF('Hoja De Calculo'!CR$16&lt;'Hoja De Calculo'!CQ$16,0,'Credit issuance TYA'!CQ34-('Credit issuance TYA'!$N$21*'Credit issuance TYA'!$B$2)))</f>
        <v>0</v>
      </c>
      <c r="CR34" s="218">
        <f>IF(ISBLANK('Hoja De Calculo'!CS$13),'Credit issuance TYA'!CR34-('Credit issuance TYA'!$N$21*'Credit issuance TYA'!$B$2),IF('Hoja De Calculo'!CS$16&lt;'Hoja De Calculo'!CR$16,0,'Credit issuance TYA'!CR34-('Credit issuance TYA'!$N$21*'Credit issuance TYA'!$B$2)))</f>
        <v>0</v>
      </c>
      <c r="CS34" s="218">
        <f>IF(ISBLANK('Hoja De Calculo'!CT$13),'Credit issuance TYA'!CS34-('Credit issuance TYA'!$N$21*'Credit issuance TYA'!$B$2),IF('Hoja De Calculo'!CT$16&lt;'Hoja De Calculo'!CS$16,0,'Credit issuance TYA'!CS34-('Credit issuance TYA'!$N$21*'Credit issuance TYA'!$B$2)))</f>
        <v>0</v>
      </c>
      <c r="CT34" s="218">
        <f>IF(ISBLANK('Hoja De Calculo'!CU$13),'Credit issuance TYA'!CT34-('Credit issuance TYA'!$N$21*'Credit issuance TYA'!$B$2),IF('Hoja De Calculo'!CU$16&lt;'Hoja De Calculo'!CT$16,0,'Credit issuance TYA'!CT34-('Credit issuance TYA'!$N$21*'Credit issuance TYA'!$B$2)))</f>
        <v>0</v>
      </c>
      <c r="CU34" s="218">
        <f>IF(ISBLANK('Hoja De Calculo'!CV$13),'Credit issuance TYA'!CU34-('Credit issuance TYA'!$N$21*'Credit issuance TYA'!$B$2),IF('Hoja De Calculo'!CV$16&lt;'Hoja De Calculo'!CU$16,0,'Credit issuance TYA'!CU34-('Credit issuance TYA'!$N$21*'Credit issuance TYA'!$B$2)))</f>
        <v>0</v>
      </c>
      <c r="CV34" s="218">
        <f>IF(ISBLANK('Hoja De Calculo'!CW$13),'Credit issuance TYA'!CV34-('Credit issuance TYA'!$N$21*'Credit issuance TYA'!$B$2),IF('Hoja De Calculo'!CW$16&lt;'Hoja De Calculo'!CV$16,0,'Credit issuance TYA'!CV34-('Credit issuance TYA'!$N$21*'Credit issuance TYA'!$B$2)))</f>
        <v>0</v>
      </c>
      <c r="CW34" s="218">
        <f>IF(ISBLANK('Hoja De Calculo'!CX$13),'Credit issuance TYA'!CW34-('Credit issuance TYA'!$N$21*'Credit issuance TYA'!$B$2),IF('Hoja De Calculo'!CX$16&lt;'Hoja De Calculo'!CW$16,0,'Credit issuance TYA'!CW34-('Credit issuance TYA'!$N$21*'Credit issuance TYA'!$B$2)))</f>
        <v>0</v>
      </c>
    </row>
    <row r="35" spans="1:102" x14ac:dyDescent="0.35">
      <c r="A35" t="s">
        <v>140</v>
      </c>
      <c r="C35" s="196"/>
      <c r="D35" s="196"/>
      <c r="E35" s="196"/>
      <c r="F35" s="196"/>
      <c r="G35" s="196"/>
      <c r="H35" s="196"/>
      <c r="I35" s="196"/>
      <c r="J35" s="196"/>
      <c r="K35" s="196"/>
      <c r="L35" s="196"/>
      <c r="M35" s="196"/>
      <c r="N35" s="204"/>
      <c r="O35" s="218">
        <f>'Credit issuance TYA'!O35-('Credit issuance TYA'!$O21*'Credit issuance TYA'!$B$2)</f>
        <v>0</v>
      </c>
      <c r="P35" s="218">
        <f>IF(ISBLANK('Hoja De Calculo'!Q$13),'Credit issuance TYA'!P35-('Credit issuance TYA'!$O$21*'Credit issuance TYA'!$B$2),IF('Hoja De Calculo'!Q$16&lt;'Hoja De Calculo'!P$16,0,'Credit issuance TYA'!P35-('Credit issuance TYA'!$O$21*'Credit issuance TYA'!$B$2)))</f>
        <v>0</v>
      </c>
      <c r="Q35" s="218">
        <f>IF(ISBLANK('Hoja De Calculo'!R$13),'Credit issuance TYA'!Q35-('Credit issuance TYA'!$O$21*'Credit issuance TYA'!$B$2),IF('Hoja De Calculo'!R$16&lt;'Hoja De Calculo'!Q$16,0,'Credit issuance TYA'!Q35-('Credit issuance TYA'!$O$21*'Credit issuance TYA'!$B$2)))</f>
        <v>0</v>
      </c>
      <c r="R35" s="218">
        <f>IF(ISBLANK('Hoja De Calculo'!S$13),'Credit issuance TYA'!R35-('Credit issuance TYA'!$O$21*'Credit issuance TYA'!$B$2),IF('Hoja De Calculo'!S$16&lt;'Hoja De Calculo'!R$16,0,'Credit issuance TYA'!R35-('Credit issuance TYA'!$O$21*'Credit issuance TYA'!$B$2)))</f>
        <v>0</v>
      </c>
      <c r="S35" s="218">
        <f>IF(ISBLANK('Hoja De Calculo'!T$13),'Credit issuance TYA'!S35-('Credit issuance TYA'!$O$21*'Credit issuance TYA'!$B$2),IF('Hoja De Calculo'!T$16&lt;'Hoja De Calculo'!S$16,0,'Credit issuance TYA'!S35-('Credit issuance TYA'!$O$21*'Credit issuance TYA'!$B$2)))</f>
        <v>0</v>
      </c>
      <c r="T35" s="218">
        <f>IF(ISBLANK('Hoja De Calculo'!U$13),'Credit issuance TYA'!T35-('Credit issuance TYA'!$O$21*'Credit issuance TYA'!$B$2),IF('Hoja De Calculo'!U$16&lt;'Hoja De Calculo'!T$16,0,'Credit issuance TYA'!T35-('Credit issuance TYA'!$O$21*'Credit issuance TYA'!$B$2)))</f>
        <v>0</v>
      </c>
      <c r="U35" s="218">
        <f>IF(ISBLANK('Hoja De Calculo'!V$13),'Credit issuance TYA'!U35-('Credit issuance TYA'!$O$21*'Credit issuance TYA'!$B$2),IF('Hoja De Calculo'!V$16&lt;'Hoja De Calculo'!U$16,0,'Credit issuance TYA'!U35-('Credit issuance TYA'!$O$21*'Credit issuance TYA'!$B$2)))</f>
        <v>0</v>
      </c>
      <c r="V35" s="218">
        <f>IF(ISBLANK('Hoja De Calculo'!W$13),'Credit issuance TYA'!V35-('Credit issuance TYA'!$O$21*'Credit issuance TYA'!$B$2),IF('Hoja De Calculo'!W$16&lt;'Hoja De Calculo'!V$16,0,'Credit issuance TYA'!V35-('Credit issuance TYA'!$O$21*'Credit issuance TYA'!$B$2)))</f>
        <v>0</v>
      </c>
      <c r="W35" s="218">
        <f>IF(ISBLANK('Hoja De Calculo'!X$13),'Credit issuance TYA'!W35-('Credit issuance TYA'!$O$21*'Credit issuance TYA'!$B$2),IF('Hoja De Calculo'!X$16&lt;'Hoja De Calculo'!W$16,0,'Credit issuance TYA'!W35-('Credit issuance TYA'!$O$21*'Credit issuance TYA'!$B$2)))</f>
        <v>0</v>
      </c>
      <c r="X35" s="218">
        <f>IF(ISBLANK('Hoja De Calculo'!Y$13),'Credit issuance TYA'!X35-('Credit issuance TYA'!$O$21*'Credit issuance TYA'!$B$2),IF('Hoja De Calculo'!Y$16&lt;'Hoja De Calculo'!X$16,0,'Credit issuance TYA'!X35-('Credit issuance TYA'!$O$21*'Credit issuance TYA'!$B$2)))</f>
        <v>0</v>
      </c>
      <c r="Y35" s="218">
        <f>IF(ISBLANK('Hoja De Calculo'!Z$13),'Credit issuance TYA'!Y35-('Credit issuance TYA'!$O$21*'Credit issuance TYA'!$B$2),IF('Hoja De Calculo'!Z$16&lt;'Hoja De Calculo'!Y$16,0,'Credit issuance TYA'!Y35-('Credit issuance TYA'!$O$21*'Credit issuance TYA'!$B$2)))</f>
        <v>0</v>
      </c>
      <c r="Z35" s="218">
        <f>IF(ISBLANK('Hoja De Calculo'!AA$13),'Credit issuance TYA'!Z35-('Credit issuance TYA'!$O$21*'Credit issuance TYA'!$B$2),IF('Hoja De Calculo'!AA$16&lt;'Hoja De Calculo'!Z$16,0,'Credit issuance TYA'!Z35-('Credit issuance TYA'!$O$21*'Credit issuance TYA'!$B$2)))</f>
        <v>0</v>
      </c>
      <c r="AA35" s="218">
        <f>IF(ISBLANK('Hoja De Calculo'!AB$13),'Credit issuance TYA'!AA35-('Credit issuance TYA'!$O$21*'Credit issuance TYA'!$B$2),IF('Hoja De Calculo'!AB$16&lt;'Hoja De Calculo'!AA$16,0,'Credit issuance TYA'!AA35-('Credit issuance TYA'!$O$21*'Credit issuance TYA'!$B$2)))</f>
        <v>0</v>
      </c>
      <c r="AB35" s="218">
        <f>IF(ISBLANK('Hoja De Calculo'!AC$13),'Credit issuance TYA'!AB35-('Credit issuance TYA'!$O$21*'Credit issuance TYA'!$B$2),IF('Hoja De Calculo'!AC$16&lt;'Hoja De Calculo'!AB$16,0,'Credit issuance TYA'!AB35-('Credit issuance TYA'!$O$21*'Credit issuance TYA'!$B$2)))</f>
        <v>0</v>
      </c>
      <c r="AC35" s="218">
        <f>IF(ISBLANK('Hoja De Calculo'!AD$13),'Credit issuance TYA'!AC35-('Credit issuance TYA'!$O$21*'Credit issuance TYA'!$B$2),IF('Hoja De Calculo'!AD$16&lt;'Hoja De Calculo'!AC$16,0,'Credit issuance TYA'!AC35-('Credit issuance TYA'!$O$21*'Credit issuance TYA'!$B$2)))</f>
        <v>0</v>
      </c>
      <c r="AD35" s="218">
        <f>IF(ISBLANK('Hoja De Calculo'!AE$13),'Credit issuance TYA'!AD35-('Credit issuance TYA'!$O$21*'Credit issuance TYA'!$B$2),IF('Hoja De Calculo'!AE$16&lt;'Hoja De Calculo'!AD$16,0,'Credit issuance TYA'!AD35-('Credit issuance TYA'!$O$21*'Credit issuance TYA'!$B$2)))</f>
        <v>0</v>
      </c>
      <c r="AE35" s="218">
        <f>IF(ISBLANK('Hoja De Calculo'!AF$13),'Credit issuance TYA'!AE35-('Credit issuance TYA'!$O$21*'Credit issuance TYA'!$B$2),IF('Hoja De Calculo'!AF$16&lt;'Hoja De Calculo'!AE$16,0,'Credit issuance TYA'!AE35-('Credit issuance TYA'!$O$21*'Credit issuance TYA'!$B$2)))</f>
        <v>0</v>
      </c>
      <c r="AF35" s="218">
        <f>IF(ISBLANK('Hoja De Calculo'!AG$13),'Credit issuance TYA'!AF35-('Credit issuance TYA'!$O$21*'Credit issuance TYA'!$B$2),IF('Hoja De Calculo'!AG$16&lt;'Hoja De Calculo'!AF$16,0,'Credit issuance TYA'!AF35-('Credit issuance TYA'!$O$21*'Credit issuance TYA'!$B$2)))</f>
        <v>0</v>
      </c>
      <c r="AG35" s="218">
        <f>IF(ISBLANK('Hoja De Calculo'!AH$13),'Credit issuance TYA'!AG35-('Credit issuance TYA'!$O$21*'Credit issuance TYA'!$B$2),IF('Hoja De Calculo'!AH$16&lt;'Hoja De Calculo'!AG$16,0,'Credit issuance TYA'!AG35-('Credit issuance TYA'!$O$21*'Credit issuance TYA'!$B$2)))</f>
        <v>0</v>
      </c>
      <c r="AH35" s="218">
        <f>IF(ISBLANK('Hoja De Calculo'!AI$13),'Credit issuance TYA'!AH35-('Credit issuance TYA'!$O$21*'Credit issuance TYA'!$B$2),IF('Hoja De Calculo'!AI$16&lt;'Hoja De Calculo'!AH$16,0,'Credit issuance TYA'!AH35-('Credit issuance TYA'!$O$21*'Credit issuance TYA'!$B$2)))</f>
        <v>0</v>
      </c>
      <c r="AI35" s="218">
        <f>IF(ISBLANK('Hoja De Calculo'!AJ$13),'Credit issuance TYA'!AI35-('Credit issuance TYA'!$O$21*'Credit issuance TYA'!$B$2),IF('Hoja De Calculo'!AJ$16&lt;'Hoja De Calculo'!AI$16,0,'Credit issuance TYA'!AI35-('Credit issuance TYA'!$O$21*'Credit issuance TYA'!$B$2)))</f>
        <v>0</v>
      </c>
      <c r="AJ35" s="218">
        <f>IF(ISBLANK('Hoja De Calculo'!AK$13),'Credit issuance TYA'!AJ35-('Credit issuance TYA'!$O$21*'Credit issuance TYA'!$B$2),IF('Hoja De Calculo'!AK$16&lt;'Hoja De Calculo'!AJ$16,0,'Credit issuance TYA'!AJ35-('Credit issuance TYA'!$O$21*'Credit issuance TYA'!$B$2)))</f>
        <v>0</v>
      </c>
      <c r="AK35" s="218">
        <f>IF(ISBLANK('Hoja De Calculo'!AL$13),'Credit issuance TYA'!AK35-('Credit issuance TYA'!$O$21*'Credit issuance TYA'!$B$2),IF('Hoja De Calculo'!AL$16&lt;'Hoja De Calculo'!AK$16,0,'Credit issuance TYA'!AK35-('Credit issuance TYA'!$O$21*'Credit issuance TYA'!$B$2)))</f>
        <v>0</v>
      </c>
      <c r="AL35" s="218">
        <f>IF(ISBLANK('Hoja De Calculo'!AM$13),'Credit issuance TYA'!AL35-('Credit issuance TYA'!$O$21*'Credit issuance TYA'!$B$2),IF('Hoja De Calculo'!AM$16&lt;'Hoja De Calculo'!AL$16,0,'Credit issuance TYA'!AL35-('Credit issuance TYA'!$O$21*'Credit issuance TYA'!$B$2)))</f>
        <v>0</v>
      </c>
      <c r="AM35" s="218">
        <f>IF(ISBLANK('Hoja De Calculo'!AN$13),'Credit issuance TYA'!AM35-('Credit issuance TYA'!$O$21*'Credit issuance TYA'!$B$2),IF('Hoja De Calculo'!AN$16&lt;'Hoja De Calculo'!AM$16,0,'Credit issuance TYA'!AM35-('Credit issuance TYA'!$O$21*'Credit issuance TYA'!$B$2)))</f>
        <v>0</v>
      </c>
      <c r="AN35" s="218">
        <f>IF(ISBLANK('Hoja De Calculo'!AO$13),'Credit issuance TYA'!AN35-('Credit issuance TYA'!$O$21*'Credit issuance TYA'!$B$2),IF('Hoja De Calculo'!AO$16&lt;'Hoja De Calculo'!AN$16,0,'Credit issuance TYA'!AN35-('Credit issuance TYA'!$O$21*'Credit issuance TYA'!$B$2)))</f>
        <v>0</v>
      </c>
      <c r="AO35" s="218">
        <f>IF(ISBLANK('Hoja De Calculo'!AP$13),'Credit issuance TYA'!AO35-('Credit issuance TYA'!$O$21*'Credit issuance TYA'!$B$2),IF('Hoja De Calculo'!AP$16&lt;'Hoja De Calculo'!AO$16,0,'Credit issuance TYA'!AO35-('Credit issuance TYA'!$O$21*'Credit issuance TYA'!$B$2)))</f>
        <v>0</v>
      </c>
      <c r="AP35" s="218">
        <f>IF(ISBLANK('Hoja De Calculo'!AQ$13),'Credit issuance TYA'!AP35-('Credit issuance TYA'!$O$21*'Credit issuance TYA'!$B$2),IF('Hoja De Calculo'!AQ$16&lt;'Hoja De Calculo'!AP$16,0,'Credit issuance TYA'!AP35-('Credit issuance TYA'!$O$21*'Credit issuance TYA'!$B$2)))</f>
        <v>0</v>
      </c>
      <c r="AQ35" s="218">
        <f>IF(ISBLANK('Hoja De Calculo'!AR$13),'Credit issuance TYA'!AQ35-('Credit issuance TYA'!$O$21*'Credit issuance TYA'!$B$2),IF('Hoja De Calculo'!AR$16&lt;'Hoja De Calculo'!AQ$16,0,'Credit issuance TYA'!AQ35-('Credit issuance TYA'!$O$21*'Credit issuance TYA'!$B$2)))</f>
        <v>0</v>
      </c>
      <c r="AR35" s="218">
        <f>IF(ISBLANK('Hoja De Calculo'!AS$13),'Credit issuance TYA'!AR35-('Credit issuance TYA'!$O$21*'Credit issuance TYA'!$B$2),IF('Hoja De Calculo'!AS$16&lt;'Hoja De Calculo'!AR$16,0,'Credit issuance TYA'!AR35-('Credit issuance TYA'!$O$21*'Credit issuance TYA'!$B$2)))</f>
        <v>0</v>
      </c>
      <c r="AS35" s="218">
        <f>IF(ISBLANK('Hoja De Calculo'!AT$13),'Credit issuance TYA'!AS35-('Credit issuance TYA'!$O$21*'Credit issuance TYA'!$B$2),IF('Hoja De Calculo'!AT$16&lt;'Hoja De Calculo'!AS$16,0,'Credit issuance TYA'!AS35-('Credit issuance TYA'!$O$21*'Credit issuance TYA'!$B$2)))</f>
        <v>0</v>
      </c>
      <c r="AT35" s="218">
        <f>IF(ISBLANK('Hoja De Calculo'!AU$13),'Credit issuance TYA'!AT35-('Credit issuance TYA'!$O$21*'Credit issuance TYA'!$B$2),IF('Hoja De Calculo'!AU$16&lt;'Hoja De Calculo'!AT$16,0,'Credit issuance TYA'!AT35-('Credit issuance TYA'!$O$21*'Credit issuance TYA'!$B$2)))</f>
        <v>0</v>
      </c>
      <c r="AU35" s="218">
        <f>IF(ISBLANK('Hoja De Calculo'!AV$13),'Credit issuance TYA'!AU35-('Credit issuance TYA'!$O$21*'Credit issuance TYA'!$B$2),IF('Hoja De Calculo'!AV$16&lt;'Hoja De Calculo'!AU$16,0,'Credit issuance TYA'!AU35-('Credit issuance TYA'!$O$21*'Credit issuance TYA'!$B$2)))</f>
        <v>0</v>
      </c>
      <c r="AV35" s="218">
        <f>IF(ISBLANK('Hoja De Calculo'!AW$13),'Credit issuance TYA'!AV35-('Credit issuance TYA'!$O$21*'Credit issuance TYA'!$B$2),IF('Hoja De Calculo'!AW$16&lt;'Hoja De Calculo'!AV$16,0,'Credit issuance TYA'!AV35-('Credit issuance TYA'!$O$21*'Credit issuance TYA'!$B$2)))</f>
        <v>0</v>
      </c>
      <c r="AW35" s="218">
        <f>IF(ISBLANK('Hoja De Calculo'!AX$13),'Credit issuance TYA'!AW35-('Credit issuance TYA'!$O$21*'Credit issuance TYA'!$B$2),IF('Hoja De Calculo'!AX$16&lt;'Hoja De Calculo'!AW$16,0,'Credit issuance TYA'!AW35-('Credit issuance TYA'!$O$21*'Credit issuance TYA'!$B$2)))</f>
        <v>0</v>
      </c>
      <c r="AX35" s="218">
        <f>IF(ISBLANK('Hoja De Calculo'!AY$13),'Credit issuance TYA'!AX35-('Credit issuance TYA'!$O$21*'Credit issuance TYA'!$B$2),IF('Hoja De Calculo'!AY$16&lt;'Hoja De Calculo'!AX$16,0,'Credit issuance TYA'!AX35-('Credit issuance TYA'!$O$21*'Credit issuance TYA'!$B$2)))</f>
        <v>0</v>
      </c>
      <c r="AY35" s="218">
        <f>IF(ISBLANK('Hoja De Calculo'!AZ$13),'Credit issuance TYA'!AY35-('Credit issuance TYA'!$O$21*'Credit issuance TYA'!$B$2),IF('Hoja De Calculo'!AZ$16&lt;'Hoja De Calculo'!AY$16,0,'Credit issuance TYA'!AY35-('Credit issuance TYA'!$O$21*'Credit issuance TYA'!$B$2)))</f>
        <v>0</v>
      </c>
      <c r="AZ35" s="218">
        <f>IF(ISBLANK('Hoja De Calculo'!BA$13),'Credit issuance TYA'!AZ35-('Credit issuance TYA'!$O$21*'Credit issuance TYA'!$B$2),IF('Hoja De Calculo'!BA$16&lt;'Hoja De Calculo'!AZ$16,0,'Credit issuance TYA'!AZ35-('Credit issuance TYA'!$O$21*'Credit issuance TYA'!$B$2)))</f>
        <v>0</v>
      </c>
      <c r="BA35" s="218">
        <f>IF(ISBLANK('Hoja De Calculo'!BB$13),'Credit issuance TYA'!BA35-('Credit issuance TYA'!$O$21*'Credit issuance TYA'!$B$2),IF('Hoja De Calculo'!BB$16&lt;'Hoja De Calculo'!BA$16,0,'Credit issuance TYA'!BA35-('Credit issuance TYA'!$O$21*'Credit issuance TYA'!$B$2)))</f>
        <v>0</v>
      </c>
      <c r="BB35" s="218">
        <f>IF(ISBLANK('Hoja De Calculo'!BC$13),'Credit issuance TYA'!BB35-('Credit issuance TYA'!$O$21*'Credit issuance TYA'!$B$2),IF('Hoja De Calculo'!BC$16&lt;'Hoja De Calculo'!BB$16,0,'Credit issuance TYA'!BB35-('Credit issuance TYA'!$O$21*'Credit issuance TYA'!$B$2)))</f>
        <v>0</v>
      </c>
      <c r="BC35" s="218">
        <f>IF(ISBLANK('Hoja De Calculo'!BD$13),'Credit issuance TYA'!BC35-('Credit issuance TYA'!$O$21*'Credit issuance TYA'!$B$2),IF('Hoja De Calculo'!BD$16&lt;'Hoja De Calculo'!BC$16,0,'Credit issuance TYA'!BC35-('Credit issuance TYA'!$O$21*'Credit issuance TYA'!$B$2)))</f>
        <v>0</v>
      </c>
      <c r="BD35" s="218">
        <f>IF(ISBLANK('Hoja De Calculo'!BE$13),'Credit issuance TYA'!BD35-('Credit issuance TYA'!$O$21*'Credit issuance TYA'!$B$2),IF('Hoja De Calculo'!BE$16&lt;'Hoja De Calculo'!BD$16,0,'Credit issuance TYA'!BD35-('Credit issuance TYA'!$O$21*'Credit issuance TYA'!$B$2)))</f>
        <v>0</v>
      </c>
      <c r="BE35" s="218">
        <f>IF(ISBLANK('Hoja De Calculo'!BF$13),'Credit issuance TYA'!BE35-('Credit issuance TYA'!$O$21*'Credit issuance TYA'!$B$2),IF('Hoja De Calculo'!BF$16&lt;'Hoja De Calculo'!BE$16,0,'Credit issuance TYA'!BE35-('Credit issuance TYA'!$O$21*'Credit issuance TYA'!$B$2)))</f>
        <v>0</v>
      </c>
      <c r="BF35" s="218">
        <f>IF(ISBLANK('Hoja De Calculo'!BG$13),'Credit issuance TYA'!BF35-('Credit issuance TYA'!$O$21*'Credit issuance TYA'!$B$2),IF('Hoja De Calculo'!BG$16&lt;'Hoja De Calculo'!BF$16,0,'Credit issuance TYA'!BF35-('Credit issuance TYA'!$O$21*'Credit issuance TYA'!$B$2)))</f>
        <v>0</v>
      </c>
      <c r="BG35" s="218">
        <f>IF(ISBLANK('Hoja De Calculo'!BH$13),'Credit issuance TYA'!BG35-('Credit issuance TYA'!$O$21*'Credit issuance TYA'!$B$2),IF('Hoja De Calculo'!BH$16&lt;'Hoja De Calculo'!BG$16,0,'Credit issuance TYA'!BG35-('Credit issuance TYA'!$O$21*'Credit issuance TYA'!$B$2)))</f>
        <v>0</v>
      </c>
      <c r="BH35" s="218">
        <f>IF(ISBLANK('Hoja De Calculo'!BI$13),'Credit issuance TYA'!BH35-('Credit issuance TYA'!$O$21*'Credit issuance TYA'!$B$2),IF('Hoja De Calculo'!BI$16&lt;'Hoja De Calculo'!BH$16,0,'Credit issuance TYA'!BH35-('Credit issuance TYA'!$O$21*'Credit issuance TYA'!$B$2)))</f>
        <v>0</v>
      </c>
      <c r="BI35" s="218">
        <f>IF(ISBLANK('Hoja De Calculo'!BJ$13),'Credit issuance TYA'!BI35-('Credit issuance TYA'!$O$21*'Credit issuance TYA'!$B$2),IF('Hoja De Calculo'!BJ$16&lt;'Hoja De Calculo'!BI$16,0,'Credit issuance TYA'!BI35-('Credit issuance TYA'!$O$21*'Credit issuance TYA'!$B$2)))</f>
        <v>0</v>
      </c>
      <c r="BJ35" s="218">
        <f>IF(ISBLANK('Hoja De Calculo'!BK$13),'Credit issuance TYA'!BJ35-('Credit issuance TYA'!$O$21*'Credit issuance TYA'!$B$2),IF('Hoja De Calculo'!BK$16&lt;'Hoja De Calculo'!BJ$16,0,'Credit issuance TYA'!BJ35-('Credit issuance TYA'!$O$21*'Credit issuance TYA'!$B$2)))</f>
        <v>0</v>
      </c>
      <c r="BK35" s="218">
        <f>IF(ISBLANK('Hoja De Calculo'!BL$13),'Credit issuance TYA'!BK35-('Credit issuance TYA'!$O$21*'Credit issuance TYA'!$B$2),IF('Hoja De Calculo'!BL$16&lt;'Hoja De Calculo'!BK$16,0,'Credit issuance TYA'!BK35-('Credit issuance TYA'!$O$21*'Credit issuance TYA'!$B$2)))</f>
        <v>0</v>
      </c>
      <c r="BL35" s="218">
        <f>IF(ISBLANK('Hoja De Calculo'!BM$13),'Credit issuance TYA'!BL35-('Credit issuance TYA'!$O$21*'Credit issuance TYA'!$B$2),IF('Hoja De Calculo'!BM$16&lt;'Hoja De Calculo'!BL$16,0,'Credit issuance TYA'!BL35-('Credit issuance TYA'!$O$21*'Credit issuance TYA'!$B$2)))</f>
        <v>0</v>
      </c>
      <c r="BM35" s="218">
        <f>IF(ISBLANK('Hoja De Calculo'!BN$13),'Credit issuance TYA'!BM35-('Credit issuance TYA'!$O$21*'Credit issuance TYA'!$B$2),IF('Hoja De Calculo'!BN$16&lt;'Hoja De Calculo'!BM$16,0,'Credit issuance TYA'!BM35-('Credit issuance TYA'!$O$21*'Credit issuance TYA'!$B$2)))</f>
        <v>0</v>
      </c>
      <c r="BN35" s="218">
        <f>IF(ISBLANK('Hoja De Calculo'!BO$13),'Credit issuance TYA'!BN35-('Credit issuance TYA'!$O$21*'Credit issuance TYA'!$B$2),IF('Hoja De Calculo'!BO$16&lt;'Hoja De Calculo'!BN$16,0,'Credit issuance TYA'!BN35-('Credit issuance TYA'!$O$21*'Credit issuance TYA'!$B$2)))</f>
        <v>0</v>
      </c>
      <c r="BO35" s="218">
        <f>IF(ISBLANK('Hoja De Calculo'!BP$13),'Credit issuance TYA'!BO35-('Credit issuance TYA'!$O$21*'Credit issuance TYA'!$B$2),IF('Hoja De Calculo'!BP$16&lt;'Hoja De Calculo'!BO$16,0,'Credit issuance TYA'!BO35-('Credit issuance TYA'!$O$21*'Credit issuance TYA'!$B$2)))</f>
        <v>0</v>
      </c>
      <c r="BP35" s="218">
        <f>IF(ISBLANK('Hoja De Calculo'!BQ$13),'Credit issuance TYA'!BP35-('Credit issuance TYA'!$O$21*'Credit issuance TYA'!$B$2),IF('Hoja De Calculo'!BQ$16&lt;'Hoja De Calculo'!BP$16,0,'Credit issuance TYA'!BP35-('Credit issuance TYA'!$O$21*'Credit issuance TYA'!$B$2)))</f>
        <v>0</v>
      </c>
      <c r="BQ35" s="218">
        <f>IF(ISBLANK('Hoja De Calculo'!BR$13),'Credit issuance TYA'!BQ35-('Credit issuance TYA'!$O$21*'Credit issuance TYA'!$B$2),IF('Hoja De Calculo'!BR$16&lt;'Hoja De Calculo'!BQ$16,0,'Credit issuance TYA'!BQ35-('Credit issuance TYA'!$O$21*'Credit issuance TYA'!$B$2)))</f>
        <v>0</v>
      </c>
      <c r="BR35" s="218">
        <f>IF(ISBLANK('Hoja De Calculo'!BS$13),'Credit issuance TYA'!BR35-('Credit issuance TYA'!$O$21*'Credit issuance TYA'!$B$2),IF('Hoja De Calculo'!BS$16&lt;'Hoja De Calculo'!BR$16,0,'Credit issuance TYA'!BR35-('Credit issuance TYA'!$O$21*'Credit issuance TYA'!$B$2)))</f>
        <v>0</v>
      </c>
      <c r="BS35" s="218">
        <f>IF(ISBLANK('Hoja De Calculo'!BT$13),'Credit issuance TYA'!BS35-('Credit issuance TYA'!$O$21*'Credit issuance TYA'!$B$2),IF('Hoja De Calculo'!BT$16&lt;'Hoja De Calculo'!BS$16,0,'Credit issuance TYA'!BS35-('Credit issuance TYA'!$O$21*'Credit issuance TYA'!$B$2)))</f>
        <v>0</v>
      </c>
      <c r="BT35" s="218">
        <f>IF(ISBLANK('Hoja De Calculo'!BU$13),'Credit issuance TYA'!BT35-('Credit issuance TYA'!$O$21*'Credit issuance TYA'!$B$2),IF('Hoja De Calculo'!BU$16&lt;'Hoja De Calculo'!BT$16,0,'Credit issuance TYA'!BT35-('Credit issuance TYA'!$O$21*'Credit issuance TYA'!$B$2)))</f>
        <v>0</v>
      </c>
      <c r="BU35" s="218">
        <f>IF(ISBLANK('Hoja De Calculo'!BV$13),'Credit issuance TYA'!BU35-('Credit issuance TYA'!$O$21*'Credit issuance TYA'!$B$2),IF('Hoja De Calculo'!BV$16&lt;'Hoja De Calculo'!BU$16,0,'Credit issuance TYA'!BU35-('Credit issuance TYA'!$O$21*'Credit issuance TYA'!$B$2)))</f>
        <v>0</v>
      </c>
      <c r="BV35" s="218">
        <f>IF(ISBLANK('Hoja De Calculo'!BW$13),'Credit issuance TYA'!BV35-('Credit issuance TYA'!$O$21*'Credit issuance TYA'!$B$2),IF('Hoja De Calculo'!BW$16&lt;'Hoja De Calculo'!BV$16,0,'Credit issuance TYA'!BV35-('Credit issuance TYA'!$O$21*'Credit issuance TYA'!$B$2)))</f>
        <v>0</v>
      </c>
      <c r="BW35" s="218">
        <f>IF(ISBLANK('Hoja De Calculo'!BX$13),'Credit issuance TYA'!BW35-('Credit issuance TYA'!$O$21*'Credit issuance TYA'!$B$2),IF('Hoja De Calculo'!BX$16&lt;'Hoja De Calculo'!BW$16,0,'Credit issuance TYA'!BW35-('Credit issuance TYA'!$O$21*'Credit issuance TYA'!$B$2)))</f>
        <v>0</v>
      </c>
      <c r="BX35" s="218">
        <f>IF(ISBLANK('Hoja De Calculo'!BY$13),'Credit issuance TYA'!BX35-('Credit issuance TYA'!$O$21*'Credit issuance TYA'!$B$2),IF('Hoja De Calculo'!BY$16&lt;'Hoja De Calculo'!BX$16,0,'Credit issuance TYA'!BX35-('Credit issuance TYA'!$O$21*'Credit issuance TYA'!$B$2)))</f>
        <v>0</v>
      </c>
      <c r="BY35" s="218">
        <f>IF(ISBLANK('Hoja De Calculo'!BZ$13),'Credit issuance TYA'!BY35-('Credit issuance TYA'!$O$21*'Credit issuance TYA'!$B$2),IF('Hoja De Calculo'!BZ$16&lt;'Hoja De Calculo'!BY$16,0,'Credit issuance TYA'!BY35-('Credit issuance TYA'!$O$21*'Credit issuance TYA'!$B$2)))</f>
        <v>0</v>
      </c>
      <c r="BZ35" s="218">
        <f>IF(ISBLANK('Hoja De Calculo'!CA$13),'Credit issuance TYA'!BZ35-('Credit issuance TYA'!$O$21*'Credit issuance TYA'!$B$2),IF('Hoja De Calculo'!CA$16&lt;'Hoja De Calculo'!BZ$16,0,'Credit issuance TYA'!BZ35-('Credit issuance TYA'!$O$21*'Credit issuance TYA'!$B$2)))</f>
        <v>0</v>
      </c>
      <c r="CA35" s="218">
        <f>IF(ISBLANK('Hoja De Calculo'!CB$13),'Credit issuance TYA'!CA35-('Credit issuance TYA'!$O$21*'Credit issuance TYA'!$B$2),IF('Hoja De Calculo'!CB$16&lt;'Hoja De Calculo'!CA$16,0,'Credit issuance TYA'!CA35-('Credit issuance TYA'!$O$21*'Credit issuance TYA'!$B$2)))</f>
        <v>0</v>
      </c>
      <c r="CB35" s="218">
        <f>IF(ISBLANK('Hoja De Calculo'!CC$13),'Credit issuance TYA'!CB35-('Credit issuance TYA'!$O$21*'Credit issuance TYA'!$B$2),IF('Hoja De Calculo'!CC$16&lt;'Hoja De Calculo'!CB$16,0,'Credit issuance TYA'!CB35-('Credit issuance TYA'!$O$21*'Credit issuance TYA'!$B$2)))</f>
        <v>0</v>
      </c>
      <c r="CC35" s="218">
        <f>IF(ISBLANK('Hoja De Calculo'!CD$13),'Credit issuance TYA'!CC35-('Credit issuance TYA'!$O$21*'Credit issuance TYA'!$B$2),IF('Hoja De Calculo'!CD$16&lt;'Hoja De Calculo'!CC$16,0,'Credit issuance TYA'!CC35-('Credit issuance TYA'!$O$21*'Credit issuance TYA'!$B$2)))</f>
        <v>0</v>
      </c>
      <c r="CD35" s="218">
        <f>IF(ISBLANK('Hoja De Calculo'!CE$13),'Credit issuance TYA'!CD35-('Credit issuance TYA'!$O$21*'Credit issuance TYA'!$B$2),IF('Hoja De Calculo'!CE$16&lt;'Hoja De Calculo'!CD$16,0,'Credit issuance TYA'!CD35-('Credit issuance TYA'!$O$21*'Credit issuance TYA'!$B$2)))</f>
        <v>0</v>
      </c>
      <c r="CE35" s="218">
        <f>IF(ISBLANK('Hoja De Calculo'!CF$13),'Credit issuance TYA'!CE35-('Credit issuance TYA'!$O$21*'Credit issuance TYA'!$B$2),IF('Hoja De Calculo'!CF$16&lt;'Hoja De Calculo'!CE$16,0,'Credit issuance TYA'!CE35-('Credit issuance TYA'!$O$21*'Credit issuance TYA'!$B$2)))</f>
        <v>0</v>
      </c>
      <c r="CF35" s="218">
        <f>IF(ISBLANK('Hoja De Calculo'!CG$13),'Credit issuance TYA'!CF35-('Credit issuance TYA'!$O$21*'Credit issuance TYA'!$B$2),IF('Hoja De Calculo'!CG$16&lt;'Hoja De Calculo'!CF$16,0,'Credit issuance TYA'!CF35-('Credit issuance TYA'!$O$21*'Credit issuance TYA'!$B$2)))</f>
        <v>0</v>
      </c>
      <c r="CG35" s="218">
        <f>IF(ISBLANK('Hoja De Calculo'!CH$13),'Credit issuance TYA'!CG35-('Credit issuance TYA'!$O$21*'Credit issuance TYA'!$B$2),IF('Hoja De Calculo'!CH$16&lt;'Hoja De Calculo'!CG$16,0,'Credit issuance TYA'!CG35-('Credit issuance TYA'!$O$21*'Credit issuance TYA'!$B$2)))</f>
        <v>0</v>
      </c>
      <c r="CH35" s="218">
        <f>IF(ISBLANK('Hoja De Calculo'!CI$13),'Credit issuance TYA'!CH35-('Credit issuance TYA'!$O$21*'Credit issuance TYA'!$B$2),IF('Hoja De Calculo'!CI$16&lt;'Hoja De Calculo'!CH$16,0,'Credit issuance TYA'!CH35-('Credit issuance TYA'!$O$21*'Credit issuance TYA'!$B$2)))</f>
        <v>0</v>
      </c>
      <c r="CI35" s="218">
        <f>IF(ISBLANK('Hoja De Calculo'!CJ$13),'Credit issuance TYA'!CI35-('Credit issuance TYA'!$O$21*'Credit issuance TYA'!$B$2),IF('Hoja De Calculo'!CJ$16&lt;'Hoja De Calculo'!CI$16,0,'Credit issuance TYA'!CI35-('Credit issuance TYA'!$O$21*'Credit issuance TYA'!$B$2)))</f>
        <v>0</v>
      </c>
      <c r="CJ35" s="218">
        <f>IF(ISBLANK('Hoja De Calculo'!CK$13),'Credit issuance TYA'!CJ35-('Credit issuance TYA'!$O$21*'Credit issuance TYA'!$B$2),IF('Hoja De Calculo'!CK$16&lt;'Hoja De Calculo'!CJ$16,0,'Credit issuance TYA'!CJ35-('Credit issuance TYA'!$O$21*'Credit issuance TYA'!$B$2)))</f>
        <v>0</v>
      </c>
      <c r="CK35" s="218">
        <f>IF(ISBLANK('Hoja De Calculo'!CL$13),'Credit issuance TYA'!CK35-('Credit issuance TYA'!$O$21*'Credit issuance TYA'!$B$2),IF('Hoja De Calculo'!CL$16&lt;'Hoja De Calculo'!CK$16,0,'Credit issuance TYA'!CK35-('Credit issuance TYA'!$O$21*'Credit issuance TYA'!$B$2)))</f>
        <v>0</v>
      </c>
      <c r="CL35" s="218">
        <f>IF(ISBLANK('Hoja De Calculo'!CM$13),'Credit issuance TYA'!CL35-('Credit issuance TYA'!$O$21*'Credit issuance TYA'!$B$2),IF('Hoja De Calculo'!CM$16&lt;'Hoja De Calculo'!CL$16,0,'Credit issuance TYA'!CL35-('Credit issuance TYA'!$O$21*'Credit issuance TYA'!$B$2)))</f>
        <v>0</v>
      </c>
      <c r="CM35" s="218">
        <f>IF(ISBLANK('Hoja De Calculo'!CN$13),'Credit issuance TYA'!CM35-('Credit issuance TYA'!$O$21*'Credit issuance TYA'!$B$2),IF('Hoja De Calculo'!CN$16&lt;'Hoja De Calculo'!CM$16,0,'Credit issuance TYA'!CM35-('Credit issuance TYA'!$O$21*'Credit issuance TYA'!$B$2)))</f>
        <v>0</v>
      </c>
      <c r="CN35" s="218">
        <f>IF(ISBLANK('Hoja De Calculo'!CO$13),'Credit issuance TYA'!CN35-('Credit issuance TYA'!$O$21*'Credit issuance TYA'!$B$2),IF('Hoja De Calculo'!CO$16&lt;'Hoja De Calculo'!CN$16,0,'Credit issuance TYA'!CN35-('Credit issuance TYA'!$O$21*'Credit issuance TYA'!$B$2)))</f>
        <v>0</v>
      </c>
      <c r="CO35" s="218">
        <f>IF(ISBLANK('Hoja De Calculo'!CP$13),'Credit issuance TYA'!CO35-('Credit issuance TYA'!$O$21*'Credit issuance TYA'!$B$2),IF('Hoja De Calculo'!CP$16&lt;'Hoja De Calculo'!CO$16,0,'Credit issuance TYA'!CO35-('Credit issuance TYA'!$O$21*'Credit issuance TYA'!$B$2)))</f>
        <v>0</v>
      </c>
      <c r="CP35" s="218">
        <f>IF(ISBLANK('Hoja De Calculo'!CQ$13),'Credit issuance TYA'!CP35-('Credit issuance TYA'!$O$21*'Credit issuance TYA'!$B$2),IF('Hoja De Calculo'!CQ$16&lt;'Hoja De Calculo'!CP$16,0,'Credit issuance TYA'!CP35-('Credit issuance TYA'!$O$21*'Credit issuance TYA'!$B$2)))</f>
        <v>0</v>
      </c>
      <c r="CQ35" s="218">
        <f>IF(ISBLANK('Hoja De Calculo'!CR$13),'Credit issuance TYA'!CQ35-('Credit issuance TYA'!$O$21*'Credit issuance TYA'!$B$2),IF('Hoja De Calculo'!CR$16&lt;'Hoja De Calculo'!CQ$16,0,'Credit issuance TYA'!CQ35-('Credit issuance TYA'!$O$21*'Credit issuance TYA'!$B$2)))</f>
        <v>0</v>
      </c>
      <c r="CR35" s="218">
        <f>IF(ISBLANK('Hoja De Calculo'!CS$13),'Credit issuance TYA'!CR35-('Credit issuance TYA'!$O$21*'Credit issuance TYA'!$B$2),IF('Hoja De Calculo'!CS$16&lt;'Hoja De Calculo'!CR$16,0,'Credit issuance TYA'!CR35-('Credit issuance TYA'!$O$21*'Credit issuance TYA'!$B$2)))</f>
        <v>0</v>
      </c>
      <c r="CS35" s="218">
        <f>IF(ISBLANK('Hoja De Calculo'!CT$13),'Credit issuance TYA'!CS35-('Credit issuance TYA'!$O$21*'Credit issuance TYA'!$B$2),IF('Hoja De Calculo'!CT$16&lt;'Hoja De Calculo'!CS$16,0,'Credit issuance TYA'!CS35-('Credit issuance TYA'!$O$21*'Credit issuance TYA'!$B$2)))</f>
        <v>0</v>
      </c>
      <c r="CT35" s="218">
        <f>IF(ISBLANK('Hoja De Calculo'!CU$13),'Credit issuance TYA'!CT35-('Credit issuance TYA'!$O$21*'Credit issuance TYA'!$B$2),IF('Hoja De Calculo'!CU$16&lt;'Hoja De Calculo'!CT$16,0,'Credit issuance TYA'!CT35-('Credit issuance TYA'!$O$21*'Credit issuance TYA'!$B$2)))</f>
        <v>0</v>
      </c>
      <c r="CU35" s="218">
        <f>IF(ISBLANK('Hoja De Calculo'!CV$13),'Credit issuance TYA'!CU35-('Credit issuance TYA'!$O$21*'Credit issuance TYA'!$B$2),IF('Hoja De Calculo'!CV$16&lt;'Hoja De Calculo'!CU$16,0,'Credit issuance TYA'!CU35-('Credit issuance TYA'!$O$21*'Credit issuance TYA'!$B$2)))</f>
        <v>0</v>
      </c>
      <c r="CV35" s="218">
        <f>IF(ISBLANK('Hoja De Calculo'!CW$13),'Credit issuance TYA'!CV35-('Credit issuance TYA'!$O$21*'Credit issuance TYA'!$B$2),IF('Hoja De Calculo'!CW$16&lt;'Hoja De Calculo'!CV$16,0,'Credit issuance TYA'!CV35-('Credit issuance TYA'!$O$21*'Credit issuance TYA'!$B$2)))</f>
        <v>0</v>
      </c>
      <c r="CW35" s="218">
        <f>IF(ISBLANK('Hoja De Calculo'!CX$13),'Credit issuance TYA'!CW35-('Credit issuance TYA'!$O$21*'Credit issuance TYA'!$B$2),IF('Hoja De Calculo'!CX$16&lt;'Hoja De Calculo'!CW$16,0,'Credit issuance TYA'!CW35-('Credit issuance TYA'!$O$21*'Credit issuance TYA'!$B$2)))</f>
        <v>0</v>
      </c>
    </row>
    <row r="36" spans="1:102" x14ac:dyDescent="0.35">
      <c r="A36" t="s">
        <v>141</v>
      </c>
      <c r="C36" s="196"/>
      <c r="D36" s="196"/>
      <c r="E36" s="196"/>
      <c r="F36" s="196"/>
      <c r="G36" s="196"/>
      <c r="H36" s="196"/>
      <c r="I36" s="196"/>
      <c r="J36" s="196"/>
      <c r="K36" s="196"/>
      <c r="L36" s="196"/>
      <c r="M36" s="196"/>
      <c r="N36" s="204"/>
      <c r="O36" s="211"/>
      <c r="P36" s="218">
        <f>'Credit issuance TYA'!P36-('Credit issuance TYA'!$P21*'Credit issuance TYA'!$B$2)</f>
        <v>0</v>
      </c>
      <c r="Q36" s="218">
        <f>IF(ISBLANK('Hoja De Calculo'!R$13),'Credit issuance TYA'!Q36-('Credit issuance TYA'!$P$21*'Credit issuance TYA'!$B$2),IF('Hoja De Calculo'!R$16&lt;'Hoja De Calculo'!Q$16,0,'Credit issuance TYA'!Q36-('Credit issuance TYA'!$P$21*'Credit issuance TYA'!$B$2)))</f>
        <v>0</v>
      </c>
      <c r="R36" s="218">
        <f>IF(ISBLANK('Hoja De Calculo'!S$13),'Credit issuance TYA'!R36-('Credit issuance TYA'!$P$21*'Credit issuance TYA'!$B$2),IF('Hoja De Calculo'!S$16&lt;'Hoja De Calculo'!R$16,0,'Credit issuance TYA'!R36-('Credit issuance TYA'!$P$21*'Credit issuance TYA'!$B$2)))</f>
        <v>0</v>
      </c>
      <c r="S36" s="218">
        <f>IF(ISBLANK('Hoja De Calculo'!T$13),'Credit issuance TYA'!S36-('Credit issuance TYA'!$P$21*'Credit issuance TYA'!$B$2),IF('Hoja De Calculo'!T$16&lt;'Hoja De Calculo'!S$16,0,'Credit issuance TYA'!S36-('Credit issuance TYA'!$P$21*'Credit issuance TYA'!$B$2)))</f>
        <v>0</v>
      </c>
      <c r="T36" s="218">
        <f>IF(ISBLANK('Hoja De Calculo'!U$13),'Credit issuance TYA'!T36-('Credit issuance TYA'!$P$21*'Credit issuance TYA'!$B$2),IF('Hoja De Calculo'!U$16&lt;'Hoja De Calculo'!T$16,0,'Credit issuance TYA'!T36-('Credit issuance TYA'!$P$21*'Credit issuance TYA'!$B$2)))</f>
        <v>0</v>
      </c>
      <c r="U36" s="218">
        <f>IF(ISBLANK('Hoja De Calculo'!V$13),'Credit issuance TYA'!U36-('Credit issuance TYA'!$P$21*'Credit issuance TYA'!$B$2),IF('Hoja De Calculo'!V$16&lt;'Hoja De Calculo'!U$16,0,'Credit issuance TYA'!U36-('Credit issuance TYA'!$P$21*'Credit issuance TYA'!$B$2)))</f>
        <v>0</v>
      </c>
      <c r="V36" s="218">
        <f>IF(ISBLANK('Hoja De Calculo'!W$13),'Credit issuance TYA'!V36-('Credit issuance TYA'!$P$21*'Credit issuance TYA'!$B$2),IF('Hoja De Calculo'!W$16&lt;'Hoja De Calculo'!V$16,0,'Credit issuance TYA'!V36-('Credit issuance TYA'!$P$21*'Credit issuance TYA'!$B$2)))</f>
        <v>0</v>
      </c>
      <c r="W36" s="218">
        <f>IF(ISBLANK('Hoja De Calculo'!X$13),'Credit issuance TYA'!W36-('Credit issuance TYA'!$P$21*'Credit issuance TYA'!$B$2),IF('Hoja De Calculo'!X$16&lt;'Hoja De Calculo'!W$16,0,'Credit issuance TYA'!W36-('Credit issuance TYA'!$P$21*'Credit issuance TYA'!$B$2)))</f>
        <v>0</v>
      </c>
      <c r="X36" s="218">
        <f>IF(ISBLANK('Hoja De Calculo'!Y$13),'Credit issuance TYA'!X36-('Credit issuance TYA'!$P$21*'Credit issuance TYA'!$B$2),IF('Hoja De Calculo'!Y$16&lt;'Hoja De Calculo'!X$16,0,'Credit issuance TYA'!X36-('Credit issuance TYA'!$P$21*'Credit issuance TYA'!$B$2)))</f>
        <v>0</v>
      </c>
      <c r="Y36" s="218">
        <f>IF(ISBLANK('Hoja De Calculo'!Z$13),'Credit issuance TYA'!Y36-('Credit issuance TYA'!$P$21*'Credit issuance TYA'!$B$2),IF('Hoja De Calculo'!Z$16&lt;'Hoja De Calculo'!Y$16,0,'Credit issuance TYA'!Y36-('Credit issuance TYA'!$P$21*'Credit issuance TYA'!$B$2)))</f>
        <v>0</v>
      </c>
      <c r="Z36" s="218">
        <f>IF(ISBLANK('Hoja De Calculo'!AA$13),'Credit issuance TYA'!Z36-('Credit issuance TYA'!$P$21*'Credit issuance TYA'!$B$2),IF('Hoja De Calculo'!AA$16&lt;'Hoja De Calculo'!Z$16,0,'Credit issuance TYA'!Z36-('Credit issuance TYA'!$P$21*'Credit issuance TYA'!$B$2)))</f>
        <v>0</v>
      </c>
      <c r="AA36" s="218">
        <f>IF(ISBLANK('Hoja De Calculo'!AB$13),'Credit issuance TYA'!AA36-('Credit issuance TYA'!$P$21*'Credit issuance TYA'!$B$2),IF('Hoja De Calculo'!AB$16&lt;'Hoja De Calculo'!AA$16,0,'Credit issuance TYA'!AA36-('Credit issuance TYA'!$P$21*'Credit issuance TYA'!$B$2)))</f>
        <v>0</v>
      </c>
      <c r="AB36" s="218">
        <f>IF(ISBLANK('Hoja De Calculo'!AC$13),'Credit issuance TYA'!AB36-('Credit issuance TYA'!$P$21*'Credit issuance TYA'!$B$2),IF('Hoja De Calculo'!AC$16&lt;'Hoja De Calculo'!AB$16,0,'Credit issuance TYA'!AB36-('Credit issuance TYA'!$P$21*'Credit issuance TYA'!$B$2)))</f>
        <v>0</v>
      </c>
      <c r="AC36" s="218">
        <f>IF(ISBLANK('Hoja De Calculo'!AD$13),'Credit issuance TYA'!AC36-('Credit issuance TYA'!$P$21*'Credit issuance TYA'!$B$2),IF('Hoja De Calculo'!AD$16&lt;'Hoja De Calculo'!AC$16,0,'Credit issuance TYA'!AC36-('Credit issuance TYA'!$P$21*'Credit issuance TYA'!$B$2)))</f>
        <v>0</v>
      </c>
      <c r="AD36" s="218">
        <f>IF(ISBLANK('Hoja De Calculo'!AE$13),'Credit issuance TYA'!AD36-('Credit issuance TYA'!$P$21*'Credit issuance TYA'!$B$2),IF('Hoja De Calculo'!AE$16&lt;'Hoja De Calculo'!AD$16,0,'Credit issuance TYA'!AD36-('Credit issuance TYA'!$P$21*'Credit issuance TYA'!$B$2)))</f>
        <v>0</v>
      </c>
      <c r="AE36" s="218">
        <f>IF(ISBLANK('Hoja De Calculo'!AF$13),'Credit issuance TYA'!AE36-('Credit issuance TYA'!$P$21*'Credit issuance TYA'!$B$2),IF('Hoja De Calculo'!AF$16&lt;'Hoja De Calculo'!AE$16,0,'Credit issuance TYA'!AE36-('Credit issuance TYA'!$P$21*'Credit issuance TYA'!$B$2)))</f>
        <v>0</v>
      </c>
      <c r="AF36" s="218">
        <f>IF(ISBLANK('Hoja De Calculo'!AG$13),'Credit issuance TYA'!AF36-('Credit issuance TYA'!$P$21*'Credit issuance TYA'!$B$2),IF('Hoja De Calculo'!AG$16&lt;'Hoja De Calculo'!AF$16,0,'Credit issuance TYA'!AF36-('Credit issuance TYA'!$P$21*'Credit issuance TYA'!$B$2)))</f>
        <v>0</v>
      </c>
      <c r="AG36" s="218">
        <f>IF(ISBLANK('Hoja De Calculo'!AH$13),'Credit issuance TYA'!AG36-('Credit issuance TYA'!$P$21*'Credit issuance TYA'!$B$2),IF('Hoja De Calculo'!AH$16&lt;'Hoja De Calculo'!AG$16,0,'Credit issuance TYA'!AG36-('Credit issuance TYA'!$P$21*'Credit issuance TYA'!$B$2)))</f>
        <v>0</v>
      </c>
      <c r="AH36" s="218">
        <f>IF(ISBLANK('Hoja De Calculo'!AI$13),'Credit issuance TYA'!AH36-('Credit issuance TYA'!$P$21*'Credit issuance TYA'!$B$2),IF('Hoja De Calculo'!AI$16&lt;'Hoja De Calculo'!AH$16,0,'Credit issuance TYA'!AH36-('Credit issuance TYA'!$P$21*'Credit issuance TYA'!$B$2)))</f>
        <v>0</v>
      </c>
      <c r="AI36" s="218">
        <f>IF(ISBLANK('Hoja De Calculo'!AJ$13),'Credit issuance TYA'!AI36-('Credit issuance TYA'!$P$21*'Credit issuance TYA'!$B$2),IF('Hoja De Calculo'!AJ$16&lt;'Hoja De Calculo'!AI$16,0,'Credit issuance TYA'!AI36-('Credit issuance TYA'!$P$21*'Credit issuance TYA'!$B$2)))</f>
        <v>0</v>
      </c>
      <c r="AJ36" s="218">
        <f>IF(ISBLANK('Hoja De Calculo'!AK$13),'Credit issuance TYA'!AJ36-('Credit issuance TYA'!$P$21*'Credit issuance TYA'!$B$2),IF('Hoja De Calculo'!AK$16&lt;'Hoja De Calculo'!AJ$16,0,'Credit issuance TYA'!AJ36-('Credit issuance TYA'!$P$21*'Credit issuance TYA'!$B$2)))</f>
        <v>0</v>
      </c>
      <c r="AK36" s="218">
        <f>IF(ISBLANK('Hoja De Calculo'!AL$13),'Credit issuance TYA'!AK36-('Credit issuance TYA'!$P$21*'Credit issuance TYA'!$B$2),IF('Hoja De Calculo'!AL$16&lt;'Hoja De Calculo'!AK$16,0,'Credit issuance TYA'!AK36-('Credit issuance TYA'!$P$21*'Credit issuance TYA'!$B$2)))</f>
        <v>0</v>
      </c>
      <c r="AL36" s="218">
        <f>IF(ISBLANK('Hoja De Calculo'!AM$13),'Credit issuance TYA'!AL36-('Credit issuance TYA'!$P$21*'Credit issuance TYA'!$B$2),IF('Hoja De Calculo'!AM$16&lt;'Hoja De Calculo'!AL$16,0,'Credit issuance TYA'!AL36-('Credit issuance TYA'!$P$21*'Credit issuance TYA'!$B$2)))</f>
        <v>0</v>
      </c>
      <c r="AM36" s="218">
        <f>IF(ISBLANK('Hoja De Calculo'!AN$13),'Credit issuance TYA'!AM36-('Credit issuance TYA'!$P$21*'Credit issuance TYA'!$B$2),IF('Hoja De Calculo'!AN$16&lt;'Hoja De Calculo'!AM$16,0,'Credit issuance TYA'!AM36-('Credit issuance TYA'!$P$21*'Credit issuance TYA'!$B$2)))</f>
        <v>0</v>
      </c>
      <c r="AN36" s="218">
        <f>IF(ISBLANK('Hoja De Calculo'!AO$13),'Credit issuance TYA'!AN36-('Credit issuance TYA'!$P$21*'Credit issuance TYA'!$B$2),IF('Hoja De Calculo'!AO$16&lt;'Hoja De Calculo'!AN$16,0,'Credit issuance TYA'!AN36-('Credit issuance TYA'!$P$21*'Credit issuance TYA'!$B$2)))</f>
        <v>0</v>
      </c>
      <c r="AO36" s="218">
        <f>IF(ISBLANK('Hoja De Calculo'!AP$13),'Credit issuance TYA'!AO36-('Credit issuance TYA'!$P$21*'Credit issuance TYA'!$B$2),IF('Hoja De Calculo'!AP$16&lt;'Hoja De Calculo'!AO$16,0,'Credit issuance TYA'!AO36-('Credit issuance TYA'!$P$21*'Credit issuance TYA'!$B$2)))</f>
        <v>0</v>
      </c>
      <c r="AP36" s="218">
        <f>IF(ISBLANK('Hoja De Calculo'!AQ$13),'Credit issuance TYA'!AP36-('Credit issuance TYA'!$P$21*'Credit issuance TYA'!$B$2),IF('Hoja De Calculo'!AQ$16&lt;'Hoja De Calculo'!AP$16,0,'Credit issuance TYA'!AP36-('Credit issuance TYA'!$P$21*'Credit issuance TYA'!$B$2)))</f>
        <v>0</v>
      </c>
      <c r="AQ36" s="218">
        <f>IF(ISBLANK('Hoja De Calculo'!AR$13),'Credit issuance TYA'!AQ36-('Credit issuance TYA'!$P$21*'Credit issuance TYA'!$B$2),IF('Hoja De Calculo'!AR$16&lt;'Hoja De Calculo'!AQ$16,0,'Credit issuance TYA'!AQ36-('Credit issuance TYA'!$P$21*'Credit issuance TYA'!$B$2)))</f>
        <v>0</v>
      </c>
      <c r="AR36" s="218">
        <f>IF(ISBLANK('Hoja De Calculo'!AS$13),'Credit issuance TYA'!AR36-('Credit issuance TYA'!$P$21*'Credit issuance TYA'!$B$2),IF('Hoja De Calculo'!AS$16&lt;'Hoja De Calculo'!AR$16,0,'Credit issuance TYA'!AR36-('Credit issuance TYA'!$P$21*'Credit issuance TYA'!$B$2)))</f>
        <v>0</v>
      </c>
      <c r="AS36" s="218">
        <f>IF(ISBLANK('Hoja De Calculo'!AT$13),'Credit issuance TYA'!AS36-('Credit issuance TYA'!$P$21*'Credit issuance TYA'!$B$2),IF('Hoja De Calculo'!AT$16&lt;'Hoja De Calculo'!AS$16,0,'Credit issuance TYA'!AS36-('Credit issuance TYA'!$P$21*'Credit issuance TYA'!$B$2)))</f>
        <v>0</v>
      </c>
      <c r="AT36" s="218">
        <f>IF(ISBLANK('Hoja De Calculo'!AU$13),'Credit issuance TYA'!AT36-('Credit issuance TYA'!$P$21*'Credit issuance TYA'!$B$2),IF('Hoja De Calculo'!AU$16&lt;'Hoja De Calculo'!AT$16,0,'Credit issuance TYA'!AT36-('Credit issuance TYA'!$P$21*'Credit issuance TYA'!$B$2)))</f>
        <v>0</v>
      </c>
      <c r="AU36" s="218">
        <f>IF(ISBLANK('Hoja De Calculo'!AV$13),'Credit issuance TYA'!AU36-('Credit issuance TYA'!$P$21*'Credit issuance TYA'!$B$2),IF('Hoja De Calculo'!AV$16&lt;'Hoja De Calculo'!AU$16,0,'Credit issuance TYA'!AU36-('Credit issuance TYA'!$P$21*'Credit issuance TYA'!$B$2)))</f>
        <v>0</v>
      </c>
      <c r="AV36" s="218">
        <f>IF(ISBLANK('Hoja De Calculo'!AW$13),'Credit issuance TYA'!AV36-('Credit issuance TYA'!$P$21*'Credit issuance TYA'!$B$2),IF('Hoja De Calculo'!AW$16&lt;'Hoja De Calculo'!AV$16,0,'Credit issuance TYA'!AV36-('Credit issuance TYA'!$P$21*'Credit issuance TYA'!$B$2)))</f>
        <v>0</v>
      </c>
      <c r="AW36" s="218">
        <f>IF(ISBLANK('Hoja De Calculo'!AX$13),'Credit issuance TYA'!AW36-('Credit issuance TYA'!$P$21*'Credit issuance TYA'!$B$2),IF('Hoja De Calculo'!AX$16&lt;'Hoja De Calculo'!AW$16,0,'Credit issuance TYA'!AW36-('Credit issuance TYA'!$P$21*'Credit issuance TYA'!$B$2)))</f>
        <v>0</v>
      </c>
      <c r="AX36" s="218">
        <f>IF(ISBLANK('Hoja De Calculo'!AY$13),'Credit issuance TYA'!AX36-('Credit issuance TYA'!$P$21*'Credit issuance TYA'!$B$2),IF('Hoja De Calculo'!AY$16&lt;'Hoja De Calculo'!AX$16,0,'Credit issuance TYA'!AX36-('Credit issuance TYA'!$P$21*'Credit issuance TYA'!$B$2)))</f>
        <v>0</v>
      </c>
      <c r="AY36" s="218">
        <f>IF(ISBLANK('Hoja De Calculo'!AZ$13),'Credit issuance TYA'!AY36-('Credit issuance TYA'!$P$21*'Credit issuance TYA'!$B$2),IF('Hoja De Calculo'!AZ$16&lt;'Hoja De Calculo'!AY$16,0,'Credit issuance TYA'!AY36-('Credit issuance TYA'!$P$21*'Credit issuance TYA'!$B$2)))</f>
        <v>0</v>
      </c>
      <c r="AZ36" s="218">
        <f>IF(ISBLANK('Hoja De Calculo'!BA$13),'Credit issuance TYA'!AZ36-('Credit issuance TYA'!$P$21*'Credit issuance TYA'!$B$2),IF('Hoja De Calculo'!BA$16&lt;'Hoja De Calculo'!AZ$16,0,'Credit issuance TYA'!AZ36-('Credit issuance TYA'!$P$21*'Credit issuance TYA'!$B$2)))</f>
        <v>0</v>
      </c>
      <c r="BA36" s="218">
        <f>IF(ISBLANK('Hoja De Calculo'!BB$13),'Credit issuance TYA'!BA36-('Credit issuance TYA'!$P$21*'Credit issuance TYA'!$B$2),IF('Hoja De Calculo'!BB$16&lt;'Hoja De Calculo'!BA$16,0,'Credit issuance TYA'!BA36-('Credit issuance TYA'!$P$21*'Credit issuance TYA'!$B$2)))</f>
        <v>0</v>
      </c>
      <c r="BB36" s="218">
        <f>IF(ISBLANK('Hoja De Calculo'!BC$13),'Credit issuance TYA'!BB36-('Credit issuance TYA'!$P$21*'Credit issuance TYA'!$B$2),IF('Hoja De Calculo'!BC$16&lt;'Hoja De Calculo'!BB$16,0,'Credit issuance TYA'!BB36-('Credit issuance TYA'!$P$21*'Credit issuance TYA'!$B$2)))</f>
        <v>0</v>
      </c>
      <c r="BC36" s="218">
        <f>IF(ISBLANK('Hoja De Calculo'!BD$13),'Credit issuance TYA'!BC36-('Credit issuance TYA'!$P$21*'Credit issuance TYA'!$B$2),IF('Hoja De Calculo'!BD$16&lt;'Hoja De Calculo'!BC$16,0,'Credit issuance TYA'!BC36-('Credit issuance TYA'!$P$21*'Credit issuance TYA'!$B$2)))</f>
        <v>0</v>
      </c>
      <c r="BD36" s="218">
        <f>IF(ISBLANK('Hoja De Calculo'!BE$13),'Credit issuance TYA'!BD36-('Credit issuance TYA'!$P$21*'Credit issuance TYA'!$B$2),IF('Hoja De Calculo'!BE$16&lt;'Hoja De Calculo'!BD$16,0,'Credit issuance TYA'!BD36-('Credit issuance TYA'!$P$21*'Credit issuance TYA'!$B$2)))</f>
        <v>0</v>
      </c>
      <c r="BE36" s="218">
        <f>IF(ISBLANK('Hoja De Calculo'!BF$13),'Credit issuance TYA'!BE36-('Credit issuance TYA'!$P$21*'Credit issuance TYA'!$B$2),IF('Hoja De Calculo'!BF$16&lt;'Hoja De Calculo'!BE$16,0,'Credit issuance TYA'!BE36-('Credit issuance TYA'!$P$21*'Credit issuance TYA'!$B$2)))</f>
        <v>0</v>
      </c>
      <c r="BF36" s="218">
        <f>IF(ISBLANK('Hoja De Calculo'!BG$13),'Credit issuance TYA'!BF36-('Credit issuance TYA'!$P$21*'Credit issuance TYA'!$B$2),IF('Hoja De Calculo'!BG$16&lt;'Hoja De Calculo'!BF$16,0,'Credit issuance TYA'!BF36-('Credit issuance TYA'!$P$21*'Credit issuance TYA'!$B$2)))</f>
        <v>0</v>
      </c>
      <c r="BG36" s="218">
        <f>IF(ISBLANK('Hoja De Calculo'!BH$13),'Credit issuance TYA'!BG36-('Credit issuance TYA'!$P$21*'Credit issuance TYA'!$B$2),IF('Hoja De Calculo'!BH$16&lt;'Hoja De Calculo'!BG$16,0,'Credit issuance TYA'!BG36-('Credit issuance TYA'!$P$21*'Credit issuance TYA'!$B$2)))</f>
        <v>0</v>
      </c>
      <c r="BH36" s="218">
        <f>IF(ISBLANK('Hoja De Calculo'!BI$13),'Credit issuance TYA'!BH36-('Credit issuance TYA'!$P$21*'Credit issuance TYA'!$B$2),IF('Hoja De Calculo'!BI$16&lt;'Hoja De Calculo'!BH$16,0,'Credit issuance TYA'!BH36-('Credit issuance TYA'!$P$21*'Credit issuance TYA'!$B$2)))</f>
        <v>0</v>
      </c>
      <c r="BI36" s="218">
        <f>IF(ISBLANK('Hoja De Calculo'!BJ$13),'Credit issuance TYA'!BI36-('Credit issuance TYA'!$P$21*'Credit issuance TYA'!$B$2),IF('Hoja De Calculo'!BJ$16&lt;'Hoja De Calculo'!BI$16,0,'Credit issuance TYA'!BI36-('Credit issuance TYA'!$P$21*'Credit issuance TYA'!$B$2)))</f>
        <v>0</v>
      </c>
      <c r="BJ36" s="218">
        <f>IF(ISBLANK('Hoja De Calculo'!BK$13),'Credit issuance TYA'!BJ36-('Credit issuance TYA'!$P$21*'Credit issuance TYA'!$B$2),IF('Hoja De Calculo'!BK$16&lt;'Hoja De Calculo'!BJ$16,0,'Credit issuance TYA'!BJ36-('Credit issuance TYA'!$P$21*'Credit issuance TYA'!$B$2)))</f>
        <v>0</v>
      </c>
      <c r="BK36" s="218">
        <f>IF(ISBLANK('Hoja De Calculo'!BL$13),'Credit issuance TYA'!BK36-('Credit issuance TYA'!$P$21*'Credit issuance TYA'!$B$2),IF('Hoja De Calculo'!BL$16&lt;'Hoja De Calculo'!BK$16,0,'Credit issuance TYA'!BK36-('Credit issuance TYA'!$P$21*'Credit issuance TYA'!$B$2)))</f>
        <v>0</v>
      </c>
      <c r="BL36" s="218">
        <f>IF(ISBLANK('Hoja De Calculo'!BM$13),'Credit issuance TYA'!BL36-('Credit issuance TYA'!$P$21*'Credit issuance TYA'!$B$2),IF('Hoja De Calculo'!BM$16&lt;'Hoja De Calculo'!BL$16,0,'Credit issuance TYA'!BL36-('Credit issuance TYA'!$P$21*'Credit issuance TYA'!$B$2)))</f>
        <v>0</v>
      </c>
      <c r="BM36" s="218">
        <f>IF(ISBLANK('Hoja De Calculo'!BN$13),'Credit issuance TYA'!BM36-('Credit issuance TYA'!$P$21*'Credit issuance TYA'!$B$2),IF('Hoja De Calculo'!BN$16&lt;'Hoja De Calculo'!BM$16,0,'Credit issuance TYA'!BM36-('Credit issuance TYA'!$P$21*'Credit issuance TYA'!$B$2)))</f>
        <v>0</v>
      </c>
      <c r="BN36" s="218">
        <f>IF(ISBLANK('Hoja De Calculo'!BO$13),'Credit issuance TYA'!BN36-('Credit issuance TYA'!$P$21*'Credit issuance TYA'!$B$2),IF('Hoja De Calculo'!BO$16&lt;'Hoja De Calculo'!BN$16,0,'Credit issuance TYA'!BN36-('Credit issuance TYA'!$P$21*'Credit issuance TYA'!$B$2)))</f>
        <v>0</v>
      </c>
      <c r="BO36" s="218">
        <f>IF(ISBLANK('Hoja De Calculo'!BP$13),'Credit issuance TYA'!BO36-('Credit issuance TYA'!$P$21*'Credit issuance TYA'!$B$2),IF('Hoja De Calculo'!BP$16&lt;'Hoja De Calculo'!BO$16,0,'Credit issuance TYA'!BO36-('Credit issuance TYA'!$P$21*'Credit issuance TYA'!$B$2)))</f>
        <v>0</v>
      </c>
      <c r="BP36" s="218">
        <f>IF(ISBLANK('Hoja De Calculo'!BQ$13),'Credit issuance TYA'!BP36-('Credit issuance TYA'!$P$21*'Credit issuance TYA'!$B$2),IF('Hoja De Calculo'!BQ$16&lt;'Hoja De Calculo'!BP$16,0,'Credit issuance TYA'!BP36-('Credit issuance TYA'!$P$21*'Credit issuance TYA'!$B$2)))</f>
        <v>0</v>
      </c>
      <c r="BQ36" s="218">
        <f>IF(ISBLANK('Hoja De Calculo'!BR$13),'Credit issuance TYA'!BQ36-('Credit issuance TYA'!$P$21*'Credit issuance TYA'!$B$2),IF('Hoja De Calculo'!BR$16&lt;'Hoja De Calculo'!BQ$16,0,'Credit issuance TYA'!BQ36-('Credit issuance TYA'!$P$21*'Credit issuance TYA'!$B$2)))</f>
        <v>0</v>
      </c>
      <c r="BR36" s="218">
        <f>IF(ISBLANK('Hoja De Calculo'!BS$13),'Credit issuance TYA'!BR36-('Credit issuance TYA'!$P$21*'Credit issuance TYA'!$B$2),IF('Hoja De Calculo'!BS$16&lt;'Hoja De Calculo'!BR$16,0,'Credit issuance TYA'!BR36-('Credit issuance TYA'!$P$21*'Credit issuance TYA'!$B$2)))</f>
        <v>0</v>
      </c>
      <c r="BS36" s="218">
        <f>IF(ISBLANK('Hoja De Calculo'!BT$13),'Credit issuance TYA'!BS36-('Credit issuance TYA'!$P$21*'Credit issuance TYA'!$B$2),IF('Hoja De Calculo'!BT$16&lt;'Hoja De Calculo'!BS$16,0,'Credit issuance TYA'!BS36-('Credit issuance TYA'!$P$21*'Credit issuance TYA'!$B$2)))</f>
        <v>0</v>
      </c>
      <c r="BT36" s="218">
        <f>IF(ISBLANK('Hoja De Calculo'!BU$13),'Credit issuance TYA'!BT36-('Credit issuance TYA'!$P$21*'Credit issuance TYA'!$B$2),IF('Hoja De Calculo'!BU$16&lt;'Hoja De Calculo'!BT$16,0,'Credit issuance TYA'!BT36-('Credit issuance TYA'!$P$21*'Credit issuance TYA'!$B$2)))</f>
        <v>0</v>
      </c>
      <c r="BU36" s="218">
        <f>IF(ISBLANK('Hoja De Calculo'!BV$13),'Credit issuance TYA'!BU36-('Credit issuance TYA'!$P$21*'Credit issuance TYA'!$B$2),IF('Hoja De Calculo'!BV$16&lt;'Hoja De Calculo'!BU$16,0,'Credit issuance TYA'!BU36-('Credit issuance TYA'!$P$21*'Credit issuance TYA'!$B$2)))</f>
        <v>0</v>
      </c>
      <c r="BV36" s="218">
        <f>IF(ISBLANK('Hoja De Calculo'!BW$13),'Credit issuance TYA'!BV36-('Credit issuance TYA'!$P$21*'Credit issuance TYA'!$B$2),IF('Hoja De Calculo'!BW$16&lt;'Hoja De Calculo'!BV$16,0,'Credit issuance TYA'!BV36-('Credit issuance TYA'!$P$21*'Credit issuance TYA'!$B$2)))</f>
        <v>0</v>
      </c>
      <c r="BW36" s="218">
        <f>IF(ISBLANK('Hoja De Calculo'!BX$13),'Credit issuance TYA'!BW36-('Credit issuance TYA'!$P$21*'Credit issuance TYA'!$B$2),IF('Hoja De Calculo'!BX$16&lt;'Hoja De Calculo'!BW$16,0,'Credit issuance TYA'!BW36-('Credit issuance TYA'!$P$21*'Credit issuance TYA'!$B$2)))</f>
        <v>0</v>
      </c>
      <c r="BX36" s="218">
        <f>IF(ISBLANK('Hoja De Calculo'!BY$13),'Credit issuance TYA'!BX36-('Credit issuance TYA'!$P$21*'Credit issuance TYA'!$B$2),IF('Hoja De Calculo'!BY$16&lt;'Hoja De Calculo'!BX$16,0,'Credit issuance TYA'!BX36-('Credit issuance TYA'!$P$21*'Credit issuance TYA'!$B$2)))</f>
        <v>0</v>
      </c>
      <c r="BY36" s="218">
        <f>IF(ISBLANK('Hoja De Calculo'!BZ$13),'Credit issuance TYA'!BY36-('Credit issuance TYA'!$P$21*'Credit issuance TYA'!$B$2),IF('Hoja De Calculo'!BZ$16&lt;'Hoja De Calculo'!BY$16,0,'Credit issuance TYA'!BY36-('Credit issuance TYA'!$P$21*'Credit issuance TYA'!$B$2)))</f>
        <v>0</v>
      </c>
      <c r="BZ36" s="218">
        <f>IF(ISBLANK('Hoja De Calculo'!CA$13),'Credit issuance TYA'!BZ36-('Credit issuance TYA'!$P$21*'Credit issuance TYA'!$B$2),IF('Hoja De Calculo'!CA$16&lt;'Hoja De Calculo'!BZ$16,0,'Credit issuance TYA'!BZ36-('Credit issuance TYA'!$P$21*'Credit issuance TYA'!$B$2)))</f>
        <v>0</v>
      </c>
      <c r="CA36" s="218">
        <f>IF(ISBLANK('Hoja De Calculo'!CB$13),'Credit issuance TYA'!CA36-('Credit issuance TYA'!$P$21*'Credit issuance TYA'!$B$2),IF('Hoja De Calculo'!CB$16&lt;'Hoja De Calculo'!CA$16,0,'Credit issuance TYA'!CA36-('Credit issuance TYA'!$P$21*'Credit issuance TYA'!$B$2)))</f>
        <v>0</v>
      </c>
      <c r="CB36" s="218">
        <f>IF(ISBLANK('Hoja De Calculo'!CC$13),'Credit issuance TYA'!CB36-('Credit issuance TYA'!$P$21*'Credit issuance TYA'!$B$2),IF('Hoja De Calculo'!CC$16&lt;'Hoja De Calculo'!CB$16,0,'Credit issuance TYA'!CB36-('Credit issuance TYA'!$P$21*'Credit issuance TYA'!$B$2)))</f>
        <v>0</v>
      </c>
      <c r="CC36" s="218">
        <f>IF(ISBLANK('Hoja De Calculo'!CD$13),'Credit issuance TYA'!CC36-('Credit issuance TYA'!$P$21*'Credit issuance TYA'!$B$2),IF('Hoja De Calculo'!CD$16&lt;'Hoja De Calculo'!CC$16,0,'Credit issuance TYA'!CC36-('Credit issuance TYA'!$P$21*'Credit issuance TYA'!$B$2)))</f>
        <v>0</v>
      </c>
      <c r="CD36" s="218">
        <f>IF(ISBLANK('Hoja De Calculo'!CE$13),'Credit issuance TYA'!CD36-('Credit issuance TYA'!$P$21*'Credit issuance TYA'!$B$2),IF('Hoja De Calculo'!CE$16&lt;'Hoja De Calculo'!CD$16,0,'Credit issuance TYA'!CD36-('Credit issuance TYA'!$P$21*'Credit issuance TYA'!$B$2)))</f>
        <v>0</v>
      </c>
      <c r="CE36" s="218">
        <f>IF(ISBLANK('Hoja De Calculo'!CF$13),'Credit issuance TYA'!CE36-('Credit issuance TYA'!$P$21*'Credit issuance TYA'!$B$2),IF('Hoja De Calculo'!CF$16&lt;'Hoja De Calculo'!CE$16,0,'Credit issuance TYA'!CE36-('Credit issuance TYA'!$P$21*'Credit issuance TYA'!$B$2)))</f>
        <v>0</v>
      </c>
      <c r="CF36" s="218">
        <f>IF(ISBLANK('Hoja De Calculo'!CG$13),'Credit issuance TYA'!CF36-('Credit issuance TYA'!$P$21*'Credit issuance TYA'!$B$2),IF('Hoja De Calculo'!CG$16&lt;'Hoja De Calculo'!CF$16,0,'Credit issuance TYA'!CF36-('Credit issuance TYA'!$P$21*'Credit issuance TYA'!$B$2)))</f>
        <v>0</v>
      </c>
      <c r="CG36" s="218">
        <f>IF(ISBLANK('Hoja De Calculo'!CH$13),'Credit issuance TYA'!CG36-('Credit issuance TYA'!$P$21*'Credit issuance TYA'!$B$2),IF('Hoja De Calculo'!CH$16&lt;'Hoja De Calculo'!CG$16,0,'Credit issuance TYA'!CG36-('Credit issuance TYA'!$P$21*'Credit issuance TYA'!$B$2)))</f>
        <v>0</v>
      </c>
      <c r="CH36" s="218">
        <f>IF(ISBLANK('Hoja De Calculo'!CI$13),'Credit issuance TYA'!CH36-('Credit issuance TYA'!$P$21*'Credit issuance TYA'!$B$2),IF('Hoja De Calculo'!CI$16&lt;'Hoja De Calculo'!CH$16,0,'Credit issuance TYA'!CH36-('Credit issuance TYA'!$P$21*'Credit issuance TYA'!$B$2)))</f>
        <v>0</v>
      </c>
      <c r="CI36" s="218">
        <f>IF(ISBLANK('Hoja De Calculo'!CJ$13),'Credit issuance TYA'!CI36-('Credit issuance TYA'!$P$21*'Credit issuance TYA'!$B$2),IF('Hoja De Calculo'!CJ$16&lt;'Hoja De Calculo'!CI$16,0,'Credit issuance TYA'!CI36-('Credit issuance TYA'!$P$21*'Credit issuance TYA'!$B$2)))</f>
        <v>0</v>
      </c>
      <c r="CJ36" s="218">
        <f>IF(ISBLANK('Hoja De Calculo'!CK$13),'Credit issuance TYA'!CJ36-('Credit issuance TYA'!$P$21*'Credit issuance TYA'!$B$2),IF('Hoja De Calculo'!CK$16&lt;'Hoja De Calculo'!CJ$16,0,'Credit issuance TYA'!CJ36-('Credit issuance TYA'!$P$21*'Credit issuance TYA'!$B$2)))</f>
        <v>0</v>
      </c>
      <c r="CK36" s="218">
        <f>IF(ISBLANK('Hoja De Calculo'!CL$13),'Credit issuance TYA'!CK36-('Credit issuance TYA'!$P$21*'Credit issuance TYA'!$B$2),IF('Hoja De Calculo'!CL$16&lt;'Hoja De Calculo'!CK$16,0,'Credit issuance TYA'!CK36-('Credit issuance TYA'!$P$21*'Credit issuance TYA'!$B$2)))</f>
        <v>0</v>
      </c>
      <c r="CL36" s="218">
        <f>IF(ISBLANK('Hoja De Calculo'!CM$13),'Credit issuance TYA'!CL36-('Credit issuance TYA'!$P$21*'Credit issuance TYA'!$B$2),IF('Hoja De Calculo'!CM$16&lt;'Hoja De Calculo'!CL$16,0,'Credit issuance TYA'!CL36-('Credit issuance TYA'!$P$21*'Credit issuance TYA'!$B$2)))</f>
        <v>0</v>
      </c>
      <c r="CM36" s="218">
        <f>IF(ISBLANK('Hoja De Calculo'!CN$13),'Credit issuance TYA'!CM36-('Credit issuance TYA'!$P$21*'Credit issuance TYA'!$B$2),IF('Hoja De Calculo'!CN$16&lt;'Hoja De Calculo'!CM$16,0,'Credit issuance TYA'!CM36-('Credit issuance TYA'!$P$21*'Credit issuance TYA'!$B$2)))</f>
        <v>0</v>
      </c>
      <c r="CN36" s="218">
        <f>IF(ISBLANK('Hoja De Calculo'!CO$13),'Credit issuance TYA'!CN36-('Credit issuance TYA'!$P$21*'Credit issuance TYA'!$B$2),IF('Hoja De Calculo'!CO$16&lt;'Hoja De Calculo'!CN$16,0,'Credit issuance TYA'!CN36-('Credit issuance TYA'!$P$21*'Credit issuance TYA'!$B$2)))</f>
        <v>0</v>
      </c>
      <c r="CO36" s="218">
        <f>IF(ISBLANK('Hoja De Calculo'!CP$13),'Credit issuance TYA'!CO36-('Credit issuance TYA'!$P$21*'Credit issuance TYA'!$B$2),IF('Hoja De Calculo'!CP$16&lt;'Hoja De Calculo'!CO$16,0,'Credit issuance TYA'!CO36-('Credit issuance TYA'!$P$21*'Credit issuance TYA'!$B$2)))</f>
        <v>0</v>
      </c>
      <c r="CP36" s="218">
        <f>IF(ISBLANK('Hoja De Calculo'!CQ$13),'Credit issuance TYA'!CP36-('Credit issuance TYA'!$P$21*'Credit issuance TYA'!$B$2),IF('Hoja De Calculo'!CQ$16&lt;'Hoja De Calculo'!CP$16,0,'Credit issuance TYA'!CP36-('Credit issuance TYA'!$P$21*'Credit issuance TYA'!$B$2)))</f>
        <v>0</v>
      </c>
      <c r="CQ36" s="218">
        <f>IF(ISBLANK('Hoja De Calculo'!CR$13),'Credit issuance TYA'!CQ36-('Credit issuance TYA'!$P$21*'Credit issuance TYA'!$B$2),IF('Hoja De Calculo'!CR$16&lt;'Hoja De Calculo'!CQ$16,0,'Credit issuance TYA'!CQ36-('Credit issuance TYA'!$P$21*'Credit issuance TYA'!$B$2)))</f>
        <v>0</v>
      </c>
      <c r="CR36" s="218">
        <f>IF(ISBLANK('Hoja De Calculo'!CS$13),'Credit issuance TYA'!CR36-('Credit issuance TYA'!$P$21*'Credit issuance TYA'!$B$2),IF('Hoja De Calculo'!CS$16&lt;'Hoja De Calculo'!CR$16,0,'Credit issuance TYA'!CR36-('Credit issuance TYA'!$P$21*'Credit issuance TYA'!$B$2)))</f>
        <v>0</v>
      </c>
      <c r="CS36" s="218">
        <f>IF(ISBLANK('Hoja De Calculo'!CT$13),'Credit issuance TYA'!CS36-('Credit issuance TYA'!$P$21*'Credit issuance TYA'!$B$2),IF('Hoja De Calculo'!CT$16&lt;'Hoja De Calculo'!CS$16,0,'Credit issuance TYA'!CS36-('Credit issuance TYA'!$P$21*'Credit issuance TYA'!$B$2)))</f>
        <v>0</v>
      </c>
      <c r="CT36" s="218">
        <f>IF(ISBLANK('Hoja De Calculo'!CU$13),'Credit issuance TYA'!CT36-('Credit issuance TYA'!$P$21*'Credit issuance TYA'!$B$2),IF('Hoja De Calculo'!CU$16&lt;'Hoja De Calculo'!CT$16,0,'Credit issuance TYA'!CT36-('Credit issuance TYA'!$P$21*'Credit issuance TYA'!$B$2)))</f>
        <v>0</v>
      </c>
      <c r="CU36" s="218">
        <f>IF(ISBLANK('Hoja De Calculo'!CV$13),'Credit issuance TYA'!CU36-('Credit issuance TYA'!$P$21*'Credit issuance TYA'!$B$2),IF('Hoja De Calculo'!CV$16&lt;'Hoja De Calculo'!CU$16,0,'Credit issuance TYA'!CU36-('Credit issuance TYA'!$P$21*'Credit issuance TYA'!$B$2)))</f>
        <v>0</v>
      </c>
      <c r="CV36" s="218">
        <f>IF(ISBLANK('Hoja De Calculo'!CW$13),'Credit issuance TYA'!CV36-('Credit issuance TYA'!$P$21*'Credit issuance TYA'!$B$2),IF('Hoja De Calculo'!CW$16&lt;'Hoja De Calculo'!CV$16,0,'Credit issuance TYA'!CV36-('Credit issuance TYA'!$P$21*'Credit issuance TYA'!$B$2)))</f>
        <v>0</v>
      </c>
      <c r="CW36" s="218">
        <f>IF(ISBLANK('Hoja De Calculo'!CX$13),'Credit issuance TYA'!CW36-('Credit issuance TYA'!$P$21*'Credit issuance TYA'!$B$2),IF('Hoja De Calculo'!CX$16&lt;'Hoja De Calculo'!CW$16,0,'Credit issuance TYA'!CW36-('Credit issuance TYA'!$P$21*'Credit issuance TYA'!$B$2)))</f>
        <v>0</v>
      </c>
    </row>
    <row r="37" spans="1:102" x14ac:dyDescent="0.35">
      <c r="A37" t="s">
        <v>142</v>
      </c>
      <c r="C37" s="196"/>
      <c r="D37" s="196"/>
      <c r="E37" s="196"/>
      <c r="F37" s="196"/>
      <c r="G37" s="196"/>
      <c r="H37" s="196"/>
      <c r="I37" s="196"/>
      <c r="J37" s="196"/>
      <c r="K37" s="196"/>
      <c r="L37" s="196"/>
      <c r="M37" s="196"/>
      <c r="N37" s="204"/>
      <c r="O37" s="211"/>
      <c r="P37" s="211"/>
      <c r="Q37" s="218">
        <f>'Credit issuance TYA'!Q37-('Credit issuance TYA'!$Q21*'Credit issuance TYA'!$B$2)</f>
        <v>0</v>
      </c>
      <c r="R37" s="218">
        <f>IF(ISBLANK('Hoja De Calculo'!S$13),'Credit issuance TYA'!R37-('Credit issuance TYA'!$Q$21*'Credit issuance TYA'!$B$2),IF('Hoja De Calculo'!S$16&lt;'Hoja De Calculo'!R$16,0,'Credit issuance TYA'!R37-('Credit issuance TYA'!$Q$21*'Credit issuance TYA'!$B$2)))</f>
        <v>0</v>
      </c>
      <c r="S37" s="218">
        <f>IF(ISBLANK('Hoja De Calculo'!T$13),'Credit issuance TYA'!S37-('Credit issuance TYA'!$Q$21*'Credit issuance TYA'!$B$2),IF('Hoja De Calculo'!T$16&lt;'Hoja De Calculo'!S$16,0,'Credit issuance TYA'!S37-('Credit issuance TYA'!$Q$21*'Credit issuance TYA'!$B$2)))</f>
        <v>0</v>
      </c>
      <c r="T37" s="218">
        <f>IF(ISBLANK('Hoja De Calculo'!U$13),'Credit issuance TYA'!T37-('Credit issuance TYA'!$Q$21*'Credit issuance TYA'!$B$2),IF('Hoja De Calculo'!U$16&lt;'Hoja De Calculo'!T$16,0,'Credit issuance TYA'!T37-('Credit issuance TYA'!$Q$21*'Credit issuance TYA'!$B$2)))</f>
        <v>0</v>
      </c>
      <c r="U37" s="218">
        <f>IF(ISBLANK('Hoja De Calculo'!V$13),'Credit issuance TYA'!U37-('Credit issuance TYA'!$Q$21*'Credit issuance TYA'!$B$2),IF('Hoja De Calculo'!V$16&lt;'Hoja De Calculo'!U$16,0,'Credit issuance TYA'!U37-('Credit issuance TYA'!$Q$21*'Credit issuance TYA'!$B$2)))</f>
        <v>0</v>
      </c>
      <c r="V37" s="218">
        <f>IF(ISBLANK('Hoja De Calculo'!W$13),'Credit issuance TYA'!V37-('Credit issuance TYA'!$Q$21*'Credit issuance TYA'!$B$2),IF('Hoja De Calculo'!W$16&lt;'Hoja De Calculo'!V$16,0,'Credit issuance TYA'!V37-('Credit issuance TYA'!$Q$21*'Credit issuance TYA'!$B$2)))</f>
        <v>0</v>
      </c>
      <c r="W37" s="218">
        <f>IF(ISBLANK('Hoja De Calculo'!X$13),'Credit issuance TYA'!W37-('Credit issuance TYA'!$Q$21*'Credit issuance TYA'!$B$2),IF('Hoja De Calculo'!X$16&lt;'Hoja De Calculo'!W$16,0,'Credit issuance TYA'!W37-('Credit issuance TYA'!$Q$21*'Credit issuance TYA'!$B$2)))</f>
        <v>0</v>
      </c>
      <c r="X37" s="218">
        <f>IF(ISBLANK('Hoja De Calculo'!Y$13),'Credit issuance TYA'!X37-('Credit issuance TYA'!$Q$21*'Credit issuance TYA'!$B$2),IF('Hoja De Calculo'!Y$16&lt;'Hoja De Calculo'!X$16,0,'Credit issuance TYA'!X37-('Credit issuance TYA'!$Q$21*'Credit issuance TYA'!$B$2)))</f>
        <v>0</v>
      </c>
      <c r="Y37" s="218">
        <f>IF(ISBLANK('Hoja De Calculo'!Z$13),'Credit issuance TYA'!Y37-('Credit issuance TYA'!$Q$21*'Credit issuance TYA'!$B$2),IF('Hoja De Calculo'!Z$16&lt;'Hoja De Calculo'!Y$16,0,'Credit issuance TYA'!Y37-('Credit issuance TYA'!$Q$21*'Credit issuance TYA'!$B$2)))</f>
        <v>0</v>
      </c>
      <c r="Z37" s="218">
        <f>IF(ISBLANK('Hoja De Calculo'!AA$13),'Credit issuance TYA'!Z37-('Credit issuance TYA'!$Q$21*'Credit issuance TYA'!$B$2),IF('Hoja De Calculo'!AA$16&lt;'Hoja De Calculo'!Z$16,0,'Credit issuance TYA'!Z37-('Credit issuance TYA'!$Q$21*'Credit issuance TYA'!$B$2)))</f>
        <v>0</v>
      </c>
      <c r="AA37" s="218">
        <f>IF(ISBLANK('Hoja De Calculo'!AB$13),'Credit issuance TYA'!AA37-('Credit issuance TYA'!$Q$21*'Credit issuance TYA'!$B$2),IF('Hoja De Calculo'!AB$16&lt;'Hoja De Calculo'!AA$16,0,'Credit issuance TYA'!AA37-('Credit issuance TYA'!$Q$21*'Credit issuance TYA'!$B$2)))</f>
        <v>0</v>
      </c>
      <c r="AB37" s="218">
        <f>IF(ISBLANK('Hoja De Calculo'!AC$13),'Credit issuance TYA'!AB37-('Credit issuance TYA'!$Q$21*'Credit issuance TYA'!$B$2),IF('Hoja De Calculo'!AC$16&lt;'Hoja De Calculo'!AB$16,0,'Credit issuance TYA'!AB37-('Credit issuance TYA'!$Q$21*'Credit issuance TYA'!$B$2)))</f>
        <v>0</v>
      </c>
      <c r="AC37" s="218">
        <f>IF(ISBLANK('Hoja De Calculo'!AD$13),'Credit issuance TYA'!AC37-('Credit issuance TYA'!$Q$21*'Credit issuance TYA'!$B$2),IF('Hoja De Calculo'!AD$16&lt;'Hoja De Calculo'!AC$16,0,'Credit issuance TYA'!AC37-('Credit issuance TYA'!$Q$21*'Credit issuance TYA'!$B$2)))</f>
        <v>0</v>
      </c>
      <c r="AD37" s="218">
        <f>IF(ISBLANK('Hoja De Calculo'!AE$13),'Credit issuance TYA'!AD37-('Credit issuance TYA'!$Q$21*'Credit issuance TYA'!$B$2),IF('Hoja De Calculo'!AE$16&lt;'Hoja De Calculo'!AD$16,0,'Credit issuance TYA'!AD37-('Credit issuance TYA'!$Q$21*'Credit issuance TYA'!$B$2)))</f>
        <v>0</v>
      </c>
      <c r="AE37" s="218">
        <f>IF(ISBLANK('Hoja De Calculo'!AF$13),'Credit issuance TYA'!AE37-('Credit issuance TYA'!$Q$21*'Credit issuance TYA'!$B$2),IF('Hoja De Calculo'!AF$16&lt;'Hoja De Calculo'!AE$16,0,'Credit issuance TYA'!AE37-('Credit issuance TYA'!$Q$21*'Credit issuance TYA'!$B$2)))</f>
        <v>0</v>
      </c>
      <c r="AF37" s="218">
        <f>IF(ISBLANK('Hoja De Calculo'!AG$13),'Credit issuance TYA'!AF37-('Credit issuance TYA'!$Q$21*'Credit issuance TYA'!$B$2),IF('Hoja De Calculo'!AG$16&lt;'Hoja De Calculo'!AF$16,0,'Credit issuance TYA'!AF37-('Credit issuance TYA'!$Q$21*'Credit issuance TYA'!$B$2)))</f>
        <v>0</v>
      </c>
      <c r="AG37" s="218">
        <f>IF(ISBLANK('Hoja De Calculo'!AH$13),'Credit issuance TYA'!AG37-('Credit issuance TYA'!$Q$21*'Credit issuance TYA'!$B$2),IF('Hoja De Calculo'!AH$16&lt;'Hoja De Calculo'!AG$16,0,'Credit issuance TYA'!AG37-('Credit issuance TYA'!$Q$21*'Credit issuance TYA'!$B$2)))</f>
        <v>0</v>
      </c>
      <c r="AH37" s="218">
        <f>IF(ISBLANK('Hoja De Calculo'!AI$13),'Credit issuance TYA'!AH37-('Credit issuance TYA'!$Q$21*'Credit issuance TYA'!$B$2),IF('Hoja De Calculo'!AI$16&lt;'Hoja De Calculo'!AH$16,0,'Credit issuance TYA'!AH37-('Credit issuance TYA'!$Q$21*'Credit issuance TYA'!$B$2)))</f>
        <v>0</v>
      </c>
      <c r="AI37" s="218">
        <f>IF(ISBLANK('Hoja De Calculo'!AJ$13),'Credit issuance TYA'!AI37-('Credit issuance TYA'!$Q$21*'Credit issuance TYA'!$B$2),IF('Hoja De Calculo'!AJ$16&lt;'Hoja De Calculo'!AI$16,0,'Credit issuance TYA'!AI37-('Credit issuance TYA'!$Q$21*'Credit issuance TYA'!$B$2)))</f>
        <v>0</v>
      </c>
      <c r="AJ37" s="218">
        <f>IF(ISBLANK('Hoja De Calculo'!AK$13),'Credit issuance TYA'!AJ37-('Credit issuance TYA'!$Q$21*'Credit issuance TYA'!$B$2),IF('Hoja De Calculo'!AK$16&lt;'Hoja De Calculo'!AJ$16,0,'Credit issuance TYA'!AJ37-('Credit issuance TYA'!$Q$21*'Credit issuance TYA'!$B$2)))</f>
        <v>0</v>
      </c>
      <c r="AK37" s="218">
        <f>IF(ISBLANK('Hoja De Calculo'!AL$13),'Credit issuance TYA'!AK37-('Credit issuance TYA'!$Q$21*'Credit issuance TYA'!$B$2),IF('Hoja De Calculo'!AL$16&lt;'Hoja De Calculo'!AK$16,0,'Credit issuance TYA'!AK37-('Credit issuance TYA'!$Q$21*'Credit issuance TYA'!$B$2)))</f>
        <v>0</v>
      </c>
      <c r="AL37" s="218">
        <f>IF(ISBLANK('Hoja De Calculo'!AM$13),'Credit issuance TYA'!AL37-('Credit issuance TYA'!$Q$21*'Credit issuance TYA'!$B$2),IF('Hoja De Calculo'!AM$16&lt;'Hoja De Calculo'!AL$16,0,'Credit issuance TYA'!AL37-('Credit issuance TYA'!$Q$21*'Credit issuance TYA'!$B$2)))</f>
        <v>0</v>
      </c>
      <c r="AM37" s="218">
        <f>IF(ISBLANK('Hoja De Calculo'!AN$13),'Credit issuance TYA'!AM37-('Credit issuance TYA'!$Q$21*'Credit issuance TYA'!$B$2),IF('Hoja De Calculo'!AN$16&lt;'Hoja De Calculo'!AM$16,0,'Credit issuance TYA'!AM37-('Credit issuance TYA'!$Q$21*'Credit issuance TYA'!$B$2)))</f>
        <v>0</v>
      </c>
      <c r="AN37" s="218">
        <f>IF(ISBLANK('Hoja De Calculo'!AO$13),'Credit issuance TYA'!AN37-('Credit issuance TYA'!$Q$21*'Credit issuance TYA'!$B$2),IF('Hoja De Calculo'!AO$16&lt;'Hoja De Calculo'!AN$16,0,'Credit issuance TYA'!AN37-('Credit issuance TYA'!$Q$21*'Credit issuance TYA'!$B$2)))</f>
        <v>0</v>
      </c>
      <c r="AO37" s="218">
        <f>IF(ISBLANK('Hoja De Calculo'!AP$13),'Credit issuance TYA'!AO37-('Credit issuance TYA'!$Q$21*'Credit issuance TYA'!$B$2),IF('Hoja De Calculo'!AP$16&lt;'Hoja De Calculo'!AO$16,0,'Credit issuance TYA'!AO37-('Credit issuance TYA'!$Q$21*'Credit issuance TYA'!$B$2)))</f>
        <v>0</v>
      </c>
      <c r="AP37" s="218">
        <f>IF(ISBLANK('Hoja De Calculo'!AQ$13),'Credit issuance TYA'!AP37-('Credit issuance TYA'!$Q$21*'Credit issuance TYA'!$B$2),IF('Hoja De Calculo'!AQ$16&lt;'Hoja De Calculo'!AP$16,0,'Credit issuance TYA'!AP37-('Credit issuance TYA'!$Q$21*'Credit issuance TYA'!$B$2)))</f>
        <v>0</v>
      </c>
      <c r="AQ37" s="218">
        <f>IF(ISBLANK('Hoja De Calculo'!AR$13),'Credit issuance TYA'!AQ37-('Credit issuance TYA'!$Q$21*'Credit issuance TYA'!$B$2),IF('Hoja De Calculo'!AR$16&lt;'Hoja De Calculo'!AQ$16,0,'Credit issuance TYA'!AQ37-('Credit issuance TYA'!$Q$21*'Credit issuance TYA'!$B$2)))</f>
        <v>0</v>
      </c>
      <c r="AR37" s="218">
        <f>IF(ISBLANK('Hoja De Calculo'!AS$13),'Credit issuance TYA'!AR37-('Credit issuance TYA'!$Q$21*'Credit issuance TYA'!$B$2),IF('Hoja De Calculo'!AS$16&lt;'Hoja De Calculo'!AR$16,0,'Credit issuance TYA'!AR37-('Credit issuance TYA'!$Q$21*'Credit issuance TYA'!$B$2)))</f>
        <v>0</v>
      </c>
      <c r="AS37" s="218">
        <f>IF(ISBLANK('Hoja De Calculo'!AT$13),'Credit issuance TYA'!AS37-('Credit issuance TYA'!$Q$21*'Credit issuance TYA'!$B$2),IF('Hoja De Calculo'!AT$16&lt;'Hoja De Calculo'!AS$16,0,'Credit issuance TYA'!AS37-('Credit issuance TYA'!$Q$21*'Credit issuance TYA'!$B$2)))</f>
        <v>0</v>
      </c>
      <c r="AT37" s="218">
        <f>IF(ISBLANK('Hoja De Calculo'!AU$13),'Credit issuance TYA'!AT37-('Credit issuance TYA'!$Q$21*'Credit issuance TYA'!$B$2),IF('Hoja De Calculo'!AU$16&lt;'Hoja De Calculo'!AT$16,0,'Credit issuance TYA'!AT37-('Credit issuance TYA'!$Q$21*'Credit issuance TYA'!$B$2)))</f>
        <v>0</v>
      </c>
      <c r="AU37" s="218">
        <f>IF(ISBLANK('Hoja De Calculo'!AV$13),'Credit issuance TYA'!AU37-('Credit issuance TYA'!$Q$21*'Credit issuance TYA'!$B$2),IF('Hoja De Calculo'!AV$16&lt;'Hoja De Calculo'!AU$16,0,'Credit issuance TYA'!AU37-('Credit issuance TYA'!$Q$21*'Credit issuance TYA'!$B$2)))</f>
        <v>0</v>
      </c>
      <c r="AV37" s="218">
        <f>IF(ISBLANK('Hoja De Calculo'!AW$13),'Credit issuance TYA'!AV37-('Credit issuance TYA'!$Q$21*'Credit issuance TYA'!$B$2),IF('Hoja De Calculo'!AW$16&lt;'Hoja De Calculo'!AV$16,0,'Credit issuance TYA'!AV37-('Credit issuance TYA'!$Q$21*'Credit issuance TYA'!$B$2)))</f>
        <v>0</v>
      </c>
      <c r="AW37" s="218">
        <f>IF(ISBLANK('Hoja De Calculo'!AX$13),'Credit issuance TYA'!AW37-('Credit issuance TYA'!$Q$21*'Credit issuance TYA'!$B$2),IF('Hoja De Calculo'!AX$16&lt;'Hoja De Calculo'!AW$16,0,'Credit issuance TYA'!AW37-('Credit issuance TYA'!$Q$21*'Credit issuance TYA'!$B$2)))</f>
        <v>0</v>
      </c>
      <c r="AX37" s="218">
        <f>IF(ISBLANK('Hoja De Calculo'!AY$13),'Credit issuance TYA'!AX37-('Credit issuance TYA'!$Q$21*'Credit issuance TYA'!$B$2),IF('Hoja De Calculo'!AY$16&lt;'Hoja De Calculo'!AX$16,0,'Credit issuance TYA'!AX37-('Credit issuance TYA'!$Q$21*'Credit issuance TYA'!$B$2)))</f>
        <v>0</v>
      </c>
      <c r="AY37" s="218">
        <f>IF(ISBLANK('Hoja De Calculo'!AZ$13),'Credit issuance TYA'!AY37-('Credit issuance TYA'!$Q$21*'Credit issuance TYA'!$B$2),IF('Hoja De Calculo'!AZ$16&lt;'Hoja De Calculo'!AY$16,0,'Credit issuance TYA'!AY37-('Credit issuance TYA'!$Q$21*'Credit issuance TYA'!$B$2)))</f>
        <v>0</v>
      </c>
      <c r="AZ37" s="218">
        <f>IF(ISBLANK('Hoja De Calculo'!BA$13),'Credit issuance TYA'!AZ37-('Credit issuance TYA'!$Q$21*'Credit issuance TYA'!$B$2),IF('Hoja De Calculo'!BA$16&lt;'Hoja De Calculo'!AZ$16,0,'Credit issuance TYA'!AZ37-('Credit issuance TYA'!$Q$21*'Credit issuance TYA'!$B$2)))</f>
        <v>0</v>
      </c>
      <c r="BA37" s="218">
        <f>IF(ISBLANK('Hoja De Calculo'!BB$13),'Credit issuance TYA'!BA37-('Credit issuance TYA'!$Q$21*'Credit issuance TYA'!$B$2),IF('Hoja De Calculo'!BB$16&lt;'Hoja De Calculo'!BA$16,0,'Credit issuance TYA'!BA37-('Credit issuance TYA'!$Q$21*'Credit issuance TYA'!$B$2)))</f>
        <v>0</v>
      </c>
      <c r="BB37" s="218">
        <f>IF(ISBLANK('Hoja De Calculo'!BC$13),'Credit issuance TYA'!BB37-('Credit issuance TYA'!$Q$21*'Credit issuance TYA'!$B$2),IF('Hoja De Calculo'!BC$16&lt;'Hoja De Calculo'!BB$16,0,'Credit issuance TYA'!BB37-('Credit issuance TYA'!$Q$21*'Credit issuance TYA'!$B$2)))</f>
        <v>0</v>
      </c>
      <c r="BC37" s="218">
        <f>IF(ISBLANK('Hoja De Calculo'!BD$13),'Credit issuance TYA'!BC37-('Credit issuance TYA'!$Q$21*'Credit issuance TYA'!$B$2),IF('Hoja De Calculo'!BD$16&lt;'Hoja De Calculo'!BC$16,0,'Credit issuance TYA'!BC37-('Credit issuance TYA'!$Q$21*'Credit issuance TYA'!$B$2)))</f>
        <v>0</v>
      </c>
      <c r="BD37" s="218">
        <f>IF(ISBLANK('Hoja De Calculo'!BE$13),'Credit issuance TYA'!BD37-('Credit issuance TYA'!$Q$21*'Credit issuance TYA'!$B$2),IF('Hoja De Calculo'!BE$16&lt;'Hoja De Calculo'!BD$16,0,'Credit issuance TYA'!BD37-('Credit issuance TYA'!$Q$21*'Credit issuance TYA'!$B$2)))</f>
        <v>0</v>
      </c>
      <c r="BE37" s="218">
        <f>IF(ISBLANK('Hoja De Calculo'!BF$13),'Credit issuance TYA'!BE37-('Credit issuance TYA'!$Q$21*'Credit issuance TYA'!$B$2),IF('Hoja De Calculo'!BF$16&lt;'Hoja De Calculo'!BE$16,0,'Credit issuance TYA'!BE37-('Credit issuance TYA'!$Q$21*'Credit issuance TYA'!$B$2)))</f>
        <v>0</v>
      </c>
      <c r="BF37" s="218">
        <f>IF(ISBLANK('Hoja De Calculo'!BG$13),'Credit issuance TYA'!BF37-('Credit issuance TYA'!$Q$21*'Credit issuance TYA'!$B$2),IF('Hoja De Calculo'!BG$16&lt;'Hoja De Calculo'!BF$16,0,'Credit issuance TYA'!BF37-('Credit issuance TYA'!$Q$21*'Credit issuance TYA'!$B$2)))</f>
        <v>0</v>
      </c>
      <c r="BG37" s="218">
        <f>IF(ISBLANK('Hoja De Calculo'!BH$13),'Credit issuance TYA'!BG37-('Credit issuance TYA'!$Q$21*'Credit issuance TYA'!$B$2),IF('Hoja De Calculo'!BH$16&lt;'Hoja De Calculo'!BG$16,0,'Credit issuance TYA'!BG37-('Credit issuance TYA'!$Q$21*'Credit issuance TYA'!$B$2)))</f>
        <v>0</v>
      </c>
      <c r="BH37" s="218">
        <f>IF(ISBLANK('Hoja De Calculo'!BI$13),'Credit issuance TYA'!BH37-('Credit issuance TYA'!$Q$21*'Credit issuance TYA'!$B$2),IF('Hoja De Calculo'!BI$16&lt;'Hoja De Calculo'!BH$16,0,'Credit issuance TYA'!BH37-('Credit issuance TYA'!$Q$21*'Credit issuance TYA'!$B$2)))</f>
        <v>0</v>
      </c>
      <c r="BI37" s="218">
        <f>IF(ISBLANK('Hoja De Calculo'!BJ$13),'Credit issuance TYA'!BI37-('Credit issuance TYA'!$Q$21*'Credit issuance TYA'!$B$2),IF('Hoja De Calculo'!BJ$16&lt;'Hoja De Calculo'!BI$16,0,'Credit issuance TYA'!BI37-('Credit issuance TYA'!$Q$21*'Credit issuance TYA'!$B$2)))</f>
        <v>0</v>
      </c>
      <c r="BJ37" s="218">
        <f>IF(ISBLANK('Hoja De Calculo'!BK$13),'Credit issuance TYA'!BJ37-('Credit issuance TYA'!$Q$21*'Credit issuance TYA'!$B$2),IF('Hoja De Calculo'!BK$16&lt;'Hoja De Calculo'!BJ$16,0,'Credit issuance TYA'!BJ37-('Credit issuance TYA'!$Q$21*'Credit issuance TYA'!$B$2)))</f>
        <v>0</v>
      </c>
      <c r="BK37" s="218">
        <f>IF(ISBLANK('Hoja De Calculo'!BL$13),'Credit issuance TYA'!BK37-('Credit issuance TYA'!$Q$21*'Credit issuance TYA'!$B$2),IF('Hoja De Calculo'!BL$16&lt;'Hoja De Calculo'!BK$16,0,'Credit issuance TYA'!BK37-('Credit issuance TYA'!$Q$21*'Credit issuance TYA'!$B$2)))</f>
        <v>0</v>
      </c>
      <c r="BL37" s="218">
        <f>IF(ISBLANK('Hoja De Calculo'!BM$13),'Credit issuance TYA'!BL37-('Credit issuance TYA'!$Q$21*'Credit issuance TYA'!$B$2),IF('Hoja De Calculo'!BM$16&lt;'Hoja De Calculo'!BL$16,0,'Credit issuance TYA'!BL37-('Credit issuance TYA'!$Q$21*'Credit issuance TYA'!$B$2)))</f>
        <v>0</v>
      </c>
      <c r="BM37" s="218">
        <f>IF(ISBLANK('Hoja De Calculo'!BN$13),'Credit issuance TYA'!BM37-('Credit issuance TYA'!$Q$21*'Credit issuance TYA'!$B$2),IF('Hoja De Calculo'!BN$16&lt;'Hoja De Calculo'!BM$16,0,'Credit issuance TYA'!BM37-('Credit issuance TYA'!$Q$21*'Credit issuance TYA'!$B$2)))</f>
        <v>0</v>
      </c>
      <c r="BN37" s="218">
        <f>IF(ISBLANK('Hoja De Calculo'!BO$13),'Credit issuance TYA'!BN37-('Credit issuance TYA'!$Q$21*'Credit issuance TYA'!$B$2),IF('Hoja De Calculo'!BO$16&lt;'Hoja De Calculo'!BN$16,0,'Credit issuance TYA'!BN37-('Credit issuance TYA'!$Q$21*'Credit issuance TYA'!$B$2)))</f>
        <v>0</v>
      </c>
      <c r="BO37" s="218">
        <f>IF(ISBLANK('Hoja De Calculo'!BP$13),'Credit issuance TYA'!BO37-('Credit issuance TYA'!$Q$21*'Credit issuance TYA'!$B$2),IF('Hoja De Calculo'!BP$16&lt;'Hoja De Calculo'!BO$16,0,'Credit issuance TYA'!BO37-('Credit issuance TYA'!$Q$21*'Credit issuance TYA'!$B$2)))</f>
        <v>0</v>
      </c>
      <c r="BP37" s="218">
        <f>IF(ISBLANK('Hoja De Calculo'!BQ$13),'Credit issuance TYA'!BP37-('Credit issuance TYA'!$Q$21*'Credit issuance TYA'!$B$2),IF('Hoja De Calculo'!BQ$16&lt;'Hoja De Calculo'!BP$16,0,'Credit issuance TYA'!BP37-('Credit issuance TYA'!$Q$21*'Credit issuance TYA'!$B$2)))</f>
        <v>0</v>
      </c>
      <c r="BQ37" s="218">
        <f>IF(ISBLANK('Hoja De Calculo'!BR$13),'Credit issuance TYA'!BQ37-('Credit issuance TYA'!$Q$21*'Credit issuance TYA'!$B$2),IF('Hoja De Calculo'!BR$16&lt;'Hoja De Calculo'!BQ$16,0,'Credit issuance TYA'!BQ37-('Credit issuance TYA'!$Q$21*'Credit issuance TYA'!$B$2)))</f>
        <v>0</v>
      </c>
      <c r="BR37" s="218">
        <f>IF(ISBLANK('Hoja De Calculo'!BS$13),'Credit issuance TYA'!BR37-('Credit issuance TYA'!$Q$21*'Credit issuance TYA'!$B$2),IF('Hoja De Calculo'!BS$16&lt;'Hoja De Calculo'!BR$16,0,'Credit issuance TYA'!BR37-('Credit issuance TYA'!$Q$21*'Credit issuance TYA'!$B$2)))</f>
        <v>0</v>
      </c>
      <c r="BS37" s="218">
        <f>IF(ISBLANK('Hoja De Calculo'!BT$13),'Credit issuance TYA'!BS37-('Credit issuance TYA'!$Q$21*'Credit issuance TYA'!$B$2),IF('Hoja De Calculo'!BT$16&lt;'Hoja De Calculo'!BS$16,0,'Credit issuance TYA'!BS37-('Credit issuance TYA'!$Q$21*'Credit issuance TYA'!$B$2)))</f>
        <v>0</v>
      </c>
      <c r="BT37" s="218">
        <f>IF(ISBLANK('Hoja De Calculo'!BU$13),'Credit issuance TYA'!BT37-('Credit issuance TYA'!$Q$21*'Credit issuance TYA'!$B$2),IF('Hoja De Calculo'!BU$16&lt;'Hoja De Calculo'!BT$16,0,'Credit issuance TYA'!BT37-('Credit issuance TYA'!$Q$21*'Credit issuance TYA'!$B$2)))</f>
        <v>0</v>
      </c>
      <c r="BU37" s="218">
        <f>IF(ISBLANK('Hoja De Calculo'!BV$13),'Credit issuance TYA'!BU37-('Credit issuance TYA'!$Q$21*'Credit issuance TYA'!$B$2),IF('Hoja De Calculo'!BV$16&lt;'Hoja De Calculo'!BU$16,0,'Credit issuance TYA'!BU37-('Credit issuance TYA'!$Q$21*'Credit issuance TYA'!$B$2)))</f>
        <v>0</v>
      </c>
      <c r="BV37" s="218">
        <f>IF(ISBLANK('Hoja De Calculo'!BW$13),'Credit issuance TYA'!BV37-('Credit issuance TYA'!$Q$21*'Credit issuance TYA'!$B$2),IF('Hoja De Calculo'!BW$16&lt;'Hoja De Calculo'!BV$16,0,'Credit issuance TYA'!BV37-('Credit issuance TYA'!$Q$21*'Credit issuance TYA'!$B$2)))</f>
        <v>0</v>
      </c>
      <c r="BW37" s="218">
        <f>IF(ISBLANK('Hoja De Calculo'!BX$13),'Credit issuance TYA'!BW37-('Credit issuance TYA'!$Q$21*'Credit issuance TYA'!$B$2),IF('Hoja De Calculo'!BX$16&lt;'Hoja De Calculo'!BW$16,0,'Credit issuance TYA'!BW37-('Credit issuance TYA'!$Q$21*'Credit issuance TYA'!$B$2)))</f>
        <v>0</v>
      </c>
      <c r="BX37" s="218">
        <f>IF(ISBLANK('Hoja De Calculo'!BY$13),'Credit issuance TYA'!BX37-('Credit issuance TYA'!$Q$21*'Credit issuance TYA'!$B$2),IF('Hoja De Calculo'!BY$16&lt;'Hoja De Calculo'!BX$16,0,'Credit issuance TYA'!BX37-('Credit issuance TYA'!$Q$21*'Credit issuance TYA'!$B$2)))</f>
        <v>0</v>
      </c>
      <c r="BY37" s="218">
        <f>IF(ISBLANK('Hoja De Calculo'!BZ$13),'Credit issuance TYA'!BY37-('Credit issuance TYA'!$Q$21*'Credit issuance TYA'!$B$2),IF('Hoja De Calculo'!BZ$16&lt;'Hoja De Calculo'!BY$16,0,'Credit issuance TYA'!BY37-('Credit issuance TYA'!$Q$21*'Credit issuance TYA'!$B$2)))</f>
        <v>0</v>
      </c>
      <c r="BZ37" s="218">
        <f>IF(ISBLANK('Hoja De Calculo'!CA$13),'Credit issuance TYA'!BZ37-('Credit issuance TYA'!$Q$21*'Credit issuance TYA'!$B$2),IF('Hoja De Calculo'!CA$16&lt;'Hoja De Calculo'!BZ$16,0,'Credit issuance TYA'!BZ37-('Credit issuance TYA'!$Q$21*'Credit issuance TYA'!$B$2)))</f>
        <v>0</v>
      </c>
      <c r="CA37" s="218">
        <f>IF(ISBLANK('Hoja De Calculo'!CB$13),'Credit issuance TYA'!CA37-('Credit issuance TYA'!$Q$21*'Credit issuance TYA'!$B$2),IF('Hoja De Calculo'!CB$16&lt;'Hoja De Calculo'!CA$16,0,'Credit issuance TYA'!CA37-('Credit issuance TYA'!$Q$21*'Credit issuance TYA'!$B$2)))</f>
        <v>0</v>
      </c>
      <c r="CB37" s="218">
        <f>IF(ISBLANK('Hoja De Calculo'!CC$13),'Credit issuance TYA'!CB37-('Credit issuance TYA'!$Q$21*'Credit issuance TYA'!$B$2),IF('Hoja De Calculo'!CC$16&lt;'Hoja De Calculo'!CB$16,0,'Credit issuance TYA'!CB37-('Credit issuance TYA'!$Q$21*'Credit issuance TYA'!$B$2)))</f>
        <v>0</v>
      </c>
      <c r="CC37" s="218">
        <f>IF(ISBLANK('Hoja De Calculo'!CD$13),'Credit issuance TYA'!CC37-('Credit issuance TYA'!$Q$21*'Credit issuance TYA'!$B$2),IF('Hoja De Calculo'!CD$16&lt;'Hoja De Calculo'!CC$16,0,'Credit issuance TYA'!CC37-('Credit issuance TYA'!$Q$21*'Credit issuance TYA'!$B$2)))</f>
        <v>0</v>
      </c>
      <c r="CD37" s="218">
        <f>IF(ISBLANK('Hoja De Calculo'!CE$13),'Credit issuance TYA'!CD37-('Credit issuance TYA'!$Q$21*'Credit issuance TYA'!$B$2),IF('Hoja De Calculo'!CE$16&lt;'Hoja De Calculo'!CD$16,0,'Credit issuance TYA'!CD37-('Credit issuance TYA'!$Q$21*'Credit issuance TYA'!$B$2)))</f>
        <v>0</v>
      </c>
      <c r="CE37" s="218">
        <f>IF(ISBLANK('Hoja De Calculo'!CF$13),'Credit issuance TYA'!CE37-('Credit issuance TYA'!$Q$21*'Credit issuance TYA'!$B$2),IF('Hoja De Calculo'!CF$16&lt;'Hoja De Calculo'!CE$16,0,'Credit issuance TYA'!CE37-('Credit issuance TYA'!$Q$21*'Credit issuance TYA'!$B$2)))</f>
        <v>0</v>
      </c>
      <c r="CF37" s="218">
        <f>IF(ISBLANK('Hoja De Calculo'!CG$13),'Credit issuance TYA'!CF37-('Credit issuance TYA'!$Q$21*'Credit issuance TYA'!$B$2),IF('Hoja De Calculo'!CG$16&lt;'Hoja De Calculo'!CF$16,0,'Credit issuance TYA'!CF37-('Credit issuance TYA'!$Q$21*'Credit issuance TYA'!$B$2)))</f>
        <v>0</v>
      </c>
      <c r="CG37" s="218">
        <f>IF(ISBLANK('Hoja De Calculo'!CH$13),'Credit issuance TYA'!CG37-('Credit issuance TYA'!$Q$21*'Credit issuance TYA'!$B$2),IF('Hoja De Calculo'!CH$16&lt;'Hoja De Calculo'!CG$16,0,'Credit issuance TYA'!CG37-('Credit issuance TYA'!$Q$21*'Credit issuance TYA'!$B$2)))</f>
        <v>0</v>
      </c>
      <c r="CH37" s="218">
        <f>IF(ISBLANK('Hoja De Calculo'!CI$13),'Credit issuance TYA'!CH37-('Credit issuance TYA'!$Q$21*'Credit issuance TYA'!$B$2),IF('Hoja De Calculo'!CI$16&lt;'Hoja De Calculo'!CH$16,0,'Credit issuance TYA'!CH37-('Credit issuance TYA'!$Q$21*'Credit issuance TYA'!$B$2)))</f>
        <v>0</v>
      </c>
      <c r="CI37" s="218">
        <f>IF(ISBLANK('Hoja De Calculo'!CJ$13),'Credit issuance TYA'!CI37-('Credit issuance TYA'!$Q$21*'Credit issuance TYA'!$B$2),IF('Hoja De Calculo'!CJ$16&lt;'Hoja De Calculo'!CI$16,0,'Credit issuance TYA'!CI37-('Credit issuance TYA'!$Q$21*'Credit issuance TYA'!$B$2)))</f>
        <v>0</v>
      </c>
      <c r="CJ37" s="218">
        <f>IF(ISBLANK('Hoja De Calculo'!CK$13),'Credit issuance TYA'!CJ37-('Credit issuance TYA'!$Q$21*'Credit issuance TYA'!$B$2),IF('Hoja De Calculo'!CK$16&lt;'Hoja De Calculo'!CJ$16,0,'Credit issuance TYA'!CJ37-('Credit issuance TYA'!$Q$21*'Credit issuance TYA'!$B$2)))</f>
        <v>0</v>
      </c>
      <c r="CK37" s="218">
        <f>IF(ISBLANK('Hoja De Calculo'!CL$13),'Credit issuance TYA'!CK37-('Credit issuance TYA'!$Q$21*'Credit issuance TYA'!$B$2),IF('Hoja De Calculo'!CL$16&lt;'Hoja De Calculo'!CK$16,0,'Credit issuance TYA'!CK37-('Credit issuance TYA'!$Q$21*'Credit issuance TYA'!$B$2)))</f>
        <v>0</v>
      </c>
      <c r="CL37" s="218">
        <f>IF(ISBLANK('Hoja De Calculo'!CM$13),'Credit issuance TYA'!CL37-('Credit issuance TYA'!$Q$21*'Credit issuance TYA'!$B$2),IF('Hoja De Calculo'!CM$16&lt;'Hoja De Calculo'!CL$16,0,'Credit issuance TYA'!CL37-('Credit issuance TYA'!$Q$21*'Credit issuance TYA'!$B$2)))</f>
        <v>0</v>
      </c>
      <c r="CM37" s="218">
        <f>IF(ISBLANK('Hoja De Calculo'!CN$13),'Credit issuance TYA'!CM37-('Credit issuance TYA'!$Q$21*'Credit issuance TYA'!$B$2),IF('Hoja De Calculo'!CN$16&lt;'Hoja De Calculo'!CM$16,0,'Credit issuance TYA'!CM37-('Credit issuance TYA'!$Q$21*'Credit issuance TYA'!$B$2)))</f>
        <v>0</v>
      </c>
      <c r="CN37" s="218">
        <f>IF(ISBLANK('Hoja De Calculo'!CO$13),'Credit issuance TYA'!CN37-('Credit issuance TYA'!$Q$21*'Credit issuance TYA'!$B$2),IF('Hoja De Calculo'!CO$16&lt;'Hoja De Calculo'!CN$16,0,'Credit issuance TYA'!CN37-('Credit issuance TYA'!$Q$21*'Credit issuance TYA'!$B$2)))</f>
        <v>0</v>
      </c>
      <c r="CO37" s="218">
        <f>IF(ISBLANK('Hoja De Calculo'!CP$13),'Credit issuance TYA'!CO37-('Credit issuance TYA'!$Q$21*'Credit issuance TYA'!$B$2),IF('Hoja De Calculo'!CP$16&lt;'Hoja De Calculo'!CO$16,0,'Credit issuance TYA'!CO37-('Credit issuance TYA'!$Q$21*'Credit issuance TYA'!$B$2)))</f>
        <v>0</v>
      </c>
      <c r="CP37" s="218">
        <f>IF(ISBLANK('Hoja De Calculo'!CQ$13),'Credit issuance TYA'!CP37-('Credit issuance TYA'!$Q$21*'Credit issuance TYA'!$B$2),IF('Hoja De Calculo'!CQ$16&lt;'Hoja De Calculo'!CP$16,0,'Credit issuance TYA'!CP37-('Credit issuance TYA'!$Q$21*'Credit issuance TYA'!$B$2)))</f>
        <v>0</v>
      </c>
      <c r="CQ37" s="218">
        <f>IF(ISBLANK('Hoja De Calculo'!CR$13),'Credit issuance TYA'!CQ37-('Credit issuance TYA'!$Q$21*'Credit issuance TYA'!$B$2),IF('Hoja De Calculo'!CR$16&lt;'Hoja De Calculo'!CQ$16,0,'Credit issuance TYA'!CQ37-('Credit issuance TYA'!$Q$21*'Credit issuance TYA'!$B$2)))</f>
        <v>0</v>
      </c>
      <c r="CR37" s="218">
        <f>IF(ISBLANK('Hoja De Calculo'!CS$13),'Credit issuance TYA'!CR37-('Credit issuance TYA'!$Q$21*'Credit issuance TYA'!$B$2),IF('Hoja De Calculo'!CS$16&lt;'Hoja De Calculo'!CR$16,0,'Credit issuance TYA'!CR37-('Credit issuance TYA'!$Q$21*'Credit issuance TYA'!$B$2)))</f>
        <v>0</v>
      </c>
      <c r="CS37" s="218">
        <f>IF(ISBLANK('Hoja De Calculo'!CT$13),'Credit issuance TYA'!CS37-('Credit issuance TYA'!$Q$21*'Credit issuance TYA'!$B$2),IF('Hoja De Calculo'!CT$16&lt;'Hoja De Calculo'!CS$16,0,'Credit issuance TYA'!CS37-('Credit issuance TYA'!$Q$21*'Credit issuance TYA'!$B$2)))</f>
        <v>0</v>
      </c>
      <c r="CT37" s="218">
        <f>IF(ISBLANK('Hoja De Calculo'!CU$13),'Credit issuance TYA'!CT37-('Credit issuance TYA'!$Q$21*'Credit issuance TYA'!$B$2),IF('Hoja De Calculo'!CU$16&lt;'Hoja De Calculo'!CT$16,0,'Credit issuance TYA'!CT37-('Credit issuance TYA'!$Q$21*'Credit issuance TYA'!$B$2)))</f>
        <v>0</v>
      </c>
      <c r="CU37" s="218">
        <f>IF(ISBLANK('Hoja De Calculo'!CV$13),'Credit issuance TYA'!CU37-('Credit issuance TYA'!$Q$21*'Credit issuance TYA'!$B$2),IF('Hoja De Calculo'!CV$16&lt;'Hoja De Calculo'!CU$16,0,'Credit issuance TYA'!CU37-('Credit issuance TYA'!$Q$21*'Credit issuance TYA'!$B$2)))</f>
        <v>0</v>
      </c>
      <c r="CV37" s="218">
        <f>IF(ISBLANK('Hoja De Calculo'!CW$13),'Credit issuance TYA'!CV37-('Credit issuance TYA'!$Q$21*'Credit issuance TYA'!$B$2),IF('Hoja De Calculo'!CW$16&lt;'Hoja De Calculo'!CV$16,0,'Credit issuance TYA'!CV37-('Credit issuance TYA'!$Q$21*'Credit issuance TYA'!$B$2)))</f>
        <v>0</v>
      </c>
      <c r="CW37" s="218">
        <f>IF(ISBLANK('Hoja De Calculo'!CX$13),'Credit issuance TYA'!CW37-('Credit issuance TYA'!$Q$21*'Credit issuance TYA'!$B$2),IF('Hoja De Calculo'!CX$16&lt;'Hoja De Calculo'!CW$16,0,'Credit issuance TYA'!CW37-('Credit issuance TYA'!$Q$21*'Credit issuance TYA'!$B$2)))</f>
        <v>0</v>
      </c>
    </row>
    <row r="38" spans="1:102" x14ac:dyDescent="0.35">
      <c r="A38" t="s">
        <v>143</v>
      </c>
      <c r="C38" s="196"/>
      <c r="D38" s="196"/>
      <c r="E38" s="196"/>
      <c r="F38" s="196"/>
      <c r="G38" s="196"/>
      <c r="H38" s="196"/>
      <c r="I38" s="196"/>
      <c r="J38" s="196"/>
      <c r="K38" s="196"/>
      <c r="L38" s="196"/>
      <c r="M38" s="196"/>
      <c r="N38" s="204"/>
      <c r="O38" s="211"/>
      <c r="P38" s="211"/>
      <c r="Q38" s="211"/>
      <c r="R38" s="218">
        <f>'Credit issuance TYA'!R38-('Credit issuance TYA'!$R21*'Credit issuance TYA'!$B$2)</f>
        <v>0</v>
      </c>
      <c r="S38" s="218">
        <f>IF(ISBLANK('Hoja De Calculo'!T$13),'Credit issuance TYA'!S38-('Credit issuance TYA'!$R$21*'Credit issuance TYA'!$B$2),IF('Hoja De Calculo'!T$16&lt;'Hoja De Calculo'!S$16,0,'Credit issuance TYA'!S38-('Credit issuance TYA'!$R$21*'Credit issuance TYA'!$B$2)))</f>
        <v>0</v>
      </c>
      <c r="T38" s="218">
        <f>IF(ISBLANK('Hoja De Calculo'!U$13),'Credit issuance TYA'!T38-('Credit issuance TYA'!$R$21*'Credit issuance TYA'!$B$2),IF('Hoja De Calculo'!U$16&lt;'Hoja De Calculo'!T$16,0,'Credit issuance TYA'!T38-('Credit issuance TYA'!$R$21*'Credit issuance TYA'!$B$2)))</f>
        <v>0</v>
      </c>
      <c r="U38" s="218">
        <f>IF(ISBLANK('Hoja De Calculo'!V$13),'Credit issuance TYA'!U38-('Credit issuance TYA'!$R$21*'Credit issuance TYA'!$B$2),IF('Hoja De Calculo'!V$16&lt;'Hoja De Calculo'!U$16,0,'Credit issuance TYA'!U38-('Credit issuance TYA'!$R$21*'Credit issuance TYA'!$B$2)))</f>
        <v>0</v>
      </c>
      <c r="V38" s="218">
        <f>IF(ISBLANK('Hoja De Calculo'!W$13),'Credit issuance TYA'!V38-('Credit issuance TYA'!$R$21*'Credit issuance TYA'!$B$2),IF('Hoja De Calculo'!W$16&lt;'Hoja De Calculo'!V$16,0,'Credit issuance TYA'!V38-('Credit issuance TYA'!$R$21*'Credit issuance TYA'!$B$2)))</f>
        <v>0</v>
      </c>
      <c r="W38" s="218">
        <f>IF(ISBLANK('Hoja De Calculo'!X$13),'Credit issuance TYA'!W38-('Credit issuance TYA'!$R$21*'Credit issuance TYA'!$B$2),IF('Hoja De Calculo'!X$16&lt;'Hoja De Calculo'!W$16,0,'Credit issuance TYA'!W38-('Credit issuance TYA'!$R$21*'Credit issuance TYA'!$B$2)))</f>
        <v>0</v>
      </c>
      <c r="X38" s="218">
        <f>IF(ISBLANK('Hoja De Calculo'!Y$13),'Credit issuance TYA'!X38-('Credit issuance TYA'!$R$21*'Credit issuance TYA'!$B$2),IF('Hoja De Calculo'!Y$16&lt;'Hoja De Calculo'!X$16,0,'Credit issuance TYA'!X38-('Credit issuance TYA'!$R$21*'Credit issuance TYA'!$B$2)))</f>
        <v>0</v>
      </c>
      <c r="Y38" s="218">
        <f>IF(ISBLANK('Hoja De Calculo'!Z$13),'Credit issuance TYA'!Y38-('Credit issuance TYA'!$R$21*'Credit issuance TYA'!$B$2),IF('Hoja De Calculo'!Z$16&lt;'Hoja De Calculo'!Y$16,0,'Credit issuance TYA'!Y38-('Credit issuance TYA'!$R$21*'Credit issuance TYA'!$B$2)))</f>
        <v>0</v>
      </c>
      <c r="Z38" s="218">
        <f>IF(ISBLANK('Hoja De Calculo'!AA$13),'Credit issuance TYA'!Z38-('Credit issuance TYA'!$R$21*'Credit issuance TYA'!$B$2),IF('Hoja De Calculo'!AA$16&lt;'Hoja De Calculo'!Z$16,0,'Credit issuance TYA'!Z38-('Credit issuance TYA'!$R$21*'Credit issuance TYA'!$B$2)))</f>
        <v>0</v>
      </c>
      <c r="AA38" s="218">
        <f>IF(ISBLANK('Hoja De Calculo'!AB$13),'Credit issuance TYA'!AA38-('Credit issuance TYA'!$R$21*'Credit issuance TYA'!$B$2),IF('Hoja De Calculo'!AB$16&lt;'Hoja De Calculo'!AA$16,0,'Credit issuance TYA'!AA38-('Credit issuance TYA'!$R$21*'Credit issuance TYA'!$B$2)))</f>
        <v>0</v>
      </c>
      <c r="AB38" s="218">
        <f>IF(ISBLANK('Hoja De Calculo'!AC$13),'Credit issuance TYA'!AB38-('Credit issuance TYA'!$R$21*'Credit issuance TYA'!$B$2),IF('Hoja De Calculo'!AC$16&lt;'Hoja De Calculo'!AB$16,0,'Credit issuance TYA'!AB38-('Credit issuance TYA'!$R$21*'Credit issuance TYA'!$B$2)))</f>
        <v>0</v>
      </c>
      <c r="AC38" s="218">
        <f>IF(ISBLANK('Hoja De Calculo'!AD$13),'Credit issuance TYA'!AC38-('Credit issuance TYA'!$R$21*'Credit issuance TYA'!$B$2),IF('Hoja De Calculo'!AD$16&lt;'Hoja De Calculo'!AC$16,0,'Credit issuance TYA'!AC38-('Credit issuance TYA'!$R$21*'Credit issuance TYA'!$B$2)))</f>
        <v>0</v>
      </c>
      <c r="AD38" s="218">
        <f>IF(ISBLANK('Hoja De Calculo'!AE$13),'Credit issuance TYA'!AD38-('Credit issuance TYA'!$R$21*'Credit issuance TYA'!$B$2),IF('Hoja De Calculo'!AE$16&lt;'Hoja De Calculo'!AD$16,0,'Credit issuance TYA'!AD38-('Credit issuance TYA'!$R$21*'Credit issuance TYA'!$B$2)))</f>
        <v>0</v>
      </c>
      <c r="AE38" s="218">
        <f>IF(ISBLANK('Hoja De Calculo'!AF$13),'Credit issuance TYA'!AE38-('Credit issuance TYA'!$R$21*'Credit issuance TYA'!$B$2),IF('Hoja De Calculo'!AF$16&lt;'Hoja De Calculo'!AE$16,0,'Credit issuance TYA'!AE38-('Credit issuance TYA'!$R$21*'Credit issuance TYA'!$B$2)))</f>
        <v>0</v>
      </c>
      <c r="AF38" s="218">
        <f>IF(ISBLANK('Hoja De Calculo'!AG$13),'Credit issuance TYA'!AF38-('Credit issuance TYA'!$R$21*'Credit issuance TYA'!$B$2),IF('Hoja De Calculo'!AG$16&lt;'Hoja De Calculo'!AF$16,0,'Credit issuance TYA'!AF38-('Credit issuance TYA'!$R$21*'Credit issuance TYA'!$B$2)))</f>
        <v>0</v>
      </c>
      <c r="AG38" s="218">
        <f>IF(ISBLANK('Hoja De Calculo'!AH$13),'Credit issuance TYA'!AG38-('Credit issuance TYA'!$R$21*'Credit issuance TYA'!$B$2),IF('Hoja De Calculo'!AH$16&lt;'Hoja De Calculo'!AG$16,0,'Credit issuance TYA'!AG38-('Credit issuance TYA'!$R$21*'Credit issuance TYA'!$B$2)))</f>
        <v>0</v>
      </c>
      <c r="AH38" s="218">
        <f>IF(ISBLANK('Hoja De Calculo'!AI$13),'Credit issuance TYA'!AH38-('Credit issuance TYA'!$R$21*'Credit issuance TYA'!$B$2),IF('Hoja De Calculo'!AI$16&lt;'Hoja De Calculo'!AH$16,0,'Credit issuance TYA'!AH38-('Credit issuance TYA'!$R$21*'Credit issuance TYA'!$B$2)))</f>
        <v>0</v>
      </c>
      <c r="AI38" s="218">
        <f>IF(ISBLANK('Hoja De Calculo'!AJ$13),'Credit issuance TYA'!AI38-('Credit issuance TYA'!$R$21*'Credit issuance TYA'!$B$2),IF('Hoja De Calculo'!AJ$16&lt;'Hoja De Calculo'!AI$16,0,'Credit issuance TYA'!AI38-('Credit issuance TYA'!$R$21*'Credit issuance TYA'!$B$2)))</f>
        <v>0</v>
      </c>
      <c r="AJ38" s="218">
        <f>IF(ISBLANK('Hoja De Calculo'!AK$13),'Credit issuance TYA'!AJ38-('Credit issuance TYA'!$R$21*'Credit issuance TYA'!$B$2),IF('Hoja De Calculo'!AK$16&lt;'Hoja De Calculo'!AJ$16,0,'Credit issuance TYA'!AJ38-('Credit issuance TYA'!$R$21*'Credit issuance TYA'!$B$2)))</f>
        <v>0</v>
      </c>
      <c r="AK38" s="218">
        <f>IF(ISBLANK('Hoja De Calculo'!AL$13),'Credit issuance TYA'!AK38-('Credit issuance TYA'!$R$21*'Credit issuance TYA'!$B$2),IF('Hoja De Calculo'!AL$16&lt;'Hoja De Calculo'!AK$16,0,'Credit issuance TYA'!AK38-('Credit issuance TYA'!$R$21*'Credit issuance TYA'!$B$2)))</f>
        <v>0</v>
      </c>
      <c r="AL38" s="218">
        <f>IF(ISBLANK('Hoja De Calculo'!AM$13),'Credit issuance TYA'!AL38-('Credit issuance TYA'!$R$21*'Credit issuance TYA'!$B$2),IF('Hoja De Calculo'!AM$16&lt;'Hoja De Calculo'!AL$16,0,'Credit issuance TYA'!AL38-('Credit issuance TYA'!$R$21*'Credit issuance TYA'!$B$2)))</f>
        <v>0</v>
      </c>
      <c r="AM38" s="218">
        <f>IF(ISBLANK('Hoja De Calculo'!AN$13),'Credit issuance TYA'!AM38-('Credit issuance TYA'!$R$21*'Credit issuance TYA'!$B$2),IF('Hoja De Calculo'!AN$16&lt;'Hoja De Calculo'!AM$16,0,'Credit issuance TYA'!AM38-('Credit issuance TYA'!$R$21*'Credit issuance TYA'!$B$2)))</f>
        <v>0</v>
      </c>
      <c r="AN38" s="218">
        <f>IF(ISBLANK('Hoja De Calculo'!AO$13),'Credit issuance TYA'!AN38-('Credit issuance TYA'!$R$21*'Credit issuance TYA'!$B$2),IF('Hoja De Calculo'!AO$16&lt;'Hoja De Calculo'!AN$16,0,'Credit issuance TYA'!AN38-('Credit issuance TYA'!$R$21*'Credit issuance TYA'!$B$2)))</f>
        <v>0</v>
      </c>
      <c r="AO38" s="218">
        <f>IF(ISBLANK('Hoja De Calculo'!AP$13),'Credit issuance TYA'!AO38-('Credit issuance TYA'!$R$21*'Credit issuance TYA'!$B$2),IF('Hoja De Calculo'!AP$16&lt;'Hoja De Calculo'!AO$16,0,'Credit issuance TYA'!AO38-('Credit issuance TYA'!$R$21*'Credit issuance TYA'!$B$2)))</f>
        <v>0</v>
      </c>
      <c r="AP38" s="218">
        <f>IF(ISBLANK('Hoja De Calculo'!AQ$13),'Credit issuance TYA'!AP38-('Credit issuance TYA'!$R$21*'Credit issuance TYA'!$B$2),IF('Hoja De Calculo'!AQ$16&lt;'Hoja De Calculo'!AP$16,0,'Credit issuance TYA'!AP38-('Credit issuance TYA'!$R$21*'Credit issuance TYA'!$B$2)))</f>
        <v>0</v>
      </c>
      <c r="AQ38" s="218">
        <f>IF(ISBLANK('Hoja De Calculo'!AR$13),'Credit issuance TYA'!AQ38-('Credit issuance TYA'!$R$21*'Credit issuance TYA'!$B$2),IF('Hoja De Calculo'!AR$16&lt;'Hoja De Calculo'!AQ$16,0,'Credit issuance TYA'!AQ38-('Credit issuance TYA'!$R$21*'Credit issuance TYA'!$B$2)))</f>
        <v>0</v>
      </c>
      <c r="AR38" s="218">
        <f>IF(ISBLANK('Hoja De Calculo'!AS$13),'Credit issuance TYA'!AR38-('Credit issuance TYA'!$R$21*'Credit issuance TYA'!$B$2),IF('Hoja De Calculo'!AS$16&lt;'Hoja De Calculo'!AR$16,0,'Credit issuance TYA'!AR38-('Credit issuance TYA'!$R$21*'Credit issuance TYA'!$B$2)))</f>
        <v>0</v>
      </c>
      <c r="AS38" s="218">
        <f>IF(ISBLANK('Hoja De Calculo'!AT$13),'Credit issuance TYA'!AS38-('Credit issuance TYA'!$R$21*'Credit issuance TYA'!$B$2),IF('Hoja De Calculo'!AT$16&lt;'Hoja De Calculo'!AS$16,0,'Credit issuance TYA'!AS38-('Credit issuance TYA'!$R$21*'Credit issuance TYA'!$B$2)))</f>
        <v>0</v>
      </c>
      <c r="AT38" s="218">
        <f>IF(ISBLANK('Hoja De Calculo'!AU$13),'Credit issuance TYA'!AT38-('Credit issuance TYA'!$R$21*'Credit issuance TYA'!$B$2),IF('Hoja De Calculo'!AU$16&lt;'Hoja De Calculo'!AT$16,0,'Credit issuance TYA'!AT38-('Credit issuance TYA'!$R$21*'Credit issuance TYA'!$B$2)))</f>
        <v>0</v>
      </c>
      <c r="AU38" s="218">
        <f>IF(ISBLANK('Hoja De Calculo'!AV$13),'Credit issuance TYA'!AU38-('Credit issuance TYA'!$R$21*'Credit issuance TYA'!$B$2),IF('Hoja De Calculo'!AV$16&lt;'Hoja De Calculo'!AU$16,0,'Credit issuance TYA'!AU38-('Credit issuance TYA'!$R$21*'Credit issuance TYA'!$B$2)))</f>
        <v>0</v>
      </c>
      <c r="AV38" s="218">
        <f>IF(ISBLANK('Hoja De Calculo'!AW$13),'Credit issuance TYA'!AV38-('Credit issuance TYA'!$R$21*'Credit issuance TYA'!$B$2),IF('Hoja De Calculo'!AW$16&lt;'Hoja De Calculo'!AV$16,0,'Credit issuance TYA'!AV38-('Credit issuance TYA'!$R$21*'Credit issuance TYA'!$B$2)))</f>
        <v>0</v>
      </c>
      <c r="AW38" s="218">
        <f>IF(ISBLANK('Hoja De Calculo'!AX$13),'Credit issuance TYA'!AW38-('Credit issuance TYA'!$R$21*'Credit issuance TYA'!$B$2),IF('Hoja De Calculo'!AX$16&lt;'Hoja De Calculo'!AW$16,0,'Credit issuance TYA'!AW38-('Credit issuance TYA'!$R$21*'Credit issuance TYA'!$B$2)))</f>
        <v>0</v>
      </c>
      <c r="AX38" s="218">
        <f>IF(ISBLANK('Hoja De Calculo'!AY$13),'Credit issuance TYA'!AX38-('Credit issuance TYA'!$R$21*'Credit issuance TYA'!$B$2),IF('Hoja De Calculo'!AY$16&lt;'Hoja De Calculo'!AX$16,0,'Credit issuance TYA'!AX38-('Credit issuance TYA'!$R$21*'Credit issuance TYA'!$B$2)))</f>
        <v>0</v>
      </c>
      <c r="AY38" s="218">
        <f>IF(ISBLANK('Hoja De Calculo'!AZ$13),'Credit issuance TYA'!AY38-('Credit issuance TYA'!$R$21*'Credit issuance TYA'!$B$2),IF('Hoja De Calculo'!AZ$16&lt;'Hoja De Calculo'!AY$16,0,'Credit issuance TYA'!AY38-('Credit issuance TYA'!$R$21*'Credit issuance TYA'!$B$2)))</f>
        <v>0</v>
      </c>
      <c r="AZ38" s="218">
        <f>IF(ISBLANK('Hoja De Calculo'!BA$13),'Credit issuance TYA'!AZ38-('Credit issuance TYA'!$R$21*'Credit issuance TYA'!$B$2),IF('Hoja De Calculo'!BA$16&lt;'Hoja De Calculo'!AZ$16,0,'Credit issuance TYA'!AZ38-('Credit issuance TYA'!$R$21*'Credit issuance TYA'!$B$2)))</f>
        <v>0</v>
      </c>
      <c r="BA38" s="218">
        <f>IF(ISBLANK('Hoja De Calculo'!BB$13),'Credit issuance TYA'!BA38-('Credit issuance TYA'!$R$21*'Credit issuance TYA'!$B$2),IF('Hoja De Calculo'!BB$16&lt;'Hoja De Calculo'!BA$16,0,'Credit issuance TYA'!BA38-('Credit issuance TYA'!$R$21*'Credit issuance TYA'!$B$2)))</f>
        <v>0</v>
      </c>
      <c r="BB38" s="218">
        <f>IF(ISBLANK('Hoja De Calculo'!BC$13),'Credit issuance TYA'!BB38-('Credit issuance TYA'!$R$21*'Credit issuance TYA'!$B$2),IF('Hoja De Calculo'!BC$16&lt;'Hoja De Calculo'!BB$16,0,'Credit issuance TYA'!BB38-('Credit issuance TYA'!$R$21*'Credit issuance TYA'!$B$2)))</f>
        <v>0</v>
      </c>
      <c r="BC38" s="218">
        <f>IF(ISBLANK('Hoja De Calculo'!BD$13),'Credit issuance TYA'!BC38-('Credit issuance TYA'!$R$21*'Credit issuance TYA'!$B$2),IF('Hoja De Calculo'!BD$16&lt;'Hoja De Calculo'!BC$16,0,'Credit issuance TYA'!BC38-('Credit issuance TYA'!$R$21*'Credit issuance TYA'!$B$2)))</f>
        <v>0</v>
      </c>
      <c r="BD38" s="218">
        <f>IF(ISBLANK('Hoja De Calculo'!BE$13),'Credit issuance TYA'!BD38-('Credit issuance TYA'!$R$21*'Credit issuance TYA'!$B$2),IF('Hoja De Calculo'!BE$16&lt;'Hoja De Calculo'!BD$16,0,'Credit issuance TYA'!BD38-('Credit issuance TYA'!$R$21*'Credit issuance TYA'!$B$2)))</f>
        <v>0</v>
      </c>
      <c r="BE38" s="218">
        <f>IF(ISBLANK('Hoja De Calculo'!BF$13),'Credit issuance TYA'!BE38-('Credit issuance TYA'!$R$21*'Credit issuance TYA'!$B$2),IF('Hoja De Calculo'!BF$16&lt;'Hoja De Calculo'!BE$16,0,'Credit issuance TYA'!BE38-('Credit issuance TYA'!$R$21*'Credit issuance TYA'!$B$2)))</f>
        <v>0</v>
      </c>
      <c r="BF38" s="218">
        <f>IF(ISBLANK('Hoja De Calculo'!BG$13),'Credit issuance TYA'!BF38-('Credit issuance TYA'!$R$21*'Credit issuance TYA'!$B$2),IF('Hoja De Calculo'!BG$16&lt;'Hoja De Calculo'!BF$16,0,'Credit issuance TYA'!BF38-('Credit issuance TYA'!$R$21*'Credit issuance TYA'!$B$2)))</f>
        <v>0</v>
      </c>
      <c r="BG38" s="218">
        <f>IF(ISBLANK('Hoja De Calculo'!BH$13),'Credit issuance TYA'!BG38-('Credit issuance TYA'!$R$21*'Credit issuance TYA'!$B$2),IF('Hoja De Calculo'!BH$16&lt;'Hoja De Calculo'!BG$16,0,'Credit issuance TYA'!BG38-('Credit issuance TYA'!$R$21*'Credit issuance TYA'!$B$2)))</f>
        <v>0</v>
      </c>
      <c r="BH38" s="218">
        <f>IF(ISBLANK('Hoja De Calculo'!BI$13),'Credit issuance TYA'!BH38-('Credit issuance TYA'!$R$21*'Credit issuance TYA'!$B$2),IF('Hoja De Calculo'!BI$16&lt;'Hoja De Calculo'!BH$16,0,'Credit issuance TYA'!BH38-('Credit issuance TYA'!$R$21*'Credit issuance TYA'!$B$2)))</f>
        <v>0</v>
      </c>
      <c r="BI38" s="218">
        <f>IF(ISBLANK('Hoja De Calculo'!BJ$13),'Credit issuance TYA'!BI38-('Credit issuance TYA'!$R$21*'Credit issuance TYA'!$B$2),IF('Hoja De Calculo'!BJ$16&lt;'Hoja De Calculo'!BI$16,0,'Credit issuance TYA'!BI38-('Credit issuance TYA'!$R$21*'Credit issuance TYA'!$B$2)))</f>
        <v>0</v>
      </c>
      <c r="BJ38" s="218">
        <f>IF(ISBLANK('Hoja De Calculo'!BK$13),'Credit issuance TYA'!BJ38-('Credit issuance TYA'!$R$21*'Credit issuance TYA'!$B$2),IF('Hoja De Calculo'!BK$16&lt;'Hoja De Calculo'!BJ$16,0,'Credit issuance TYA'!BJ38-('Credit issuance TYA'!$R$21*'Credit issuance TYA'!$B$2)))</f>
        <v>0</v>
      </c>
      <c r="BK38" s="218">
        <f>IF(ISBLANK('Hoja De Calculo'!BL$13),'Credit issuance TYA'!BK38-('Credit issuance TYA'!$R$21*'Credit issuance TYA'!$B$2),IF('Hoja De Calculo'!BL$16&lt;'Hoja De Calculo'!BK$16,0,'Credit issuance TYA'!BK38-('Credit issuance TYA'!$R$21*'Credit issuance TYA'!$B$2)))</f>
        <v>0</v>
      </c>
      <c r="BL38" s="218">
        <f>IF(ISBLANK('Hoja De Calculo'!BM$13),'Credit issuance TYA'!BL38-('Credit issuance TYA'!$R$21*'Credit issuance TYA'!$B$2),IF('Hoja De Calculo'!BM$16&lt;'Hoja De Calculo'!BL$16,0,'Credit issuance TYA'!BL38-('Credit issuance TYA'!$R$21*'Credit issuance TYA'!$B$2)))</f>
        <v>0</v>
      </c>
      <c r="BM38" s="218">
        <f>IF(ISBLANK('Hoja De Calculo'!BN$13),'Credit issuance TYA'!BM38-('Credit issuance TYA'!$R$21*'Credit issuance TYA'!$B$2),IF('Hoja De Calculo'!BN$16&lt;'Hoja De Calculo'!BM$16,0,'Credit issuance TYA'!BM38-('Credit issuance TYA'!$R$21*'Credit issuance TYA'!$B$2)))</f>
        <v>0</v>
      </c>
      <c r="BN38" s="218">
        <f>IF(ISBLANK('Hoja De Calculo'!BO$13),'Credit issuance TYA'!BN38-('Credit issuance TYA'!$R$21*'Credit issuance TYA'!$B$2),IF('Hoja De Calculo'!BO$16&lt;'Hoja De Calculo'!BN$16,0,'Credit issuance TYA'!BN38-('Credit issuance TYA'!$R$21*'Credit issuance TYA'!$B$2)))</f>
        <v>0</v>
      </c>
      <c r="BO38" s="218">
        <f>IF(ISBLANK('Hoja De Calculo'!BP$13),'Credit issuance TYA'!BO38-('Credit issuance TYA'!$R$21*'Credit issuance TYA'!$B$2),IF('Hoja De Calculo'!BP$16&lt;'Hoja De Calculo'!BO$16,0,'Credit issuance TYA'!BO38-('Credit issuance TYA'!$R$21*'Credit issuance TYA'!$B$2)))</f>
        <v>0</v>
      </c>
      <c r="BP38" s="218">
        <f>IF(ISBLANK('Hoja De Calculo'!BQ$13),'Credit issuance TYA'!BP38-('Credit issuance TYA'!$R$21*'Credit issuance TYA'!$B$2),IF('Hoja De Calculo'!BQ$16&lt;'Hoja De Calculo'!BP$16,0,'Credit issuance TYA'!BP38-('Credit issuance TYA'!$R$21*'Credit issuance TYA'!$B$2)))</f>
        <v>0</v>
      </c>
      <c r="BQ38" s="218">
        <f>IF(ISBLANK('Hoja De Calculo'!BR$13),'Credit issuance TYA'!BQ38-('Credit issuance TYA'!$R$21*'Credit issuance TYA'!$B$2),IF('Hoja De Calculo'!BR$16&lt;'Hoja De Calculo'!BQ$16,0,'Credit issuance TYA'!BQ38-('Credit issuance TYA'!$R$21*'Credit issuance TYA'!$B$2)))</f>
        <v>0</v>
      </c>
      <c r="BR38" s="218">
        <f>IF(ISBLANK('Hoja De Calculo'!BS$13),'Credit issuance TYA'!BR38-('Credit issuance TYA'!$R$21*'Credit issuance TYA'!$B$2),IF('Hoja De Calculo'!BS$16&lt;'Hoja De Calculo'!BR$16,0,'Credit issuance TYA'!BR38-('Credit issuance TYA'!$R$21*'Credit issuance TYA'!$B$2)))</f>
        <v>0</v>
      </c>
      <c r="BS38" s="218">
        <f>IF(ISBLANK('Hoja De Calculo'!BT$13),'Credit issuance TYA'!BS38-('Credit issuance TYA'!$R$21*'Credit issuance TYA'!$B$2),IF('Hoja De Calculo'!BT$16&lt;'Hoja De Calculo'!BS$16,0,'Credit issuance TYA'!BS38-('Credit issuance TYA'!$R$21*'Credit issuance TYA'!$B$2)))</f>
        <v>0</v>
      </c>
      <c r="BT38" s="218">
        <f>IF(ISBLANK('Hoja De Calculo'!BU$13),'Credit issuance TYA'!BT38-('Credit issuance TYA'!$R$21*'Credit issuance TYA'!$B$2),IF('Hoja De Calculo'!BU$16&lt;'Hoja De Calculo'!BT$16,0,'Credit issuance TYA'!BT38-('Credit issuance TYA'!$R$21*'Credit issuance TYA'!$B$2)))</f>
        <v>0</v>
      </c>
      <c r="BU38" s="218">
        <f>IF(ISBLANK('Hoja De Calculo'!BV$13),'Credit issuance TYA'!BU38-('Credit issuance TYA'!$R$21*'Credit issuance TYA'!$B$2),IF('Hoja De Calculo'!BV$16&lt;'Hoja De Calculo'!BU$16,0,'Credit issuance TYA'!BU38-('Credit issuance TYA'!$R$21*'Credit issuance TYA'!$B$2)))</f>
        <v>0</v>
      </c>
      <c r="BV38" s="218">
        <f>IF(ISBLANK('Hoja De Calculo'!BW$13),'Credit issuance TYA'!BV38-('Credit issuance TYA'!$R$21*'Credit issuance TYA'!$B$2),IF('Hoja De Calculo'!BW$16&lt;'Hoja De Calculo'!BV$16,0,'Credit issuance TYA'!BV38-('Credit issuance TYA'!$R$21*'Credit issuance TYA'!$B$2)))</f>
        <v>0</v>
      </c>
      <c r="BW38" s="218">
        <f>IF(ISBLANK('Hoja De Calculo'!BX$13),'Credit issuance TYA'!BW38-('Credit issuance TYA'!$R$21*'Credit issuance TYA'!$B$2),IF('Hoja De Calculo'!BX$16&lt;'Hoja De Calculo'!BW$16,0,'Credit issuance TYA'!BW38-('Credit issuance TYA'!$R$21*'Credit issuance TYA'!$B$2)))</f>
        <v>0</v>
      </c>
      <c r="BX38" s="218">
        <f>IF(ISBLANK('Hoja De Calculo'!BY$13),'Credit issuance TYA'!BX38-('Credit issuance TYA'!$R$21*'Credit issuance TYA'!$B$2),IF('Hoja De Calculo'!BY$16&lt;'Hoja De Calculo'!BX$16,0,'Credit issuance TYA'!BX38-('Credit issuance TYA'!$R$21*'Credit issuance TYA'!$B$2)))</f>
        <v>0</v>
      </c>
      <c r="BY38" s="218">
        <f>IF(ISBLANK('Hoja De Calculo'!BZ$13),'Credit issuance TYA'!BY38-('Credit issuance TYA'!$R$21*'Credit issuance TYA'!$B$2),IF('Hoja De Calculo'!BZ$16&lt;'Hoja De Calculo'!BY$16,0,'Credit issuance TYA'!BY38-('Credit issuance TYA'!$R$21*'Credit issuance TYA'!$B$2)))</f>
        <v>0</v>
      </c>
      <c r="BZ38" s="218">
        <f>IF(ISBLANK('Hoja De Calculo'!CA$13),'Credit issuance TYA'!BZ38-('Credit issuance TYA'!$R$21*'Credit issuance TYA'!$B$2),IF('Hoja De Calculo'!CA$16&lt;'Hoja De Calculo'!BZ$16,0,'Credit issuance TYA'!BZ38-('Credit issuance TYA'!$R$21*'Credit issuance TYA'!$B$2)))</f>
        <v>0</v>
      </c>
      <c r="CA38" s="218">
        <f>IF(ISBLANK('Hoja De Calculo'!CB$13),'Credit issuance TYA'!CA38-('Credit issuance TYA'!$R$21*'Credit issuance TYA'!$B$2),IF('Hoja De Calculo'!CB$16&lt;'Hoja De Calculo'!CA$16,0,'Credit issuance TYA'!CA38-('Credit issuance TYA'!$R$21*'Credit issuance TYA'!$B$2)))</f>
        <v>0</v>
      </c>
      <c r="CB38" s="218">
        <f>IF(ISBLANK('Hoja De Calculo'!CC$13),'Credit issuance TYA'!CB38-('Credit issuance TYA'!$R$21*'Credit issuance TYA'!$B$2),IF('Hoja De Calculo'!CC$16&lt;'Hoja De Calculo'!CB$16,0,'Credit issuance TYA'!CB38-('Credit issuance TYA'!$R$21*'Credit issuance TYA'!$B$2)))</f>
        <v>0</v>
      </c>
      <c r="CC38" s="218">
        <f>IF(ISBLANK('Hoja De Calculo'!CD$13),'Credit issuance TYA'!CC38-('Credit issuance TYA'!$R$21*'Credit issuance TYA'!$B$2),IF('Hoja De Calculo'!CD$16&lt;'Hoja De Calculo'!CC$16,0,'Credit issuance TYA'!CC38-('Credit issuance TYA'!$R$21*'Credit issuance TYA'!$B$2)))</f>
        <v>0</v>
      </c>
      <c r="CD38" s="218">
        <f>IF(ISBLANK('Hoja De Calculo'!CE$13),'Credit issuance TYA'!CD38-('Credit issuance TYA'!$R$21*'Credit issuance TYA'!$B$2),IF('Hoja De Calculo'!CE$16&lt;'Hoja De Calculo'!CD$16,0,'Credit issuance TYA'!CD38-('Credit issuance TYA'!$R$21*'Credit issuance TYA'!$B$2)))</f>
        <v>0</v>
      </c>
      <c r="CE38" s="218">
        <f>IF(ISBLANK('Hoja De Calculo'!CF$13),'Credit issuance TYA'!CE38-('Credit issuance TYA'!$R$21*'Credit issuance TYA'!$B$2),IF('Hoja De Calculo'!CF$16&lt;'Hoja De Calculo'!CE$16,0,'Credit issuance TYA'!CE38-('Credit issuance TYA'!$R$21*'Credit issuance TYA'!$B$2)))</f>
        <v>0</v>
      </c>
      <c r="CF38" s="218">
        <f>IF(ISBLANK('Hoja De Calculo'!CG$13),'Credit issuance TYA'!CF38-('Credit issuance TYA'!$R$21*'Credit issuance TYA'!$B$2),IF('Hoja De Calculo'!CG$16&lt;'Hoja De Calculo'!CF$16,0,'Credit issuance TYA'!CF38-('Credit issuance TYA'!$R$21*'Credit issuance TYA'!$B$2)))</f>
        <v>0</v>
      </c>
      <c r="CG38" s="218">
        <f>IF(ISBLANK('Hoja De Calculo'!CH$13),'Credit issuance TYA'!CG38-('Credit issuance TYA'!$R$21*'Credit issuance TYA'!$B$2),IF('Hoja De Calculo'!CH$16&lt;'Hoja De Calculo'!CG$16,0,'Credit issuance TYA'!CG38-('Credit issuance TYA'!$R$21*'Credit issuance TYA'!$B$2)))</f>
        <v>0</v>
      </c>
      <c r="CH38" s="218">
        <f>IF(ISBLANK('Hoja De Calculo'!CI$13),'Credit issuance TYA'!CH38-('Credit issuance TYA'!$R$21*'Credit issuance TYA'!$B$2),IF('Hoja De Calculo'!CI$16&lt;'Hoja De Calculo'!CH$16,0,'Credit issuance TYA'!CH38-('Credit issuance TYA'!$R$21*'Credit issuance TYA'!$B$2)))</f>
        <v>0</v>
      </c>
      <c r="CI38" s="218">
        <f>IF(ISBLANK('Hoja De Calculo'!CJ$13),'Credit issuance TYA'!CI38-('Credit issuance TYA'!$R$21*'Credit issuance TYA'!$B$2),IF('Hoja De Calculo'!CJ$16&lt;'Hoja De Calculo'!CI$16,0,'Credit issuance TYA'!CI38-('Credit issuance TYA'!$R$21*'Credit issuance TYA'!$B$2)))</f>
        <v>0</v>
      </c>
      <c r="CJ38" s="218">
        <f>IF(ISBLANK('Hoja De Calculo'!CK$13),'Credit issuance TYA'!CJ38-('Credit issuance TYA'!$R$21*'Credit issuance TYA'!$B$2),IF('Hoja De Calculo'!CK$16&lt;'Hoja De Calculo'!CJ$16,0,'Credit issuance TYA'!CJ38-('Credit issuance TYA'!$R$21*'Credit issuance TYA'!$B$2)))</f>
        <v>0</v>
      </c>
      <c r="CK38" s="218">
        <f>IF(ISBLANK('Hoja De Calculo'!CL$13),'Credit issuance TYA'!CK38-('Credit issuance TYA'!$R$21*'Credit issuance TYA'!$B$2),IF('Hoja De Calculo'!CL$16&lt;'Hoja De Calculo'!CK$16,0,'Credit issuance TYA'!CK38-('Credit issuance TYA'!$R$21*'Credit issuance TYA'!$B$2)))</f>
        <v>0</v>
      </c>
      <c r="CL38" s="218">
        <f>IF(ISBLANK('Hoja De Calculo'!CM$13),'Credit issuance TYA'!CL38-('Credit issuance TYA'!$R$21*'Credit issuance TYA'!$B$2),IF('Hoja De Calculo'!CM$16&lt;'Hoja De Calculo'!CL$16,0,'Credit issuance TYA'!CL38-('Credit issuance TYA'!$R$21*'Credit issuance TYA'!$B$2)))</f>
        <v>0</v>
      </c>
      <c r="CM38" s="218">
        <f>IF(ISBLANK('Hoja De Calculo'!CN$13),'Credit issuance TYA'!CM38-('Credit issuance TYA'!$R$21*'Credit issuance TYA'!$B$2),IF('Hoja De Calculo'!CN$16&lt;'Hoja De Calculo'!CM$16,0,'Credit issuance TYA'!CM38-('Credit issuance TYA'!$R$21*'Credit issuance TYA'!$B$2)))</f>
        <v>0</v>
      </c>
      <c r="CN38" s="218">
        <f>IF(ISBLANK('Hoja De Calculo'!CO$13),'Credit issuance TYA'!CN38-('Credit issuance TYA'!$R$21*'Credit issuance TYA'!$B$2),IF('Hoja De Calculo'!CO$16&lt;'Hoja De Calculo'!CN$16,0,'Credit issuance TYA'!CN38-('Credit issuance TYA'!$R$21*'Credit issuance TYA'!$B$2)))</f>
        <v>0</v>
      </c>
      <c r="CO38" s="218">
        <f>IF(ISBLANK('Hoja De Calculo'!CP$13),'Credit issuance TYA'!CO38-('Credit issuance TYA'!$R$21*'Credit issuance TYA'!$B$2),IF('Hoja De Calculo'!CP$16&lt;'Hoja De Calculo'!CO$16,0,'Credit issuance TYA'!CO38-('Credit issuance TYA'!$R$21*'Credit issuance TYA'!$B$2)))</f>
        <v>0</v>
      </c>
      <c r="CP38" s="218">
        <f>IF(ISBLANK('Hoja De Calculo'!CQ$13),'Credit issuance TYA'!CP38-('Credit issuance TYA'!$R$21*'Credit issuance TYA'!$B$2),IF('Hoja De Calculo'!CQ$16&lt;'Hoja De Calculo'!CP$16,0,'Credit issuance TYA'!CP38-('Credit issuance TYA'!$R$21*'Credit issuance TYA'!$B$2)))</f>
        <v>0</v>
      </c>
      <c r="CQ38" s="218">
        <f>IF(ISBLANK('Hoja De Calculo'!CR$13),'Credit issuance TYA'!CQ38-('Credit issuance TYA'!$R$21*'Credit issuance TYA'!$B$2),IF('Hoja De Calculo'!CR$16&lt;'Hoja De Calculo'!CQ$16,0,'Credit issuance TYA'!CQ38-('Credit issuance TYA'!$R$21*'Credit issuance TYA'!$B$2)))</f>
        <v>0</v>
      </c>
      <c r="CR38" s="218">
        <f>IF(ISBLANK('Hoja De Calculo'!CS$13),'Credit issuance TYA'!CR38-('Credit issuance TYA'!$R$21*'Credit issuance TYA'!$B$2),IF('Hoja De Calculo'!CS$16&lt;'Hoja De Calculo'!CR$16,0,'Credit issuance TYA'!CR38-('Credit issuance TYA'!$R$21*'Credit issuance TYA'!$B$2)))</f>
        <v>0</v>
      </c>
      <c r="CS38" s="218">
        <f>IF(ISBLANK('Hoja De Calculo'!CT$13),'Credit issuance TYA'!CS38-('Credit issuance TYA'!$R$21*'Credit issuance TYA'!$B$2),IF('Hoja De Calculo'!CT$16&lt;'Hoja De Calculo'!CS$16,0,'Credit issuance TYA'!CS38-('Credit issuance TYA'!$R$21*'Credit issuance TYA'!$B$2)))</f>
        <v>0</v>
      </c>
      <c r="CT38" s="218">
        <f>IF(ISBLANK('Hoja De Calculo'!CU$13),'Credit issuance TYA'!CT38-('Credit issuance TYA'!$R$21*'Credit issuance TYA'!$B$2),IF('Hoja De Calculo'!CU$16&lt;'Hoja De Calculo'!CT$16,0,'Credit issuance TYA'!CT38-('Credit issuance TYA'!$R$21*'Credit issuance TYA'!$B$2)))</f>
        <v>0</v>
      </c>
      <c r="CU38" s="218">
        <f>IF(ISBLANK('Hoja De Calculo'!CV$13),'Credit issuance TYA'!CU38-('Credit issuance TYA'!$R$21*'Credit issuance TYA'!$B$2),IF('Hoja De Calculo'!CV$16&lt;'Hoja De Calculo'!CU$16,0,'Credit issuance TYA'!CU38-('Credit issuance TYA'!$R$21*'Credit issuance TYA'!$B$2)))</f>
        <v>0</v>
      </c>
      <c r="CV38" s="218">
        <f>IF(ISBLANK('Hoja De Calculo'!CW$13),'Credit issuance TYA'!CV38-('Credit issuance TYA'!$R$21*'Credit issuance TYA'!$B$2),IF('Hoja De Calculo'!CW$16&lt;'Hoja De Calculo'!CV$16,0,'Credit issuance TYA'!CV38-('Credit issuance TYA'!$R$21*'Credit issuance TYA'!$B$2)))</f>
        <v>0</v>
      </c>
      <c r="CW38" s="218">
        <f>IF(ISBLANK('Hoja De Calculo'!CX$13),'Credit issuance TYA'!CW38-('Credit issuance TYA'!$R$21*'Credit issuance TYA'!$B$2),IF('Hoja De Calculo'!CX$16&lt;'Hoja De Calculo'!CW$16,0,'Credit issuance TYA'!CW38-('Credit issuance TYA'!$R$21*'Credit issuance TYA'!$B$2)))</f>
        <v>0</v>
      </c>
      <c r="CX38" s="211"/>
    </row>
    <row r="39" spans="1:102" x14ac:dyDescent="0.35">
      <c r="A39" t="s">
        <v>144</v>
      </c>
      <c r="C39" s="196"/>
      <c r="D39" s="196"/>
      <c r="E39" s="196"/>
      <c r="F39" s="196"/>
      <c r="G39" s="196"/>
      <c r="H39" s="196"/>
      <c r="I39" s="196"/>
      <c r="J39" s="196"/>
      <c r="K39" s="196"/>
      <c r="L39" s="196"/>
      <c r="M39" s="196"/>
      <c r="N39" s="204"/>
      <c r="O39" s="211"/>
      <c r="P39" s="211"/>
      <c r="Q39" s="211"/>
      <c r="R39" s="211"/>
      <c r="S39" s="218">
        <f>'Credit issuance TYA'!S39-('Credit issuance TYA'!$S21*'Credit issuance TYA'!$B$2)</f>
        <v>0</v>
      </c>
      <c r="T39" s="218">
        <f>IF(ISBLANK('Hoja De Calculo'!U$13),'Credit issuance TYA'!T39-('Credit issuance TYA'!$S$21*'Credit issuance TYA'!$B$2),IF('Hoja De Calculo'!U$16&lt;'Hoja De Calculo'!T$16,0,'Credit issuance TYA'!T39-('Credit issuance TYA'!$S$21*'Credit issuance TYA'!$B$2)))</f>
        <v>0</v>
      </c>
      <c r="U39" s="218">
        <f>IF(ISBLANK('Hoja De Calculo'!V$13),'Credit issuance TYA'!U39-('Credit issuance TYA'!$S$21*'Credit issuance TYA'!$B$2),IF('Hoja De Calculo'!V$16&lt;'Hoja De Calculo'!U$16,0,'Credit issuance TYA'!U39-('Credit issuance TYA'!$S$21*'Credit issuance TYA'!$B$2)))</f>
        <v>0</v>
      </c>
      <c r="V39" s="218">
        <f>IF(ISBLANK('Hoja De Calculo'!W$13),'Credit issuance TYA'!V39-('Credit issuance TYA'!$S$21*'Credit issuance TYA'!$B$2),IF('Hoja De Calculo'!W$16&lt;'Hoja De Calculo'!V$16,0,'Credit issuance TYA'!V39-('Credit issuance TYA'!$S$21*'Credit issuance TYA'!$B$2)))</f>
        <v>0</v>
      </c>
      <c r="W39" s="218">
        <f>IF(ISBLANK('Hoja De Calculo'!X$13),'Credit issuance TYA'!W39-('Credit issuance TYA'!$S$21*'Credit issuance TYA'!$B$2),IF('Hoja De Calculo'!X$16&lt;'Hoja De Calculo'!W$16,0,'Credit issuance TYA'!W39-('Credit issuance TYA'!$S$21*'Credit issuance TYA'!$B$2)))</f>
        <v>0</v>
      </c>
      <c r="X39" s="218">
        <f>IF(ISBLANK('Hoja De Calculo'!Y$13),'Credit issuance TYA'!X39-('Credit issuance TYA'!$S$21*'Credit issuance TYA'!$B$2),IF('Hoja De Calculo'!Y$16&lt;'Hoja De Calculo'!X$16,0,'Credit issuance TYA'!X39-('Credit issuance TYA'!$S$21*'Credit issuance TYA'!$B$2)))</f>
        <v>0</v>
      </c>
      <c r="Y39" s="218">
        <f>IF(ISBLANK('Hoja De Calculo'!Z$13),'Credit issuance TYA'!Y39-('Credit issuance TYA'!$S$21*'Credit issuance TYA'!$B$2),IF('Hoja De Calculo'!Z$16&lt;'Hoja De Calculo'!Y$16,0,'Credit issuance TYA'!Y39-('Credit issuance TYA'!$S$21*'Credit issuance TYA'!$B$2)))</f>
        <v>0</v>
      </c>
      <c r="Z39" s="218">
        <f>IF(ISBLANK('Hoja De Calculo'!AA$13),'Credit issuance TYA'!Z39-('Credit issuance TYA'!$S$21*'Credit issuance TYA'!$B$2),IF('Hoja De Calculo'!AA$16&lt;'Hoja De Calculo'!Z$16,0,'Credit issuance TYA'!Z39-('Credit issuance TYA'!$S$21*'Credit issuance TYA'!$B$2)))</f>
        <v>0</v>
      </c>
      <c r="AA39" s="218">
        <f>IF(ISBLANK('Hoja De Calculo'!AB$13),'Credit issuance TYA'!AA39-('Credit issuance TYA'!$S$21*'Credit issuance TYA'!$B$2),IF('Hoja De Calculo'!AB$16&lt;'Hoja De Calculo'!AA$16,0,'Credit issuance TYA'!AA39-('Credit issuance TYA'!$S$21*'Credit issuance TYA'!$B$2)))</f>
        <v>0</v>
      </c>
      <c r="AB39" s="218">
        <f>IF(ISBLANK('Hoja De Calculo'!AC$13),'Credit issuance TYA'!AB39-('Credit issuance TYA'!$S$21*'Credit issuance TYA'!$B$2),IF('Hoja De Calculo'!AC$16&lt;'Hoja De Calculo'!AB$16,0,'Credit issuance TYA'!AB39-('Credit issuance TYA'!$S$21*'Credit issuance TYA'!$B$2)))</f>
        <v>0</v>
      </c>
      <c r="AC39" s="218">
        <f>IF(ISBLANK('Hoja De Calculo'!AD$13),'Credit issuance TYA'!AC39-('Credit issuance TYA'!$S$21*'Credit issuance TYA'!$B$2),IF('Hoja De Calculo'!AD$16&lt;'Hoja De Calculo'!AC$16,0,'Credit issuance TYA'!AC39-('Credit issuance TYA'!$S$21*'Credit issuance TYA'!$B$2)))</f>
        <v>0</v>
      </c>
      <c r="AD39" s="218">
        <f>IF(ISBLANK('Hoja De Calculo'!AE$13),'Credit issuance TYA'!AD39-('Credit issuance TYA'!$S$21*'Credit issuance TYA'!$B$2),IF('Hoja De Calculo'!AE$16&lt;'Hoja De Calculo'!AD$16,0,'Credit issuance TYA'!AD39-('Credit issuance TYA'!$S$21*'Credit issuance TYA'!$B$2)))</f>
        <v>0</v>
      </c>
      <c r="AE39" s="218">
        <f>IF(ISBLANK('Hoja De Calculo'!AF$13),'Credit issuance TYA'!AE39-('Credit issuance TYA'!$S$21*'Credit issuance TYA'!$B$2),IF('Hoja De Calculo'!AF$16&lt;'Hoja De Calculo'!AE$16,0,'Credit issuance TYA'!AE39-('Credit issuance TYA'!$S$21*'Credit issuance TYA'!$B$2)))</f>
        <v>0</v>
      </c>
      <c r="AF39" s="218">
        <f>IF(ISBLANK('Hoja De Calculo'!AG$13),'Credit issuance TYA'!AF39-('Credit issuance TYA'!$S$21*'Credit issuance TYA'!$B$2),IF('Hoja De Calculo'!AG$16&lt;'Hoja De Calculo'!AF$16,0,'Credit issuance TYA'!AF39-('Credit issuance TYA'!$S$21*'Credit issuance TYA'!$B$2)))</f>
        <v>0</v>
      </c>
      <c r="AG39" s="218">
        <f>IF(ISBLANK('Hoja De Calculo'!AH$13),'Credit issuance TYA'!AG39-('Credit issuance TYA'!$S$21*'Credit issuance TYA'!$B$2),IF('Hoja De Calculo'!AH$16&lt;'Hoja De Calculo'!AG$16,0,'Credit issuance TYA'!AG39-('Credit issuance TYA'!$S$21*'Credit issuance TYA'!$B$2)))</f>
        <v>0</v>
      </c>
      <c r="AH39" s="218">
        <f>IF(ISBLANK('Hoja De Calculo'!AI$13),'Credit issuance TYA'!AH39-('Credit issuance TYA'!$S$21*'Credit issuance TYA'!$B$2),IF('Hoja De Calculo'!AI$16&lt;'Hoja De Calculo'!AH$16,0,'Credit issuance TYA'!AH39-('Credit issuance TYA'!$S$21*'Credit issuance TYA'!$B$2)))</f>
        <v>0</v>
      </c>
      <c r="AI39" s="218">
        <f>IF(ISBLANK('Hoja De Calculo'!AJ$13),'Credit issuance TYA'!AI39-('Credit issuance TYA'!$S$21*'Credit issuance TYA'!$B$2),IF('Hoja De Calculo'!AJ$16&lt;'Hoja De Calculo'!AI$16,0,'Credit issuance TYA'!AI39-('Credit issuance TYA'!$S$21*'Credit issuance TYA'!$B$2)))</f>
        <v>0</v>
      </c>
      <c r="AJ39" s="218">
        <f>IF(ISBLANK('Hoja De Calculo'!AK$13),'Credit issuance TYA'!AJ39-('Credit issuance TYA'!$S$21*'Credit issuance TYA'!$B$2),IF('Hoja De Calculo'!AK$16&lt;'Hoja De Calculo'!AJ$16,0,'Credit issuance TYA'!AJ39-('Credit issuance TYA'!$S$21*'Credit issuance TYA'!$B$2)))</f>
        <v>0</v>
      </c>
      <c r="AK39" s="218">
        <f>IF(ISBLANK('Hoja De Calculo'!AL$13),'Credit issuance TYA'!AK39-('Credit issuance TYA'!$S$21*'Credit issuance TYA'!$B$2),IF('Hoja De Calculo'!AL$16&lt;'Hoja De Calculo'!AK$16,0,'Credit issuance TYA'!AK39-('Credit issuance TYA'!$S$21*'Credit issuance TYA'!$B$2)))</f>
        <v>0</v>
      </c>
      <c r="AL39" s="218">
        <f>IF(ISBLANK('Hoja De Calculo'!AM$13),'Credit issuance TYA'!AL39-('Credit issuance TYA'!$S$21*'Credit issuance TYA'!$B$2),IF('Hoja De Calculo'!AM$16&lt;'Hoja De Calculo'!AL$16,0,'Credit issuance TYA'!AL39-('Credit issuance TYA'!$S$21*'Credit issuance TYA'!$B$2)))</f>
        <v>0</v>
      </c>
      <c r="AM39" s="218">
        <f>IF(ISBLANK('Hoja De Calculo'!AN$13),'Credit issuance TYA'!AM39-('Credit issuance TYA'!$S$21*'Credit issuance TYA'!$B$2),IF('Hoja De Calculo'!AN$16&lt;'Hoja De Calculo'!AM$16,0,'Credit issuance TYA'!AM39-('Credit issuance TYA'!$S$21*'Credit issuance TYA'!$B$2)))</f>
        <v>0</v>
      </c>
      <c r="AN39" s="218">
        <f>IF(ISBLANK('Hoja De Calculo'!AO$13),'Credit issuance TYA'!AN39-('Credit issuance TYA'!$S$21*'Credit issuance TYA'!$B$2),IF('Hoja De Calculo'!AO$16&lt;'Hoja De Calculo'!AN$16,0,'Credit issuance TYA'!AN39-('Credit issuance TYA'!$S$21*'Credit issuance TYA'!$B$2)))</f>
        <v>0</v>
      </c>
      <c r="AO39" s="218">
        <f>IF(ISBLANK('Hoja De Calculo'!AP$13),'Credit issuance TYA'!AO39-('Credit issuance TYA'!$S$21*'Credit issuance TYA'!$B$2),IF('Hoja De Calculo'!AP$16&lt;'Hoja De Calculo'!AO$16,0,'Credit issuance TYA'!AO39-('Credit issuance TYA'!$S$21*'Credit issuance TYA'!$B$2)))</f>
        <v>0</v>
      </c>
      <c r="AP39" s="218">
        <f>IF(ISBLANK('Hoja De Calculo'!AQ$13),'Credit issuance TYA'!AP39-('Credit issuance TYA'!$S$21*'Credit issuance TYA'!$B$2),IF('Hoja De Calculo'!AQ$16&lt;'Hoja De Calculo'!AP$16,0,'Credit issuance TYA'!AP39-('Credit issuance TYA'!$S$21*'Credit issuance TYA'!$B$2)))</f>
        <v>0</v>
      </c>
      <c r="AQ39" s="218">
        <f>IF(ISBLANK('Hoja De Calculo'!AR$13),'Credit issuance TYA'!AQ39-('Credit issuance TYA'!$S$21*'Credit issuance TYA'!$B$2),IF('Hoja De Calculo'!AR$16&lt;'Hoja De Calculo'!AQ$16,0,'Credit issuance TYA'!AQ39-('Credit issuance TYA'!$S$21*'Credit issuance TYA'!$B$2)))</f>
        <v>0</v>
      </c>
      <c r="AR39" s="218">
        <f>IF(ISBLANK('Hoja De Calculo'!AS$13),'Credit issuance TYA'!AR39-('Credit issuance TYA'!$S$21*'Credit issuance TYA'!$B$2),IF('Hoja De Calculo'!AS$16&lt;'Hoja De Calculo'!AR$16,0,'Credit issuance TYA'!AR39-('Credit issuance TYA'!$S$21*'Credit issuance TYA'!$B$2)))</f>
        <v>0</v>
      </c>
      <c r="AS39" s="218">
        <f>IF(ISBLANK('Hoja De Calculo'!AT$13),'Credit issuance TYA'!AS39-('Credit issuance TYA'!$S$21*'Credit issuance TYA'!$B$2),IF('Hoja De Calculo'!AT$16&lt;'Hoja De Calculo'!AS$16,0,'Credit issuance TYA'!AS39-('Credit issuance TYA'!$S$21*'Credit issuance TYA'!$B$2)))</f>
        <v>0</v>
      </c>
      <c r="AT39" s="218">
        <f>IF(ISBLANK('Hoja De Calculo'!AU$13),'Credit issuance TYA'!AT39-('Credit issuance TYA'!$S$21*'Credit issuance TYA'!$B$2),IF('Hoja De Calculo'!AU$16&lt;'Hoja De Calculo'!AT$16,0,'Credit issuance TYA'!AT39-('Credit issuance TYA'!$S$21*'Credit issuance TYA'!$B$2)))</f>
        <v>0</v>
      </c>
      <c r="AU39" s="218">
        <f>IF(ISBLANK('Hoja De Calculo'!AV$13),'Credit issuance TYA'!AU39-('Credit issuance TYA'!$S$21*'Credit issuance TYA'!$B$2),IF('Hoja De Calculo'!AV$16&lt;'Hoja De Calculo'!AU$16,0,'Credit issuance TYA'!AU39-('Credit issuance TYA'!$S$21*'Credit issuance TYA'!$B$2)))</f>
        <v>0</v>
      </c>
      <c r="AV39" s="218">
        <f>IF(ISBLANK('Hoja De Calculo'!AW$13),'Credit issuance TYA'!AV39-('Credit issuance TYA'!$S$21*'Credit issuance TYA'!$B$2),IF('Hoja De Calculo'!AW$16&lt;'Hoja De Calculo'!AV$16,0,'Credit issuance TYA'!AV39-('Credit issuance TYA'!$S$21*'Credit issuance TYA'!$B$2)))</f>
        <v>0</v>
      </c>
      <c r="AW39" s="218">
        <f>IF(ISBLANK('Hoja De Calculo'!AX$13),'Credit issuance TYA'!AW39-('Credit issuance TYA'!$S$21*'Credit issuance TYA'!$B$2),IF('Hoja De Calculo'!AX$16&lt;'Hoja De Calculo'!AW$16,0,'Credit issuance TYA'!AW39-('Credit issuance TYA'!$S$21*'Credit issuance TYA'!$B$2)))</f>
        <v>0</v>
      </c>
      <c r="AX39" s="218">
        <f>IF(ISBLANK('Hoja De Calculo'!AY$13),'Credit issuance TYA'!AX39-('Credit issuance TYA'!$S$21*'Credit issuance TYA'!$B$2),IF('Hoja De Calculo'!AY$16&lt;'Hoja De Calculo'!AX$16,0,'Credit issuance TYA'!AX39-('Credit issuance TYA'!$S$21*'Credit issuance TYA'!$B$2)))</f>
        <v>0</v>
      </c>
      <c r="AY39" s="218">
        <f>IF(ISBLANK('Hoja De Calculo'!AZ$13),'Credit issuance TYA'!AY39-('Credit issuance TYA'!$S$21*'Credit issuance TYA'!$B$2),IF('Hoja De Calculo'!AZ$16&lt;'Hoja De Calculo'!AY$16,0,'Credit issuance TYA'!AY39-('Credit issuance TYA'!$S$21*'Credit issuance TYA'!$B$2)))</f>
        <v>0</v>
      </c>
      <c r="AZ39" s="218">
        <f>IF(ISBLANK('Hoja De Calculo'!BA$13),'Credit issuance TYA'!AZ39-('Credit issuance TYA'!$S$21*'Credit issuance TYA'!$B$2),IF('Hoja De Calculo'!BA$16&lt;'Hoja De Calculo'!AZ$16,0,'Credit issuance TYA'!AZ39-('Credit issuance TYA'!$S$21*'Credit issuance TYA'!$B$2)))</f>
        <v>0</v>
      </c>
      <c r="BA39" s="218">
        <f>IF(ISBLANK('Hoja De Calculo'!BB$13),'Credit issuance TYA'!BA39-('Credit issuance TYA'!$S$21*'Credit issuance TYA'!$B$2),IF('Hoja De Calculo'!BB$16&lt;'Hoja De Calculo'!BA$16,0,'Credit issuance TYA'!BA39-('Credit issuance TYA'!$S$21*'Credit issuance TYA'!$B$2)))</f>
        <v>0</v>
      </c>
      <c r="BB39" s="218">
        <f>IF(ISBLANK('Hoja De Calculo'!BC$13),'Credit issuance TYA'!BB39-('Credit issuance TYA'!$S$21*'Credit issuance TYA'!$B$2),IF('Hoja De Calculo'!BC$16&lt;'Hoja De Calculo'!BB$16,0,'Credit issuance TYA'!BB39-('Credit issuance TYA'!$S$21*'Credit issuance TYA'!$B$2)))</f>
        <v>0</v>
      </c>
      <c r="BC39" s="218">
        <f>IF(ISBLANK('Hoja De Calculo'!BD$13),'Credit issuance TYA'!BC39-('Credit issuance TYA'!$S$21*'Credit issuance TYA'!$B$2),IF('Hoja De Calculo'!BD$16&lt;'Hoja De Calculo'!BC$16,0,'Credit issuance TYA'!BC39-('Credit issuance TYA'!$S$21*'Credit issuance TYA'!$B$2)))</f>
        <v>0</v>
      </c>
      <c r="BD39" s="218">
        <f>IF(ISBLANK('Hoja De Calculo'!BE$13),'Credit issuance TYA'!BD39-('Credit issuance TYA'!$S$21*'Credit issuance TYA'!$B$2),IF('Hoja De Calculo'!BE$16&lt;'Hoja De Calculo'!BD$16,0,'Credit issuance TYA'!BD39-('Credit issuance TYA'!$S$21*'Credit issuance TYA'!$B$2)))</f>
        <v>0</v>
      </c>
      <c r="BE39" s="218">
        <f>IF(ISBLANK('Hoja De Calculo'!BF$13),'Credit issuance TYA'!BE39-('Credit issuance TYA'!$S$21*'Credit issuance TYA'!$B$2),IF('Hoja De Calculo'!BF$16&lt;'Hoja De Calculo'!BE$16,0,'Credit issuance TYA'!BE39-('Credit issuance TYA'!$S$21*'Credit issuance TYA'!$B$2)))</f>
        <v>0</v>
      </c>
      <c r="BF39" s="218">
        <f>IF(ISBLANK('Hoja De Calculo'!BG$13),'Credit issuance TYA'!BF39-('Credit issuance TYA'!$S$21*'Credit issuance TYA'!$B$2),IF('Hoja De Calculo'!BG$16&lt;'Hoja De Calculo'!BF$16,0,'Credit issuance TYA'!BF39-('Credit issuance TYA'!$S$21*'Credit issuance TYA'!$B$2)))</f>
        <v>0</v>
      </c>
      <c r="BG39" s="218">
        <f>IF(ISBLANK('Hoja De Calculo'!BH$13),'Credit issuance TYA'!BG39-('Credit issuance TYA'!$S$21*'Credit issuance TYA'!$B$2),IF('Hoja De Calculo'!BH$16&lt;'Hoja De Calculo'!BG$16,0,'Credit issuance TYA'!BG39-('Credit issuance TYA'!$S$21*'Credit issuance TYA'!$B$2)))</f>
        <v>0</v>
      </c>
      <c r="BH39" s="218">
        <f>IF(ISBLANK('Hoja De Calculo'!BI$13),'Credit issuance TYA'!BH39-('Credit issuance TYA'!$S$21*'Credit issuance TYA'!$B$2),IF('Hoja De Calculo'!BI$16&lt;'Hoja De Calculo'!BH$16,0,'Credit issuance TYA'!BH39-('Credit issuance TYA'!$S$21*'Credit issuance TYA'!$B$2)))</f>
        <v>0</v>
      </c>
      <c r="BI39" s="218">
        <f>IF(ISBLANK('Hoja De Calculo'!BJ$13),'Credit issuance TYA'!BI39-('Credit issuance TYA'!$S$21*'Credit issuance TYA'!$B$2),IF('Hoja De Calculo'!BJ$16&lt;'Hoja De Calculo'!BI$16,0,'Credit issuance TYA'!BI39-('Credit issuance TYA'!$S$21*'Credit issuance TYA'!$B$2)))</f>
        <v>0</v>
      </c>
      <c r="BJ39" s="218">
        <f>IF(ISBLANK('Hoja De Calculo'!BK$13),'Credit issuance TYA'!BJ39-('Credit issuance TYA'!$S$21*'Credit issuance TYA'!$B$2),IF('Hoja De Calculo'!BK$16&lt;'Hoja De Calculo'!BJ$16,0,'Credit issuance TYA'!BJ39-('Credit issuance TYA'!$S$21*'Credit issuance TYA'!$B$2)))</f>
        <v>0</v>
      </c>
      <c r="BK39" s="218">
        <f>IF(ISBLANK('Hoja De Calculo'!BL$13),'Credit issuance TYA'!BK39-('Credit issuance TYA'!$S$21*'Credit issuance TYA'!$B$2),IF('Hoja De Calculo'!BL$16&lt;'Hoja De Calculo'!BK$16,0,'Credit issuance TYA'!BK39-('Credit issuance TYA'!$S$21*'Credit issuance TYA'!$B$2)))</f>
        <v>0</v>
      </c>
      <c r="BL39" s="218">
        <f>IF(ISBLANK('Hoja De Calculo'!BM$13),'Credit issuance TYA'!BL39-('Credit issuance TYA'!$S$21*'Credit issuance TYA'!$B$2),IF('Hoja De Calculo'!BM$16&lt;'Hoja De Calculo'!BL$16,0,'Credit issuance TYA'!BL39-('Credit issuance TYA'!$S$21*'Credit issuance TYA'!$B$2)))</f>
        <v>0</v>
      </c>
      <c r="BM39" s="218">
        <f>IF(ISBLANK('Hoja De Calculo'!BN$13),'Credit issuance TYA'!BM39-('Credit issuance TYA'!$S$21*'Credit issuance TYA'!$B$2),IF('Hoja De Calculo'!BN$16&lt;'Hoja De Calculo'!BM$16,0,'Credit issuance TYA'!BM39-('Credit issuance TYA'!$S$21*'Credit issuance TYA'!$B$2)))</f>
        <v>0</v>
      </c>
      <c r="BN39" s="218">
        <f>IF(ISBLANK('Hoja De Calculo'!BO$13),'Credit issuance TYA'!BN39-('Credit issuance TYA'!$S$21*'Credit issuance TYA'!$B$2),IF('Hoja De Calculo'!BO$16&lt;'Hoja De Calculo'!BN$16,0,'Credit issuance TYA'!BN39-('Credit issuance TYA'!$S$21*'Credit issuance TYA'!$B$2)))</f>
        <v>0</v>
      </c>
      <c r="BO39" s="218">
        <f>IF(ISBLANK('Hoja De Calculo'!BP$13),'Credit issuance TYA'!BO39-('Credit issuance TYA'!$S$21*'Credit issuance TYA'!$B$2),IF('Hoja De Calculo'!BP$16&lt;'Hoja De Calculo'!BO$16,0,'Credit issuance TYA'!BO39-('Credit issuance TYA'!$S$21*'Credit issuance TYA'!$B$2)))</f>
        <v>0</v>
      </c>
      <c r="BP39" s="218">
        <f>IF(ISBLANK('Hoja De Calculo'!BQ$13),'Credit issuance TYA'!BP39-('Credit issuance TYA'!$S$21*'Credit issuance TYA'!$B$2),IF('Hoja De Calculo'!BQ$16&lt;'Hoja De Calculo'!BP$16,0,'Credit issuance TYA'!BP39-('Credit issuance TYA'!$S$21*'Credit issuance TYA'!$B$2)))</f>
        <v>0</v>
      </c>
      <c r="BQ39" s="218">
        <f>IF(ISBLANK('Hoja De Calculo'!BR$13),'Credit issuance TYA'!BQ39-('Credit issuance TYA'!$S$21*'Credit issuance TYA'!$B$2),IF('Hoja De Calculo'!BR$16&lt;'Hoja De Calculo'!BQ$16,0,'Credit issuance TYA'!BQ39-('Credit issuance TYA'!$S$21*'Credit issuance TYA'!$B$2)))</f>
        <v>0</v>
      </c>
      <c r="BR39" s="218">
        <f>IF(ISBLANK('Hoja De Calculo'!BS$13),'Credit issuance TYA'!BR39-('Credit issuance TYA'!$S$21*'Credit issuance TYA'!$B$2),IF('Hoja De Calculo'!BS$16&lt;'Hoja De Calculo'!BR$16,0,'Credit issuance TYA'!BR39-('Credit issuance TYA'!$S$21*'Credit issuance TYA'!$B$2)))</f>
        <v>0</v>
      </c>
      <c r="BS39" s="218">
        <f>IF(ISBLANK('Hoja De Calculo'!BT$13),'Credit issuance TYA'!BS39-('Credit issuance TYA'!$S$21*'Credit issuance TYA'!$B$2),IF('Hoja De Calculo'!BT$16&lt;'Hoja De Calculo'!BS$16,0,'Credit issuance TYA'!BS39-('Credit issuance TYA'!$S$21*'Credit issuance TYA'!$B$2)))</f>
        <v>0</v>
      </c>
      <c r="BT39" s="218">
        <f>IF(ISBLANK('Hoja De Calculo'!BU$13),'Credit issuance TYA'!BT39-('Credit issuance TYA'!$S$21*'Credit issuance TYA'!$B$2),IF('Hoja De Calculo'!BU$16&lt;'Hoja De Calculo'!BT$16,0,'Credit issuance TYA'!BT39-('Credit issuance TYA'!$S$21*'Credit issuance TYA'!$B$2)))</f>
        <v>0</v>
      </c>
      <c r="BU39" s="218">
        <f>IF(ISBLANK('Hoja De Calculo'!BV$13),'Credit issuance TYA'!BU39-('Credit issuance TYA'!$S$21*'Credit issuance TYA'!$B$2),IF('Hoja De Calculo'!BV$16&lt;'Hoja De Calculo'!BU$16,0,'Credit issuance TYA'!BU39-('Credit issuance TYA'!$S$21*'Credit issuance TYA'!$B$2)))</f>
        <v>0</v>
      </c>
      <c r="BV39" s="218">
        <f>IF(ISBLANK('Hoja De Calculo'!BW$13),'Credit issuance TYA'!BV39-('Credit issuance TYA'!$S$21*'Credit issuance TYA'!$B$2),IF('Hoja De Calculo'!BW$16&lt;'Hoja De Calculo'!BV$16,0,'Credit issuance TYA'!BV39-('Credit issuance TYA'!$S$21*'Credit issuance TYA'!$B$2)))</f>
        <v>0</v>
      </c>
      <c r="BW39" s="218">
        <f>IF(ISBLANK('Hoja De Calculo'!BX$13),'Credit issuance TYA'!BW39-('Credit issuance TYA'!$S$21*'Credit issuance TYA'!$B$2),IF('Hoja De Calculo'!BX$16&lt;'Hoja De Calculo'!BW$16,0,'Credit issuance TYA'!BW39-('Credit issuance TYA'!$S$21*'Credit issuance TYA'!$B$2)))</f>
        <v>0</v>
      </c>
      <c r="BX39" s="218">
        <f>IF(ISBLANK('Hoja De Calculo'!BY$13),'Credit issuance TYA'!BX39-('Credit issuance TYA'!$S$21*'Credit issuance TYA'!$B$2),IF('Hoja De Calculo'!BY$16&lt;'Hoja De Calculo'!BX$16,0,'Credit issuance TYA'!BX39-('Credit issuance TYA'!$S$21*'Credit issuance TYA'!$B$2)))</f>
        <v>0</v>
      </c>
      <c r="BY39" s="218">
        <f>IF(ISBLANK('Hoja De Calculo'!BZ$13),'Credit issuance TYA'!BY39-('Credit issuance TYA'!$S$21*'Credit issuance TYA'!$B$2),IF('Hoja De Calculo'!BZ$16&lt;'Hoja De Calculo'!BY$16,0,'Credit issuance TYA'!BY39-('Credit issuance TYA'!$S$21*'Credit issuance TYA'!$B$2)))</f>
        <v>0</v>
      </c>
      <c r="BZ39" s="218">
        <f>IF(ISBLANK('Hoja De Calculo'!CA$13),'Credit issuance TYA'!BZ39-('Credit issuance TYA'!$S$21*'Credit issuance TYA'!$B$2),IF('Hoja De Calculo'!CA$16&lt;'Hoja De Calculo'!BZ$16,0,'Credit issuance TYA'!BZ39-('Credit issuance TYA'!$S$21*'Credit issuance TYA'!$B$2)))</f>
        <v>0</v>
      </c>
      <c r="CA39" s="218">
        <f>IF(ISBLANK('Hoja De Calculo'!CB$13),'Credit issuance TYA'!CA39-('Credit issuance TYA'!$S$21*'Credit issuance TYA'!$B$2),IF('Hoja De Calculo'!CB$16&lt;'Hoja De Calculo'!CA$16,0,'Credit issuance TYA'!CA39-('Credit issuance TYA'!$S$21*'Credit issuance TYA'!$B$2)))</f>
        <v>0</v>
      </c>
      <c r="CB39" s="218">
        <f>IF(ISBLANK('Hoja De Calculo'!CC$13),'Credit issuance TYA'!CB39-('Credit issuance TYA'!$S$21*'Credit issuance TYA'!$B$2),IF('Hoja De Calculo'!CC$16&lt;'Hoja De Calculo'!CB$16,0,'Credit issuance TYA'!CB39-('Credit issuance TYA'!$S$21*'Credit issuance TYA'!$B$2)))</f>
        <v>0</v>
      </c>
      <c r="CC39" s="218">
        <f>IF(ISBLANK('Hoja De Calculo'!CD$13),'Credit issuance TYA'!CC39-('Credit issuance TYA'!$S$21*'Credit issuance TYA'!$B$2),IF('Hoja De Calculo'!CD$16&lt;'Hoja De Calculo'!CC$16,0,'Credit issuance TYA'!CC39-('Credit issuance TYA'!$S$21*'Credit issuance TYA'!$B$2)))</f>
        <v>0</v>
      </c>
      <c r="CD39" s="218">
        <f>IF(ISBLANK('Hoja De Calculo'!CE$13),'Credit issuance TYA'!CD39-('Credit issuance TYA'!$S$21*'Credit issuance TYA'!$B$2),IF('Hoja De Calculo'!CE$16&lt;'Hoja De Calculo'!CD$16,0,'Credit issuance TYA'!CD39-('Credit issuance TYA'!$S$21*'Credit issuance TYA'!$B$2)))</f>
        <v>0</v>
      </c>
      <c r="CE39" s="218">
        <f>IF(ISBLANK('Hoja De Calculo'!CF$13),'Credit issuance TYA'!CE39-('Credit issuance TYA'!$S$21*'Credit issuance TYA'!$B$2),IF('Hoja De Calculo'!CF$16&lt;'Hoja De Calculo'!CE$16,0,'Credit issuance TYA'!CE39-('Credit issuance TYA'!$S$21*'Credit issuance TYA'!$B$2)))</f>
        <v>0</v>
      </c>
      <c r="CF39" s="218">
        <f>IF(ISBLANK('Hoja De Calculo'!CG$13),'Credit issuance TYA'!CF39-('Credit issuance TYA'!$S$21*'Credit issuance TYA'!$B$2),IF('Hoja De Calculo'!CG$16&lt;'Hoja De Calculo'!CF$16,0,'Credit issuance TYA'!CF39-('Credit issuance TYA'!$S$21*'Credit issuance TYA'!$B$2)))</f>
        <v>0</v>
      </c>
      <c r="CG39" s="218">
        <f>IF(ISBLANK('Hoja De Calculo'!CH$13),'Credit issuance TYA'!CG39-('Credit issuance TYA'!$S$21*'Credit issuance TYA'!$B$2),IF('Hoja De Calculo'!CH$16&lt;'Hoja De Calculo'!CG$16,0,'Credit issuance TYA'!CG39-('Credit issuance TYA'!$S$21*'Credit issuance TYA'!$B$2)))</f>
        <v>0</v>
      </c>
      <c r="CH39" s="218">
        <f>IF(ISBLANK('Hoja De Calculo'!CI$13),'Credit issuance TYA'!CH39-('Credit issuance TYA'!$S$21*'Credit issuance TYA'!$B$2),IF('Hoja De Calculo'!CI$16&lt;'Hoja De Calculo'!CH$16,0,'Credit issuance TYA'!CH39-('Credit issuance TYA'!$S$21*'Credit issuance TYA'!$B$2)))</f>
        <v>0</v>
      </c>
      <c r="CI39" s="218">
        <f>IF(ISBLANK('Hoja De Calculo'!CJ$13),'Credit issuance TYA'!CI39-('Credit issuance TYA'!$S$21*'Credit issuance TYA'!$B$2),IF('Hoja De Calculo'!CJ$16&lt;'Hoja De Calculo'!CI$16,0,'Credit issuance TYA'!CI39-('Credit issuance TYA'!$S$21*'Credit issuance TYA'!$B$2)))</f>
        <v>0</v>
      </c>
      <c r="CJ39" s="218">
        <f>IF(ISBLANK('Hoja De Calculo'!CK$13),'Credit issuance TYA'!CJ39-('Credit issuance TYA'!$S$21*'Credit issuance TYA'!$B$2),IF('Hoja De Calculo'!CK$16&lt;'Hoja De Calculo'!CJ$16,0,'Credit issuance TYA'!CJ39-('Credit issuance TYA'!$S$21*'Credit issuance TYA'!$B$2)))</f>
        <v>0</v>
      </c>
      <c r="CK39" s="218">
        <f>IF(ISBLANK('Hoja De Calculo'!CL$13),'Credit issuance TYA'!CK39-('Credit issuance TYA'!$S$21*'Credit issuance TYA'!$B$2),IF('Hoja De Calculo'!CL$16&lt;'Hoja De Calculo'!CK$16,0,'Credit issuance TYA'!CK39-('Credit issuance TYA'!$S$21*'Credit issuance TYA'!$B$2)))</f>
        <v>0</v>
      </c>
      <c r="CL39" s="218">
        <f>IF(ISBLANK('Hoja De Calculo'!CM$13),'Credit issuance TYA'!CL39-('Credit issuance TYA'!$S$21*'Credit issuance TYA'!$B$2),IF('Hoja De Calculo'!CM$16&lt;'Hoja De Calculo'!CL$16,0,'Credit issuance TYA'!CL39-('Credit issuance TYA'!$S$21*'Credit issuance TYA'!$B$2)))</f>
        <v>0</v>
      </c>
      <c r="CM39" s="218">
        <f>IF(ISBLANK('Hoja De Calculo'!CN$13),'Credit issuance TYA'!CM39-('Credit issuance TYA'!$S$21*'Credit issuance TYA'!$B$2),IF('Hoja De Calculo'!CN$16&lt;'Hoja De Calculo'!CM$16,0,'Credit issuance TYA'!CM39-('Credit issuance TYA'!$S$21*'Credit issuance TYA'!$B$2)))</f>
        <v>0</v>
      </c>
      <c r="CN39" s="218">
        <f>IF(ISBLANK('Hoja De Calculo'!CO$13),'Credit issuance TYA'!CN39-('Credit issuance TYA'!$S$21*'Credit issuance TYA'!$B$2),IF('Hoja De Calculo'!CO$16&lt;'Hoja De Calculo'!CN$16,0,'Credit issuance TYA'!CN39-('Credit issuance TYA'!$S$21*'Credit issuance TYA'!$B$2)))</f>
        <v>0</v>
      </c>
      <c r="CO39" s="218">
        <f>IF(ISBLANK('Hoja De Calculo'!CP$13),'Credit issuance TYA'!CO39-('Credit issuance TYA'!$S$21*'Credit issuance TYA'!$B$2),IF('Hoja De Calculo'!CP$16&lt;'Hoja De Calculo'!CO$16,0,'Credit issuance TYA'!CO39-('Credit issuance TYA'!$S$21*'Credit issuance TYA'!$B$2)))</f>
        <v>0</v>
      </c>
      <c r="CP39" s="218">
        <f>IF(ISBLANK('Hoja De Calculo'!CQ$13),'Credit issuance TYA'!CP39-('Credit issuance TYA'!$S$21*'Credit issuance TYA'!$B$2),IF('Hoja De Calculo'!CQ$16&lt;'Hoja De Calculo'!CP$16,0,'Credit issuance TYA'!CP39-('Credit issuance TYA'!$S$21*'Credit issuance TYA'!$B$2)))</f>
        <v>0</v>
      </c>
      <c r="CQ39" s="218">
        <f>IF(ISBLANK('Hoja De Calculo'!CR$13),'Credit issuance TYA'!CQ39-('Credit issuance TYA'!$S$21*'Credit issuance TYA'!$B$2),IF('Hoja De Calculo'!CR$16&lt;'Hoja De Calculo'!CQ$16,0,'Credit issuance TYA'!CQ39-('Credit issuance TYA'!$S$21*'Credit issuance TYA'!$B$2)))</f>
        <v>0</v>
      </c>
      <c r="CR39" s="218">
        <f>IF(ISBLANK('Hoja De Calculo'!CS$13),'Credit issuance TYA'!CR39-('Credit issuance TYA'!$S$21*'Credit issuance TYA'!$B$2),IF('Hoja De Calculo'!CS$16&lt;'Hoja De Calculo'!CR$16,0,'Credit issuance TYA'!CR39-('Credit issuance TYA'!$S$21*'Credit issuance TYA'!$B$2)))</f>
        <v>0</v>
      </c>
      <c r="CS39" s="218">
        <f>IF(ISBLANK('Hoja De Calculo'!CT$13),'Credit issuance TYA'!CS39-('Credit issuance TYA'!$S$21*'Credit issuance TYA'!$B$2),IF('Hoja De Calculo'!CT$16&lt;'Hoja De Calculo'!CS$16,0,'Credit issuance TYA'!CS39-('Credit issuance TYA'!$S$21*'Credit issuance TYA'!$B$2)))</f>
        <v>0</v>
      </c>
      <c r="CT39" s="218">
        <f>IF(ISBLANK('Hoja De Calculo'!CU$13),'Credit issuance TYA'!CT39-('Credit issuance TYA'!$S$21*'Credit issuance TYA'!$B$2),IF('Hoja De Calculo'!CU$16&lt;'Hoja De Calculo'!CT$16,0,'Credit issuance TYA'!CT39-('Credit issuance TYA'!$S$21*'Credit issuance TYA'!$B$2)))</f>
        <v>0</v>
      </c>
      <c r="CU39" s="218">
        <f>IF(ISBLANK('Hoja De Calculo'!CV$13),'Credit issuance TYA'!CU39-('Credit issuance TYA'!$S$21*'Credit issuance TYA'!$B$2),IF('Hoja De Calculo'!CV$16&lt;'Hoja De Calculo'!CU$16,0,'Credit issuance TYA'!CU39-('Credit issuance TYA'!$S$21*'Credit issuance TYA'!$B$2)))</f>
        <v>0</v>
      </c>
      <c r="CV39" s="218">
        <f>IF(ISBLANK('Hoja De Calculo'!CW$13),'Credit issuance TYA'!CV39-('Credit issuance TYA'!$S$21*'Credit issuance TYA'!$B$2),IF('Hoja De Calculo'!CW$16&lt;'Hoja De Calculo'!CV$16,0,'Credit issuance TYA'!CV39-('Credit issuance TYA'!$S$21*'Credit issuance TYA'!$B$2)))</f>
        <v>0</v>
      </c>
      <c r="CW39" s="218">
        <f>IF(ISBLANK('Hoja De Calculo'!CX$13),'Credit issuance TYA'!CW39-('Credit issuance TYA'!$S$21*'Credit issuance TYA'!$B$2),IF('Hoja De Calculo'!CX$16&lt;'Hoja De Calculo'!CW$16,0,'Credit issuance TYA'!CW39-('Credit issuance TYA'!$S$21*'Credit issuance TYA'!$B$2)))</f>
        <v>0</v>
      </c>
    </row>
    <row r="40" spans="1:102" x14ac:dyDescent="0.35">
      <c r="A40" t="s">
        <v>145</v>
      </c>
      <c r="C40" s="196"/>
      <c r="D40" s="196"/>
      <c r="E40" s="196"/>
      <c r="F40" s="196"/>
      <c r="G40" s="196"/>
      <c r="H40" s="196"/>
      <c r="I40" s="196"/>
      <c r="J40" s="196"/>
      <c r="K40" s="196"/>
      <c r="L40" s="196"/>
      <c r="M40" s="196"/>
      <c r="N40" s="196"/>
      <c r="O40" s="196"/>
      <c r="P40" s="196"/>
      <c r="Q40" s="196"/>
      <c r="R40" s="196"/>
      <c r="S40" s="196"/>
      <c r="T40" s="218">
        <f>'Credit issuance TYA'!T40-('Credit issuance TYA'!$T21*'Credit issuance TYA'!$B$2)</f>
        <v>0</v>
      </c>
      <c r="U40" s="218">
        <f>IF(ISBLANK('Hoja De Calculo'!V$13),'Credit issuance TYA'!U40-('Credit issuance TYA'!$T$21*'Credit issuance TYA'!$B$2),IF('Hoja De Calculo'!V$16&lt;'Hoja De Calculo'!U$16,0,'Credit issuance TYA'!U40-('Credit issuance TYA'!$T$21*'Credit issuance TYA'!$B$2)))</f>
        <v>0</v>
      </c>
      <c r="V40" s="218">
        <f>IF(ISBLANK('Hoja De Calculo'!W$13),'Credit issuance TYA'!V40-('Credit issuance TYA'!$T$21*'Credit issuance TYA'!$B$2),IF('Hoja De Calculo'!W$16&lt;'Hoja De Calculo'!V$16,0,'Credit issuance TYA'!V40-('Credit issuance TYA'!$T$21*'Credit issuance TYA'!$B$2)))</f>
        <v>0</v>
      </c>
      <c r="W40" s="218">
        <f>IF(ISBLANK('Hoja De Calculo'!X$13),'Credit issuance TYA'!W40-('Credit issuance TYA'!$T$21*'Credit issuance TYA'!$B$2),IF('Hoja De Calculo'!X$16&lt;'Hoja De Calculo'!W$16,0,'Credit issuance TYA'!W40-('Credit issuance TYA'!$T$21*'Credit issuance TYA'!$B$2)))</f>
        <v>0</v>
      </c>
      <c r="X40" s="218">
        <f>IF(ISBLANK('Hoja De Calculo'!Y$13),'Credit issuance TYA'!X40-('Credit issuance TYA'!$T$21*'Credit issuance TYA'!$B$2),IF('Hoja De Calculo'!Y$16&lt;'Hoja De Calculo'!X$16,0,'Credit issuance TYA'!X40-('Credit issuance TYA'!$T$21*'Credit issuance TYA'!$B$2)))</f>
        <v>0</v>
      </c>
      <c r="Y40" s="218">
        <f>IF(ISBLANK('Hoja De Calculo'!Z$13),'Credit issuance TYA'!Y40-('Credit issuance TYA'!$T$21*'Credit issuance TYA'!$B$2),IF('Hoja De Calculo'!Z$16&lt;'Hoja De Calculo'!Y$16,0,'Credit issuance TYA'!Y40-('Credit issuance TYA'!$T$21*'Credit issuance TYA'!$B$2)))</f>
        <v>0</v>
      </c>
      <c r="Z40" s="218">
        <f>IF(ISBLANK('Hoja De Calculo'!AA$13),'Credit issuance TYA'!Z40-('Credit issuance TYA'!$T$21*'Credit issuance TYA'!$B$2),IF('Hoja De Calculo'!AA$16&lt;'Hoja De Calculo'!Z$16,0,'Credit issuance TYA'!Z40-('Credit issuance TYA'!$T$21*'Credit issuance TYA'!$B$2)))</f>
        <v>0</v>
      </c>
      <c r="AA40" s="218">
        <f>IF(ISBLANK('Hoja De Calculo'!AB$13),'Credit issuance TYA'!AA40-('Credit issuance TYA'!$T$21*'Credit issuance TYA'!$B$2),IF('Hoja De Calculo'!AB$16&lt;'Hoja De Calculo'!AA$16,0,'Credit issuance TYA'!AA40-('Credit issuance TYA'!$T$21*'Credit issuance TYA'!$B$2)))</f>
        <v>0</v>
      </c>
      <c r="AB40" s="218">
        <f>IF(ISBLANK('Hoja De Calculo'!AC$13),'Credit issuance TYA'!AB40-('Credit issuance TYA'!$T$21*'Credit issuance TYA'!$B$2),IF('Hoja De Calculo'!AC$16&lt;'Hoja De Calculo'!AB$16,0,'Credit issuance TYA'!AB40-('Credit issuance TYA'!$T$21*'Credit issuance TYA'!$B$2)))</f>
        <v>0</v>
      </c>
      <c r="AC40" s="218">
        <f>IF(ISBLANK('Hoja De Calculo'!AD$13),'Credit issuance TYA'!AC40-('Credit issuance TYA'!$T$21*'Credit issuance TYA'!$B$2),IF('Hoja De Calculo'!AD$16&lt;'Hoja De Calculo'!AC$16,0,'Credit issuance TYA'!AC40-('Credit issuance TYA'!$T$21*'Credit issuance TYA'!$B$2)))</f>
        <v>0</v>
      </c>
      <c r="AD40" s="218">
        <f>IF(ISBLANK('Hoja De Calculo'!AE$13),'Credit issuance TYA'!AD40-('Credit issuance TYA'!$T$21*'Credit issuance TYA'!$B$2),IF('Hoja De Calculo'!AE$16&lt;'Hoja De Calculo'!AD$16,0,'Credit issuance TYA'!AD40-('Credit issuance TYA'!$T$21*'Credit issuance TYA'!$B$2)))</f>
        <v>0</v>
      </c>
      <c r="AE40" s="218">
        <f>IF(ISBLANK('Hoja De Calculo'!AF$13),'Credit issuance TYA'!AE40-('Credit issuance TYA'!$T$21*'Credit issuance TYA'!$B$2),IF('Hoja De Calculo'!AF$16&lt;'Hoja De Calculo'!AE$16,0,'Credit issuance TYA'!AE40-('Credit issuance TYA'!$T$21*'Credit issuance TYA'!$B$2)))</f>
        <v>0</v>
      </c>
      <c r="AF40" s="218">
        <f>IF(ISBLANK('Hoja De Calculo'!AG$13),'Credit issuance TYA'!AF40-('Credit issuance TYA'!$T$21*'Credit issuance TYA'!$B$2),IF('Hoja De Calculo'!AG$16&lt;'Hoja De Calculo'!AF$16,0,'Credit issuance TYA'!AF40-('Credit issuance TYA'!$T$21*'Credit issuance TYA'!$B$2)))</f>
        <v>0</v>
      </c>
      <c r="AG40" s="218">
        <f>IF(ISBLANK('Hoja De Calculo'!AH$13),'Credit issuance TYA'!AG40-('Credit issuance TYA'!$T$21*'Credit issuance TYA'!$B$2),IF('Hoja De Calculo'!AH$16&lt;'Hoja De Calculo'!AG$16,0,'Credit issuance TYA'!AG40-('Credit issuance TYA'!$T$21*'Credit issuance TYA'!$B$2)))</f>
        <v>0</v>
      </c>
      <c r="AH40" s="218">
        <f>IF(ISBLANK('Hoja De Calculo'!AI$13),'Credit issuance TYA'!AH40-('Credit issuance TYA'!$T$21*'Credit issuance TYA'!$B$2),IF('Hoja De Calculo'!AI$16&lt;'Hoja De Calculo'!AH$16,0,'Credit issuance TYA'!AH40-('Credit issuance TYA'!$T$21*'Credit issuance TYA'!$B$2)))</f>
        <v>0</v>
      </c>
      <c r="AI40" s="218">
        <f>IF(ISBLANK('Hoja De Calculo'!AJ$13),'Credit issuance TYA'!AI40-('Credit issuance TYA'!$T$21*'Credit issuance TYA'!$B$2),IF('Hoja De Calculo'!AJ$16&lt;'Hoja De Calculo'!AI$16,0,'Credit issuance TYA'!AI40-('Credit issuance TYA'!$T$21*'Credit issuance TYA'!$B$2)))</f>
        <v>0</v>
      </c>
      <c r="AJ40" s="218">
        <f>IF(ISBLANK('Hoja De Calculo'!AK$13),'Credit issuance TYA'!AJ40-('Credit issuance TYA'!$T$21*'Credit issuance TYA'!$B$2),IF('Hoja De Calculo'!AK$16&lt;'Hoja De Calculo'!AJ$16,0,'Credit issuance TYA'!AJ40-('Credit issuance TYA'!$T$21*'Credit issuance TYA'!$B$2)))</f>
        <v>0</v>
      </c>
      <c r="AK40" s="218">
        <f>IF(ISBLANK('Hoja De Calculo'!AL$13),'Credit issuance TYA'!AK40-('Credit issuance TYA'!$T$21*'Credit issuance TYA'!$B$2),IF('Hoja De Calculo'!AL$16&lt;'Hoja De Calculo'!AK$16,0,'Credit issuance TYA'!AK40-('Credit issuance TYA'!$T$21*'Credit issuance TYA'!$B$2)))</f>
        <v>0</v>
      </c>
      <c r="AL40" s="218">
        <f>IF(ISBLANK('Hoja De Calculo'!AM$13),'Credit issuance TYA'!AL40-('Credit issuance TYA'!$T$21*'Credit issuance TYA'!$B$2),IF('Hoja De Calculo'!AM$16&lt;'Hoja De Calculo'!AL$16,0,'Credit issuance TYA'!AL40-('Credit issuance TYA'!$T$21*'Credit issuance TYA'!$B$2)))</f>
        <v>0</v>
      </c>
      <c r="AM40" s="218">
        <f>IF(ISBLANK('Hoja De Calculo'!AN$13),'Credit issuance TYA'!AM40-('Credit issuance TYA'!$T$21*'Credit issuance TYA'!$B$2),IF('Hoja De Calculo'!AN$16&lt;'Hoja De Calculo'!AM$16,0,'Credit issuance TYA'!AM40-('Credit issuance TYA'!$T$21*'Credit issuance TYA'!$B$2)))</f>
        <v>0</v>
      </c>
      <c r="AN40" s="218">
        <f>IF(ISBLANK('Hoja De Calculo'!AO$13),'Credit issuance TYA'!AN40-('Credit issuance TYA'!$T$21*'Credit issuance TYA'!$B$2),IF('Hoja De Calculo'!AO$16&lt;'Hoja De Calculo'!AN$16,0,'Credit issuance TYA'!AN40-('Credit issuance TYA'!$T$21*'Credit issuance TYA'!$B$2)))</f>
        <v>0</v>
      </c>
      <c r="AO40" s="218">
        <f>IF(ISBLANK('Hoja De Calculo'!AP$13),'Credit issuance TYA'!AO40-('Credit issuance TYA'!$T$21*'Credit issuance TYA'!$B$2),IF('Hoja De Calculo'!AP$16&lt;'Hoja De Calculo'!AO$16,0,'Credit issuance TYA'!AO40-('Credit issuance TYA'!$T$21*'Credit issuance TYA'!$B$2)))</f>
        <v>0</v>
      </c>
      <c r="AP40" s="218">
        <f>IF(ISBLANK('Hoja De Calculo'!AQ$13),'Credit issuance TYA'!AP40-('Credit issuance TYA'!$T$21*'Credit issuance TYA'!$B$2),IF('Hoja De Calculo'!AQ$16&lt;'Hoja De Calculo'!AP$16,0,'Credit issuance TYA'!AP40-('Credit issuance TYA'!$T$21*'Credit issuance TYA'!$B$2)))</f>
        <v>0</v>
      </c>
      <c r="AQ40" s="218">
        <f>IF(ISBLANK('Hoja De Calculo'!AR$13),'Credit issuance TYA'!AQ40-('Credit issuance TYA'!$T$21*'Credit issuance TYA'!$B$2),IF('Hoja De Calculo'!AR$16&lt;'Hoja De Calculo'!AQ$16,0,'Credit issuance TYA'!AQ40-('Credit issuance TYA'!$T$21*'Credit issuance TYA'!$B$2)))</f>
        <v>0</v>
      </c>
      <c r="AR40" s="218">
        <f>IF(ISBLANK('Hoja De Calculo'!AS$13),'Credit issuance TYA'!AR40-('Credit issuance TYA'!$T$21*'Credit issuance TYA'!$B$2),IF('Hoja De Calculo'!AS$16&lt;'Hoja De Calculo'!AR$16,0,'Credit issuance TYA'!AR40-('Credit issuance TYA'!$T$21*'Credit issuance TYA'!$B$2)))</f>
        <v>0</v>
      </c>
      <c r="AS40" s="218">
        <f>IF(ISBLANK('Hoja De Calculo'!AT$13),'Credit issuance TYA'!AS40-('Credit issuance TYA'!$T$21*'Credit issuance TYA'!$B$2),IF('Hoja De Calculo'!AT$16&lt;'Hoja De Calculo'!AS$16,0,'Credit issuance TYA'!AS40-('Credit issuance TYA'!$T$21*'Credit issuance TYA'!$B$2)))</f>
        <v>0</v>
      </c>
      <c r="AT40" s="218">
        <f>IF(ISBLANK('Hoja De Calculo'!AU$13),'Credit issuance TYA'!AT40-('Credit issuance TYA'!$T$21*'Credit issuance TYA'!$B$2),IF('Hoja De Calculo'!AU$16&lt;'Hoja De Calculo'!AT$16,0,'Credit issuance TYA'!AT40-('Credit issuance TYA'!$T$21*'Credit issuance TYA'!$B$2)))</f>
        <v>0</v>
      </c>
      <c r="AU40" s="218">
        <f>IF(ISBLANK('Hoja De Calculo'!AV$13),'Credit issuance TYA'!AU40-('Credit issuance TYA'!$T$21*'Credit issuance TYA'!$B$2),IF('Hoja De Calculo'!AV$16&lt;'Hoja De Calculo'!AU$16,0,'Credit issuance TYA'!AU40-('Credit issuance TYA'!$T$21*'Credit issuance TYA'!$B$2)))</f>
        <v>0</v>
      </c>
      <c r="AV40" s="218">
        <f>IF(ISBLANK('Hoja De Calculo'!AW$13),'Credit issuance TYA'!AV40-('Credit issuance TYA'!$T$21*'Credit issuance TYA'!$B$2),IF('Hoja De Calculo'!AW$16&lt;'Hoja De Calculo'!AV$16,0,'Credit issuance TYA'!AV40-('Credit issuance TYA'!$T$21*'Credit issuance TYA'!$B$2)))</f>
        <v>0</v>
      </c>
      <c r="AW40" s="218">
        <f>IF(ISBLANK('Hoja De Calculo'!AX$13),'Credit issuance TYA'!AW40-('Credit issuance TYA'!$T$21*'Credit issuance TYA'!$B$2),IF('Hoja De Calculo'!AX$16&lt;'Hoja De Calculo'!AW$16,0,'Credit issuance TYA'!AW40-('Credit issuance TYA'!$T$21*'Credit issuance TYA'!$B$2)))</f>
        <v>0</v>
      </c>
      <c r="AX40" s="218">
        <f>IF(ISBLANK('Hoja De Calculo'!AY$13),'Credit issuance TYA'!AX40-('Credit issuance TYA'!$T$21*'Credit issuance TYA'!$B$2),IF('Hoja De Calculo'!AY$16&lt;'Hoja De Calculo'!AX$16,0,'Credit issuance TYA'!AX40-('Credit issuance TYA'!$T$21*'Credit issuance TYA'!$B$2)))</f>
        <v>0</v>
      </c>
      <c r="AY40" s="218">
        <f>IF(ISBLANK('Hoja De Calculo'!AZ$13),'Credit issuance TYA'!AY40-('Credit issuance TYA'!$T$21*'Credit issuance TYA'!$B$2),IF('Hoja De Calculo'!AZ$16&lt;'Hoja De Calculo'!AY$16,0,'Credit issuance TYA'!AY40-('Credit issuance TYA'!$T$21*'Credit issuance TYA'!$B$2)))</f>
        <v>0</v>
      </c>
      <c r="AZ40" s="218">
        <f>IF(ISBLANK('Hoja De Calculo'!BA$13),'Credit issuance TYA'!AZ40-('Credit issuance TYA'!$T$21*'Credit issuance TYA'!$B$2),IF('Hoja De Calculo'!BA$16&lt;'Hoja De Calculo'!AZ$16,0,'Credit issuance TYA'!AZ40-('Credit issuance TYA'!$T$21*'Credit issuance TYA'!$B$2)))</f>
        <v>0</v>
      </c>
      <c r="BA40" s="218">
        <f>IF(ISBLANK('Hoja De Calculo'!BB$13),'Credit issuance TYA'!BA40-('Credit issuance TYA'!$T$21*'Credit issuance TYA'!$B$2),IF('Hoja De Calculo'!BB$16&lt;'Hoja De Calculo'!BA$16,0,'Credit issuance TYA'!BA40-('Credit issuance TYA'!$T$21*'Credit issuance TYA'!$B$2)))</f>
        <v>0</v>
      </c>
      <c r="BB40" s="218">
        <f>IF(ISBLANK('Hoja De Calculo'!BC$13),'Credit issuance TYA'!BB40-('Credit issuance TYA'!$T$21*'Credit issuance TYA'!$B$2),IF('Hoja De Calculo'!BC$16&lt;'Hoja De Calculo'!BB$16,0,'Credit issuance TYA'!BB40-('Credit issuance TYA'!$T$21*'Credit issuance TYA'!$B$2)))</f>
        <v>0</v>
      </c>
      <c r="BC40" s="218">
        <f>IF(ISBLANK('Hoja De Calculo'!BD$13),'Credit issuance TYA'!BC40-('Credit issuance TYA'!$T$21*'Credit issuance TYA'!$B$2),IF('Hoja De Calculo'!BD$16&lt;'Hoja De Calculo'!BC$16,0,'Credit issuance TYA'!BC40-('Credit issuance TYA'!$T$21*'Credit issuance TYA'!$B$2)))</f>
        <v>0</v>
      </c>
      <c r="BD40" s="218">
        <f>IF(ISBLANK('Hoja De Calculo'!BE$13),'Credit issuance TYA'!BD40-('Credit issuance TYA'!$T$21*'Credit issuance TYA'!$B$2),IF('Hoja De Calculo'!BE$16&lt;'Hoja De Calculo'!BD$16,0,'Credit issuance TYA'!BD40-('Credit issuance TYA'!$T$21*'Credit issuance TYA'!$B$2)))</f>
        <v>0</v>
      </c>
      <c r="BE40" s="218">
        <f>IF(ISBLANK('Hoja De Calculo'!BF$13),'Credit issuance TYA'!BE40-('Credit issuance TYA'!$T$21*'Credit issuance TYA'!$B$2),IF('Hoja De Calculo'!BF$16&lt;'Hoja De Calculo'!BE$16,0,'Credit issuance TYA'!BE40-('Credit issuance TYA'!$T$21*'Credit issuance TYA'!$B$2)))</f>
        <v>0</v>
      </c>
      <c r="BF40" s="218">
        <f>IF(ISBLANK('Hoja De Calculo'!BG$13),'Credit issuance TYA'!BF40-('Credit issuance TYA'!$T$21*'Credit issuance TYA'!$B$2),IF('Hoja De Calculo'!BG$16&lt;'Hoja De Calculo'!BF$16,0,'Credit issuance TYA'!BF40-('Credit issuance TYA'!$T$21*'Credit issuance TYA'!$B$2)))</f>
        <v>0</v>
      </c>
      <c r="BG40" s="218">
        <f>IF(ISBLANK('Hoja De Calculo'!BH$13),'Credit issuance TYA'!BG40-('Credit issuance TYA'!$T$21*'Credit issuance TYA'!$B$2),IF('Hoja De Calculo'!BH$16&lt;'Hoja De Calculo'!BG$16,0,'Credit issuance TYA'!BG40-('Credit issuance TYA'!$T$21*'Credit issuance TYA'!$B$2)))</f>
        <v>0</v>
      </c>
      <c r="BH40" s="218">
        <f>IF(ISBLANK('Hoja De Calculo'!BI$13),'Credit issuance TYA'!BH40-('Credit issuance TYA'!$T$21*'Credit issuance TYA'!$B$2),IF('Hoja De Calculo'!BI$16&lt;'Hoja De Calculo'!BH$16,0,'Credit issuance TYA'!BH40-('Credit issuance TYA'!$T$21*'Credit issuance TYA'!$B$2)))</f>
        <v>0</v>
      </c>
      <c r="BI40" s="218">
        <f>IF(ISBLANK('Hoja De Calculo'!BJ$13),'Credit issuance TYA'!BI40-('Credit issuance TYA'!$T$21*'Credit issuance TYA'!$B$2),IF('Hoja De Calculo'!BJ$16&lt;'Hoja De Calculo'!BI$16,0,'Credit issuance TYA'!BI40-('Credit issuance TYA'!$T$21*'Credit issuance TYA'!$B$2)))</f>
        <v>0</v>
      </c>
      <c r="BJ40" s="218">
        <f>IF(ISBLANK('Hoja De Calculo'!BK$13),'Credit issuance TYA'!BJ40-('Credit issuance TYA'!$T$21*'Credit issuance TYA'!$B$2),IF('Hoja De Calculo'!BK$16&lt;'Hoja De Calculo'!BJ$16,0,'Credit issuance TYA'!BJ40-('Credit issuance TYA'!$T$21*'Credit issuance TYA'!$B$2)))</f>
        <v>0</v>
      </c>
      <c r="BK40" s="218">
        <f>IF(ISBLANK('Hoja De Calculo'!BL$13),'Credit issuance TYA'!BK40-('Credit issuance TYA'!$T$21*'Credit issuance TYA'!$B$2),IF('Hoja De Calculo'!BL$16&lt;'Hoja De Calculo'!BK$16,0,'Credit issuance TYA'!BK40-('Credit issuance TYA'!$T$21*'Credit issuance TYA'!$B$2)))</f>
        <v>0</v>
      </c>
      <c r="BL40" s="218">
        <f>IF(ISBLANK('Hoja De Calculo'!BM$13),'Credit issuance TYA'!BL40-('Credit issuance TYA'!$T$21*'Credit issuance TYA'!$B$2),IF('Hoja De Calculo'!BM$16&lt;'Hoja De Calculo'!BL$16,0,'Credit issuance TYA'!BL40-('Credit issuance TYA'!$T$21*'Credit issuance TYA'!$B$2)))</f>
        <v>0</v>
      </c>
      <c r="BM40" s="218">
        <f>IF(ISBLANK('Hoja De Calculo'!BN$13),'Credit issuance TYA'!BM40-('Credit issuance TYA'!$T$21*'Credit issuance TYA'!$B$2),IF('Hoja De Calculo'!BN$16&lt;'Hoja De Calculo'!BM$16,0,'Credit issuance TYA'!BM40-('Credit issuance TYA'!$T$21*'Credit issuance TYA'!$B$2)))</f>
        <v>0</v>
      </c>
      <c r="BN40" s="218">
        <f>IF(ISBLANK('Hoja De Calculo'!BO$13),'Credit issuance TYA'!BN40-('Credit issuance TYA'!$T$21*'Credit issuance TYA'!$B$2),IF('Hoja De Calculo'!BO$16&lt;'Hoja De Calculo'!BN$16,0,'Credit issuance TYA'!BN40-('Credit issuance TYA'!$T$21*'Credit issuance TYA'!$B$2)))</f>
        <v>0</v>
      </c>
      <c r="BO40" s="218">
        <f>IF(ISBLANK('Hoja De Calculo'!BP$13),'Credit issuance TYA'!BO40-('Credit issuance TYA'!$T$21*'Credit issuance TYA'!$B$2),IF('Hoja De Calculo'!BP$16&lt;'Hoja De Calculo'!BO$16,0,'Credit issuance TYA'!BO40-('Credit issuance TYA'!$T$21*'Credit issuance TYA'!$B$2)))</f>
        <v>0</v>
      </c>
      <c r="BP40" s="218">
        <f>IF(ISBLANK('Hoja De Calculo'!BQ$13),'Credit issuance TYA'!BP40-('Credit issuance TYA'!$T$21*'Credit issuance TYA'!$B$2),IF('Hoja De Calculo'!BQ$16&lt;'Hoja De Calculo'!BP$16,0,'Credit issuance TYA'!BP40-('Credit issuance TYA'!$T$21*'Credit issuance TYA'!$B$2)))</f>
        <v>0</v>
      </c>
      <c r="BQ40" s="218">
        <f>IF(ISBLANK('Hoja De Calculo'!BR$13),'Credit issuance TYA'!BQ40-('Credit issuance TYA'!$T$21*'Credit issuance TYA'!$B$2),IF('Hoja De Calculo'!BR$16&lt;'Hoja De Calculo'!BQ$16,0,'Credit issuance TYA'!BQ40-('Credit issuance TYA'!$T$21*'Credit issuance TYA'!$B$2)))</f>
        <v>0</v>
      </c>
      <c r="BR40" s="218">
        <f>IF(ISBLANK('Hoja De Calculo'!BS$13),'Credit issuance TYA'!BR40-('Credit issuance TYA'!$T$21*'Credit issuance TYA'!$B$2),IF('Hoja De Calculo'!BS$16&lt;'Hoja De Calculo'!BR$16,0,'Credit issuance TYA'!BR40-('Credit issuance TYA'!$T$21*'Credit issuance TYA'!$B$2)))</f>
        <v>0</v>
      </c>
      <c r="BS40" s="218">
        <f>IF(ISBLANK('Hoja De Calculo'!BT$13),'Credit issuance TYA'!BS40-('Credit issuance TYA'!$T$21*'Credit issuance TYA'!$B$2),IF('Hoja De Calculo'!BT$16&lt;'Hoja De Calculo'!BS$16,0,'Credit issuance TYA'!BS40-('Credit issuance TYA'!$T$21*'Credit issuance TYA'!$B$2)))</f>
        <v>0</v>
      </c>
      <c r="BT40" s="218">
        <f>IF(ISBLANK('Hoja De Calculo'!BU$13),'Credit issuance TYA'!BT40-('Credit issuance TYA'!$T$21*'Credit issuance TYA'!$B$2),IF('Hoja De Calculo'!BU$16&lt;'Hoja De Calculo'!BT$16,0,'Credit issuance TYA'!BT40-('Credit issuance TYA'!$T$21*'Credit issuance TYA'!$B$2)))</f>
        <v>0</v>
      </c>
      <c r="BU40" s="218">
        <f>IF(ISBLANK('Hoja De Calculo'!BV$13),'Credit issuance TYA'!BU40-('Credit issuance TYA'!$T$21*'Credit issuance TYA'!$B$2),IF('Hoja De Calculo'!BV$16&lt;'Hoja De Calculo'!BU$16,0,'Credit issuance TYA'!BU40-('Credit issuance TYA'!$T$21*'Credit issuance TYA'!$B$2)))</f>
        <v>0</v>
      </c>
      <c r="BV40" s="218">
        <f>IF(ISBLANK('Hoja De Calculo'!BW$13),'Credit issuance TYA'!BV40-('Credit issuance TYA'!$T$21*'Credit issuance TYA'!$B$2),IF('Hoja De Calculo'!BW$16&lt;'Hoja De Calculo'!BV$16,0,'Credit issuance TYA'!BV40-('Credit issuance TYA'!$T$21*'Credit issuance TYA'!$B$2)))</f>
        <v>0</v>
      </c>
      <c r="BW40" s="218">
        <f>IF(ISBLANK('Hoja De Calculo'!BX$13),'Credit issuance TYA'!BW40-('Credit issuance TYA'!$T$21*'Credit issuance TYA'!$B$2),IF('Hoja De Calculo'!BX$16&lt;'Hoja De Calculo'!BW$16,0,'Credit issuance TYA'!BW40-('Credit issuance TYA'!$T$21*'Credit issuance TYA'!$B$2)))</f>
        <v>0</v>
      </c>
      <c r="BX40" s="218">
        <f>IF(ISBLANK('Hoja De Calculo'!BY$13),'Credit issuance TYA'!BX40-('Credit issuance TYA'!$T$21*'Credit issuance TYA'!$B$2),IF('Hoja De Calculo'!BY$16&lt;'Hoja De Calculo'!BX$16,0,'Credit issuance TYA'!BX40-('Credit issuance TYA'!$T$21*'Credit issuance TYA'!$B$2)))</f>
        <v>0</v>
      </c>
      <c r="BY40" s="218">
        <f>IF(ISBLANK('Hoja De Calculo'!BZ$13),'Credit issuance TYA'!BY40-('Credit issuance TYA'!$T$21*'Credit issuance TYA'!$B$2),IF('Hoja De Calculo'!BZ$16&lt;'Hoja De Calculo'!BY$16,0,'Credit issuance TYA'!BY40-('Credit issuance TYA'!$T$21*'Credit issuance TYA'!$B$2)))</f>
        <v>0</v>
      </c>
      <c r="BZ40" s="218">
        <f>IF(ISBLANK('Hoja De Calculo'!CA$13),'Credit issuance TYA'!BZ40-('Credit issuance TYA'!$T$21*'Credit issuance TYA'!$B$2),IF('Hoja De Calculo'!CA$16&lt;'Hoja De Calculo'!BZ$16,0,'Credit issuance TYA'!BZ40-('Credit issuance TYA'!$T$21*'Credit issuance TYA'!$B$2)))</f>
        <v>0</v>
      </c>
      <c r="CA40" s="218">
        <f>IF(ISBLANK('Hoja De Calculo'!CB$13),'Credit issuance TYA'!CA40-('Credit issuance TYA'!$T$21*'Credit issuance TYA'!$B$2),IF('Hoja De Calculo'!CB$16&lt;'Hoja De Calculo'!CA$16,0,'Credit issuance TYA'!CA40-('Credit issuance TYA'!$T$21*'Credit issuance TYA'!$B$2)))</f>
        <v>0</v>
      </c>
      <c r="CB40" s="218">
        <f>IF(ISBLANK('Hoja De Calculo'!CC$13),'Credit issuance TYA'!CB40-('Credit issuance TYA'!$T$21*'Credit issuance TYA'!$B$2),IF('Hoja De Calculo'!CC$16&lt;'Hoja De Calculo'!CB$16,0,'Credit issuance TYA'!CB40-('Credit issuance TYA'!$T$21*'Credit issuance TYA'!$B$2)))</f>
        <v>0</v>
      </c>
      <c r="CC40" s="218">
        <f>IF(ISBLANK('Hoja De Calculo'!CD$13),'Credit issuance TYA'!CC40-('Credit issuance TYA'!$T$21*'Credit issuance TYA'!$B$2),IF('Hoja De Calculo'!CD$16&lt;'Hoja De Calculo'!CC$16,0,'Credit issuance TYA'!CC40-('Credit issuance TYA'!$T$21*'Credit issuance TYA'!$B$2)))</f>
        <v>0</v>
      </c>
      <c r="CD40" s="218">
        <f>IF(ISBLANK('Hoja De Calculo'!CE$13),'Credit issuance TYA'!CD40-('Credit issuance TYA'!$T$21*'Credit issuance TYA'!$B$2),IF('Hoja De Calculo'!CE$16&lt;'Hoja De Calculo'!CD$16,0,'Credit issuance TYA'!CD40-('Credit issuance TYA'!$T$21*'Credit issuance TYA'!$B$2)))</f>
        <v>0</v>
      </c>
      <c r="CE40" s="218">
        <f>IF(ISBLANK('Hoja De Calculo'!CF$13),'Credit issuance TYA'!CE40-('Credit issuance TYA'!$T$21*'Credit issuance TYA'!$B$2),IF('Hoja De Calculo'!CF$16&lt;'Hoja De Calculo'!CE$16,0,'Credit issuance TYA'!CE40-('Credit issuance TYA'!$T$21*'Credit issuance TYA'!$B$2)))</f>
        <v>0</v>
      </c>
      <c r="CF40" s="218">
        <f>IF(ISBLANK('Hoja De Calculo'!CG$13),'Credit issuance TYA'!CF40-('Credit issuance TYA'!$T$21*'Credit issuance TYA'!$B$2),IF('Hoja De Calculo'!CG$16&lt;'Hoja De Calculo'!CF$16,0,'Credit issuance TYA'!CF40-('Credit issuance TYA'!$T$21*'Credit issuance TYA'!$B$2)))</f>
        <v>0</v>
      </c>
      <c r="CG40" s="218">
        <f>IF(ISBLANK('Hoja De Calculo'!CH$13),'Credit issuance TYA'!CG40-('Credit issuance TYA'!$T$21*'Credit issuance TYA'!$B$2),IF('Hoja De Calculo'!CH$16&lt;'Hoja De Calculo'!CG$16,0,'Credit issuance TYA'!CG40-('Credit issuance TYA'!$T$21*'Credit issuance TYA'!$B$2)))</f>
        <v>0</v>
      </c>
      <c r="CH40" s="218">
        <f>IF(ISBLANK('Hoja De Calculo'!CI$13),'Credit issuance TYA'!CH40-('Credit issuance TYA'!$T$21*'Credit issuance TYA'!$B$2),IF('Hoja De Calculo'!CI$16&lt;'Hoja De Calculo'!CH$16,0,'Credit issuance TYA'!CH40-('Credit issuance TYA'!$T$21*'Credit issuance TYA'!$B$2)))</f>
        <v>0</v>
      </c>
      <c r="CI40" s="218">
        <f>IF(ISBLANK('Hoja De Calculo'!CJ$13),'Credit issuance TYA'!CI40-('Credit issuance TYA'!$T$21*'Credit issuance TYA'!$B$2),IF('Hoja De Calculo'!CJ$16&lt;'Hoja De Calculo'!CI$16,0,'Credit issuance TYA'!CI40-('Credit issuance TYA'!$T$21*'Credit issuance TYA'!$B$2)))</f>
        <v>0</v>
      </c>
      <c r="CJ40" s="218">
        <f>IF(ISBLANK('Hoja De Calculo'!CK$13),'Credit issuance TYA'!CJ40-('Credit issuance TYA'!$T$21*'Credit issuance TYA'!$B$2),IF('Hoja De Calculo'!CK$16&lt;'Hoja De Calculo'!CJ$16,0,'Credit issuance TYA'!CJ40-('Credit issuance TYA'!$T$21*'Credit issuance TYA'!$B$2)))</f>
        <v>0</v>
      </c>
      <c r="CK40" s="218">
        <f>IF(ISBLANK('Hoja De Calculo'!CL$13),'Credit issuance TYA'!CK40-('Credit issuance TYA'!$T$21*'Credit issuance TYA'!$B$2),IF('Hoja De Calculo'!CL$16&lt;'Hoja De Calculo'!CK$16,0,'Credit issuance TYA'!CK40-('Credit issuance TYA'!$T$21*'Credit issuance TYA'!$B$2)))</f>
        <v>0</v>
      </c>
      <c r="CL40" s="218">
        <f>IF(ISBLANK('Hoja De Calculo'!CM$13),'Credit issuance TYA'!CL40-('Credit issuance TYA'!$T$21*'Credit issuance TYA'!$B$2),IF('Hoja De Calculo'!CM$16&lt;'Hoja De Calculo'!CL$16,0,'Credit issuance TYA'!CL40-('Credit issuance TYA'!$T$21*'Credit issuance TYA'!$B$2)))</f>
        <v>0</v>
      </c>
      <c r="CM40" s="218">
        <f>IF(ISBLANK('Hoja De Calculo'!CN$13),'Credit issuance TYA'!CM40-('Credit issuance TYA'!$T$21*'Credit issuance TYA'!$B$2),IF('Hoja De Calculo'!CN$16&lt;'Hoja De Calculo'!CM$16,0,'Credit issuance TYA'!CM40-('Credit issuance TYA'!$T$21*'Credit issuance TYA'!$B$2)))</f>
        <v>0</v>
      </c>
      <c r="CN40" s="218">
        <f>IF(ISBLANK('Hoja De Calculo'!CO$13),'Credit issuance TYA'!CN40-('Credit issuance TYA'!$T$21*'Credit issuance TYA'!$B$2),IF('Hoja De Calculo'!CO$16&lt;'Hoja De Calculo'!CN$16,0,'Credit issuance TYA'!CN40-('Credit issuance TYA'!$T$21*'Credit issuance TYA'!$B$2)))</f>
        <v>0</v>
      </c>
      <c r="CO40" s="218">
        <f>IF(ISBLANK('Hoja De Calculo'!CP$13),'Credit issuance TYA'!CO40-('Credit issuance TYA'!$T$21*'Credit issuance TYA'!$B$2),IF('Hoja De Calculo'!CP$16&lt;'Hoja De Calculo'!CO$16,0,'Credit issuance TYA'!CO40-('Credit issuance TYA'!$T$21*'Credit issuance TYA'!$B$2)))</f>
        <v>0</v>
      </c>
      <c r="CP40" s="218">
        <f>IF(ISBLANK('Hoja De Calculo'!CQ$13),'Credit issuance TYA'!CP40-('Credit issuance TYA'!$T$21*'Credit issuance TYA'!$B$2),IF('Hoja De Calculo'!CQ$16&lt;'Hoja De Calculo'!CP$16,0,'Credit issuance TYA'!CP40-('Credit issuance TYA'!$T$21*'Credit issuance TYA'!$B$2)))</f>
        <v>0</v>
      </c>
      <c r="CQ40" s="218">
        <f>IF(ISBLANK('Hoja De Calculo'!CR$13),'Credit issuance TYA'!CQ40-('Credit issuance TYA'!$T$21*'Credit issuance TYA'!$B$2),IF('Hoja De Calculo'!CR$16&lt;'Hoja De Calculo'!CQ$16,0,'Credit issuance TYA'!CQ40-('Credit issuance TYA'!$T$21*'Credit issuance TYA'!$B$2)))</f>
        <v>0</v>
      </c>
      <c r="CR40" s="218">
        <f>IF(ISBLANK('Hoja De Calculo'!CS$13),'Credit issuance TYA'!CR40-('Credit issuance TYA'!$T$21*'Credit issuance TYA'!$B$2),IF('Hoja De Calculo'!CS$16&lt;'Hoja De Calculo'!CR$16,0,'Credit issuance TYA'!CR40-('Credit issuance TYA'!$T$21*'Credit issuance TYA'!$B$2)))</f>
        <v>0</v>
      </c>
      <c r="CS40" s="218">
        <f>IF(ISBLANK('Hoja De Calculo'!CT$13),'Credit issuance TYA'!CS40-('Credit issuance TYA'!$T$21*'Credit issuance TYA'!$B$2),IF('Hoja De Calculo'!CT$16&lt;'Hoja De Calculo'!CS$16,0,'Credit issuance TYA'!CS40-('Credit issuance TYA'!$T$21*'Credit issuance TYA'!$B$2)))</f>
        <v>0</v>
      </c>
      <c r="CT40" s="218">
        <f>IF(ISBLANK('Hoja De Calculo'!CU$13),'Credit issuance TYA'!CT40-('Credit issuance TYA'!$T$21*'Credit issuance TYA'!$B$2),IF('Hoja De Calculo'!CU$16&lt;'Hoja De Calculo'!CT$16,0,'Credit issuance TYA'!CT40-('Credit issuance TYA'!$T$21*'Credit issuance TYA'!$B$2)))</f>
        <v>0</v>
      </c>
      <c r="CU40" s="218">
        <f>IF(ISBLANK('Hoja De Calculo'!CV$13),'Credit issuance TYA'!CU40-('Credit issuance TYA'!$T$21*'Credit issuance TYA'!$B$2),IF('Hoja De Calculo'!CV$16&lt;'Hoja De Calculo'!CU$16,0,'Credit issuance TYA'!CU40-('Credit issuance TYA'!$T$21*'Credit issuance TYA'!$B$2)))</f>
        <v>0</v>
      </c>
      <c r="CV40" s="218">
        <f>IF(ISBLANK('Hoja De Calculo'!CW$13),'Credit issuance TYA'!CV40-('Credit issuance TYA'!$T$21*'Credit issuance TYA'!$B$2),IF('Hoja De Calculo'!CW$16&lt;'Hoja De Calculo'!CV$16,0,'Credit issuance TYA'!CV40-('Credit issuance TYA'!$T$21*'Credit issuance TYA'!$B$2)))</f>
        <v>0</v>
      </c>
      <c r="CW40" s="218">
        <f>IF(ISBLANK('Hoja De Calculo'!CX$13),'Credit issuance TYA'!CW40-('Credit issuance TYA'!$T$21*'Credit issuance TYA'!$B$2),IF('Hoja De Calculo'!CX$16&lt;'Hoja De Calculo'!CW$16,0,'Credit issuance TYA'!CW40-('Credit issuance TYA'!$T$21*'Credit issuance TYA'!$B$2)))</f>
        <v>0</v>
      </c>
    </row>
    <row r="41" spans="1:102" x14ac:dyDescent="0.35">
      <c r="A41" t="s">
        <v>146</v>
      </c>
      <c r="C41" s="196"/>
      <c r="D41" s="196"/>
      <c r="E41" s="196"/>
      <c r="F41" s="196"/>
      <c r="G41" s="196"/>
      <c r="H41" s="196"/>
      <c r="I41" s="196"/>
      <c r="J41" s="196"/>
      <c r="K41" s="196"/>
      <c r="L41" s="196"/>
      <c r="M41" s="196"/>
      <c r="N41" s="196"/>
      <c r="O41" s="196"/>
      <c r="P41" s="196"/>
      <c r="Q41" s="196"/>
      <c r="R41" s="196"/>
      <c r="S41" s="196"/>
      <c r="T41" s="204"/>
      <c r="U41" s="218">
        <f>'Credit issuance TYA'!U41-('Credit issuance TYA'!$U21*'Credit issuance TYA'!$B$2)</f>
        <v>0</v>
      </c>
      <c r="V41" s="218">
        <f>IF(ISBLANK('Hoja De Calculo'!W$13),'Credit issuance TYA'!V41-('Credit issuance TYA'!$U$21*'Credit issuance TYA'!$B$2),IF('Hoja De Calculo'!W$16&lt;'Hoja De Calculo'!V$16,0,'Credit issuance TYA'!V41-('Credit issuance TYA'!$U$21*'Credit issuance TYA'!$B$2)))</f>
        <v>0</v>
      </c>
      <c r="W41" s="218">
        <f>IF(ISBLANK('Hoja De Calculo'!X$13),'Credit issuance TYA'!W41-('Credit issuance TYA'!$U$21*'Credit issuance TYA'!$B$2),IF('Hoja De Calculo'!X$16&lt;'Hoja De Calculo'!W$16,0,'Credit issuance TYA'!W41-('Credit issuance TYA'!$U$21*'Credit issuance TYA'!$B$2)))</f>
        <v>0</v>
      </c>
      <c r="X41" s="218">
        <f>IF(ISBLANK('Hoja De Calculo'!Y$13),'Credit issuance TYA'!X41-('Credit issuance TYA'!$U$21*'Credit issuance TYA'!$B$2),IF('Hoja De Calculo'!Y$16&lt;'Hoja De Calculo'!X$16,0,'Credit issuance TYA'!X41-('Credit issuance TYA'!$U$21*'Credit issuance TYA'!$B$2)))</f>
        <v>0</v>
      </c>
      <c r="Y41" s="218">
        <f>IF(ISBLANK('Hoja De Calculo'!Z$13),'Credit issuance TYA'!Y41-('Credit issuance TYA'!$U$21*'Credit issuance TYA'!$B$2),IF('Hoja De Calculo'!Z$16&lt;'Hoja De Calculo'!Y$16,0,'Credit issuance TYA'!Y41-('Credit issuance TYA'!$U$21*'Credit issuance TYA'!$B$2)))</f>
        <v>0</v>
      </c>
      <c r="Z41" s="218">
        <f>IF(ISBLANK('Hoja De Calculo'!AA$13),'Credit issuance TYA'!Z41-('Credit issuance TYA'!$U$21*'Credit issuance TYA'!$B$2),IF('Hoja De Calculo'!AA$16&lt;'Hoja De Calculo'!Z$16,0,'Credit issuance TYA'!Z41-('Credit issuance TYA'!$U$21*'Credit issuance TYA'!$B$2)))</f>
        <v>0</v>
      </c>
      <c r="AA41" s="218">
        <f>IF(ISBLANK('Hoja De Calculo'!AB$13),'Credit issuance TYA'!AA41-('Credit issuance TYA'!$U$21*'Credit issuance TYA'!$B$2),IF('Hoja De Calculo'!AB$16&lt;'Hoja De Calculo'!AA$16,0,'Credit issuance TYA'!AA41-('Credit issuance TYA'!$U$21*'Credit issuance TYA'!$B$2)))</f>
        <v>0</v>
      </c>
      <c r="AB41" s="218">
        <f>IF(ISBLANK('Hoja De Calculo'!AC$13),'Credit issuance TYA'!AB41-('Credit issuance TYA'!$U$21*'Credit issuance TYA'!$B$2),IF('Hoja De Calculo'!AC$16&lt;'Hoja De Calculo'!AB$16,0,'Credit issuance TYA'!AB41-('Credit issuance TYA'!$U$21*'Credit issuance TYA'!$B$2)))</f>
        <v>0</v>
      </c>
      <c r="AC41" s="218">
        <f>IF(ISBLANK('Hoja De Calculo'!AD$13),'Credit issuance TYA'!AC41-('Credit issuance TYA'!$U$21*'Credit issuance TYA'!$B$2),IF('Hoja De Calculo'!AD$16&lt;'Hoja De Calculo'!AC$16,0,'Credit issuance TYA'!AC41-('Credit issuance TYA'!$U$21*'Credit issuance TYA'!$B$2)))</f>
        <v>0</v>
      </c>
      <c r="AD41" s="218">
        <f>IF(ISBLANK('Hoja De Calculo'!AE$13),'Credit issuance TYA'!AD41-('Credit issuance TYA'!$U$21*'Credit issuance TYA'!$B$2),IF('Hoja De Calculo'!AE$16&lt;'Hoja De Calculo'!AD$16,0,'Credit issuance TYA'!AD41-('Credit issuance TYA'!$U$21*'Credit issuance TYA'!$B$2)))</f>
        <v>0</v>
      </c>
      <c r="AE41" s="218">
        <f>IF(ISBLANK('Hoja De Calculo'!AF$13),'Credit issuance TYA'!AE41-('Credit issuance TYA'!$U$21*'Credit issuance TYA'!$B$2),IF('Hoja De Calculo'!AF$16&lt;'Hoja De Calculo'!AE$16,0,'Credit issuance TYA'!AE41-('Credit issuance TYA'!$U$21*'Credit issuance TYA'!$B$2)))</f>
        <v>0</v>
      </c>
      <c r="AF41" s="218">
        <f>IF(ISBLANK('Hoja De Calculo'!AG$13),'Credit issuance TYA'!AF41-('Credit issuance TYA'!$U$21*'Credit issuance TYA'!$B$2),IF('Hoja De Calculo'!AG$16&lt;'Hoja De Calculo'!AF$16,0,'Credit issuance TYA'!AF41-('Credit issuance TYA'!$U$21*'Credit issuance TYA'!$B$2)))</f>
        <v>0</v>
      </c>
      <c r="AG41" s="218">
        <f>IF(ISBLANK('Hoja De Calculo'!AH$13),'Credit issuance TYA'!AG41-('Credit issuance TYA'!$U$21*'Credit issuance TYA'!$B$2),IF('Hoja De Calculo'!AH$16&lt;'Hoja De Calculo'!AG$16,0,'Credit issuance TYA'!AG41-('Credit issuance TYA'!$U$21*'Credit issuance TYA'!$B$2)))</f>
        <v>0</v>
      </c>
      <c r="AH41" s="218">
        <f>IF(ISBLANK('Hoja De Calculo'!AI$13),'Credit issuance TYA'!AH41-('Credit issuance TYA'!$U$21*'Credit issuance TYA'!$B$2),IF('Hoja De Calculo'!AI$16&lt;'Hoja De Calculo'!AH$16,0,'Credit issuance TYA'!AH41-('Credit issuance TYA'!$U$21*'Credit issuance TYA'!$B$2)))</f>
        <v>0</v>
      </c>
      <c r="AI41" s="218">
        <f>IF(ISBLANK('Hoja De Calculo'!AJ$13),'Credit issuance TYA'!AI41-('Credit issuance TYA'!$U$21*'Credit issuance TYA'!$B$2),IF('Hoja De Calculo'!AJ$16&lt;'Hoja De Calculo'!AI$16,0,'Credit issuance TYA'!AI41-('Credit issuance TYA'!$U$21*'Credit issuance TYA'!$B$2)))</f>
        <v>0</v>
      </c>
      <c r="AJ41" s="218">
        <f>IF(ISBLANK('Hoja De Calculo'!AK$13),'Credit issuance TYA'!AJ41-('Credit issuance TYA'!$U$21*'Credit issuance TYA'!$B$2),IF('Hoja De Calculo'!AK$16&lt;'Hoja De Calculo'!AJ$16,0,'Credit issuance TYA'!AJ41-('Credit issuance TYA'!$U$21*'Credit issuance TYA'!$B$2)))</f>
        <v>0</v>
      </c>
      <c r="AK41" s="218">
        <f>IF(ISBLANK('Hoja De Calculo'!AL$13),'Credit issuance TYA'!AK41-('Credit issuance TYA'!$U$21*'Credit issuance TYA'!$B$2),IF('Hoja De Calculo'!AL$16&lt;'Hoja De Calculo'!AK$16,0,'Credit issuance TYA'!AK41-('Credit issuance TYA'!$U$21*'Credit issuance TYA'!$B$2)))</f>
        <v>0</v>
      </c>
      <c r="AL41" s="218">
        <f>IF(ISBLANK('Hoja De Calculo'!AM$13),'Credit issuance TYA'!AL41-('Credit issuance TYA'!$U$21*'Credit issuance TYA'!$B$2),IF('Hoja De Calculo'!AM$16&lt;'Hoja De Calculo'!AL$16,0,'Credit issuance TYA'!AL41-('Credit issuance TYA'!$U$21*'Credit issuance TYA'!$B$2)))</f>
        <v>0</v>
      </c>
      <c r="AM41" s="218">
        <f>IF(ISBLANK('Hoja De Calculo'!AN$13),'Credit issuance TYA'!AM41-('Credit issuance TYA'!$U$21*'Credit issuance TYA'!$B$2),IF('Hoja De Calculo'!AN$16&lt;'Hoja De Calculo'!AM$16,0,'Credit issuance TYA'!AM41-('Credit issuance TYA'!$U$21*'Credit issuance TYA'!$B$2)))</f>
        <v>0</v>
      </c>
      <c r="AN41" s="218">
        <f>IF(ISBLANK('Hoja De Calculo'!AO$13),'Credit issuance TYA'!AN41-('Credit issuance TYA'!$U$21*'Credit issuance TYA'!$B$2),IF('Hoja De Calculo'!AO$16&lt;'Hoja De Calculo'!AN$16,0,'Credit issuance TYA'!AN41-('Credit issuance TYA'!$U$21*'Credit issuance TYA'!$B$2)))</f>
        <v>0</v>
      </c>
      <c r="AO41" s="218">
        <f>IF(ISBLANK('Hoja De Calculo'!AP$13),'Credit issuance TYA'!AO41-('Credit issuance TYA'!$U$21*'Credit issuance TYA'!$B$2),IF('Hoja De Calculo'!AP$16&lt;'Hoja De Calculo'!AO$16,0,'Credit issuance TYA'!AO41-('Credit issuance TYA'!$U$21*'Credit issuance TYA'!$B$2)))</f>
        <v>0</v>
      </c>
      <c r="AP41" s="218">
        <f>IF(ISBLANK('Hoja De Calculo'!AQ$13),'Credit issuance TYA'!AP41-('Credit issuance TYA'!$U$21*'Credit issuance TYA'!$B$2),IF('Hoja De Calculo'!AQ$16&lt;'Hoja De Calculo'!AP$16,0,'Credit issuance TYA'!AP41-('Credit issuance TYA'!$U$21*'Credit issuance TYA'!$B$2)))</f>
        <v>0</v>
      </c>
      <c r="AQ41" s="218">
        <f>IF(ISBLANK('Hoja De Calculo'!AR$13),'Credit issuance TYA'!AQ41-('Credit issuance TYA'!$U$21*'Credit issuance TYA'!$B$2),IF('Hoja De Calculo'!AR$16&lt;'Hoja De Calculo'!AQ$16,0,'Credit issuance TYA'!AQ41-('Credit issuance TYA'!$U$21*'Credit issuance TYA'!$B$2)))</f>
        <v>0</v>
      </c>
      <c r="AR41" s="218">
        <f>IF(ISBLANK('Hoja De Calculo'!AS$13),'Credit issuance TYA'!AR41-('Credit issuance TYA'!$U$21*'Credit issuance TYA'!$B$2),IF('Hoja De Calculo'!AS$16&lt;'Hoja De Calculo'!AR$16,0,'Credit issuance TYA'!AR41-('Credit issuance TYA'!$U$21*'Credit issuance TYA'!$B$2)))</f>
        <v>0</v>
      </c>
      <c r="AS41" s="218">
        <f>IF(ISBLANK('Hoja De Calculo'!AT$13),'Credit issuance TYA'!AS41-('Credit issuance TYA'!$U$21*'Credit issuance TYA'!$B$2),IF('Hoja De Calculo'!AT$16&lt;'Hoja De Calculo'!AS$16,0,'Credit issuance TYA'!AS41-('Credit issuance TYA'!$U$21*'Credit issuance TYA'!$B$2)))</f>
        <v>0</v>
      </c>
      <c r="AT41" s="218">
        <f>IF(ISBLANK('Hoja De Calculo'!AU$13),'Credit issuance TYA'!AT41-('Credit issuance TYA'!$U$21*'Credit issuance TYA'!$B$2),IF('Hoja De Calculo'!AU$16&lt;'Hoja De Calculo'!AT$16,0,'Credit issuance TYA'!AT41-('Credit issuance TYA'!$U$21*'Credit issuance TYA'!$B$2)))</f>
        <v>0</v>
      </c>
      <c r="AU41" s="218">
        <f>IF(ISBLANK('Hoja De Calculo'!AV$13),'Credit issuance TYA'!AU41-('Credit issuance TYA'!$U$21*'Credit issuance TYA'!$B$2),IF('Hoja De Calculo'!AV$16&lt;'Hoja De Calculo'!AU$16,0,'Credit issuance TYA'!AU41-('Credit issuance TYA'!$U$21*'Credit issuance TYA'!$B$2)))</f>
        <v>0</v>
      </c>
      <c r="AV41" s="218">
        <f>IF(ISBLANK('Hoja De Calculo'!AW$13),'Credit issuance TYA'!AV41-('Credit issuance TYA'!$U$21*'Credit issuance TYA'!$B$2),IF('Hoja De Calculo'!AW$16&lt;'Hoja De Calculo'!AV$16,0,'Credit issuance TYA'!AV41-('Credit issuance TYA'!$U$21*'Credit issuance TYA'!$B$2)))</f>
        <v>0</v>
      </c>
      <c r="AW41" s="218">
        <f>IF(ISBLANK('Hoja De Calculo'!AX$13),'Credit issuance TYA'!AW41-('Credit issuance TYA'!$U$21*'Credit issuance TYA'!$B$2),IF('Hoja De Calculo'!AX$16&lt;'Hoja De Calculo'!AW$16,0,'Credit issuance TYA'!AW41-('Credit issuance TYA'!$U$21*'Credit issuance TYA'!$B$2)))</f>
        <v>0</v>
      </c>
      <c r="AX41" s="218">
        <f>IF(ISBLANK('Hoja De Calculo'!AY$13),'Credit issuance TYA'!AX41-('Credit issuance TYA'!$U$21*'Credit issuance TYA'!$B$2),IF('Hoja De Calculo'!AY$16&lt;'Hoja De Calculo'!AX$16,0,'Credit issuance TYA'!AX41-('Credit issuance TYA'!$U$21*'Credit issuance TYA'!$B$2)))</f>
        <v>0</v>
      </c>
      <c r="AY41" s="218">
        <f>IF(ISBLANK('Hoja De Calculo'!AZ$13),'Credit issuance TYA'!AY41-('Credit issuance TYA'!$U$21*'Credit issuance TYA'!$B$2),IF('Hoja De Calculo'!AZ$16&lt;'Hoja De Calculo'!AY$16,0,'Credit issuance TYA'!AY41-('Credit issuance TYA'!$U$21*'Credit issuance TYA'!$B$2)))</f>
        <v>0</v>
      </c>
      <c r="AZ41" s="218">
        <f>IF(ISBLANK('Hoja De Calculo'!BA$13),'Credit issuance TYA'!AZ41-('Credit issuance TYA'!$U$21*'Credit issuance TYA'!$B$2),IF('Hoja De Calculo'!BA$16&lt;'Hoja De Calculo'!AZ$16,0,'Credit issuance TYA'!AZ41-('Credit issuance TYA'!$U$21*'Credit issuance TYA'!$B$2)))</f>
        <v>0</v>
      </c>
      <c r="BA41" s="218">
        <f>IF(ISBLANK('Hoja De Calculo'!BB$13),'Credit issuance TYA'!BA41-('Credit issuance TYA'!$U$21*'Credit issuance TYA'!$B$2),IF('Hoja De Calculo'!BB$16&lt;'Hoja De Calculo'!BA$16,0,'Credit issuance TYA'!BA41-('Credit issuance TYA'!$U$21*'Credit issuance TYA'!$B$2)))</f>
        <v>0</v>
      </c>
      <c r="BB41" s="218">
        <f>IF(ISBLANK('Hoja De Calculo'!BC$13),'Credit issuance TYA'!BB41-('Credit issuance TYA'!$U$21*'Credit issuance TYA'!$B$2),IF('Hoja De Calculo'!BC$16&lt;'Hoja De Calculo'!BB$16,0,'Credit issuance TYA'!BB41-('Credit issuance TYA'!$U$21*'Credit issuance TYA'!$B$2)))</f>
        <v>0</v>
      </c>
      <c r="BC41" s="218">
        <f>IF(ISBLANK('Hoja De Calculo'!BD$13),'Credit issuance TYA'!BC41-('Credit issuance TYA'!$U$21*'Credit issuance TYA'!$B$2),IF('Hoja De Calculo'!BD$16&lt;'Hoja De Calculo'!BC$16,0,'Credit issuance TYA'!BC41-('Credit issuance TYA'!$U$21*'Credit issuance TYA'!$B$2)))</f>
        <v>0</v>
      </c>
      <c r="BD41" s="218">
        <f>IF(ISBLANK('Hoja De Calculo'!BE$13),'Credit issuance TYA'!BD41-('Credit issuance TYA'!$U$21*'Credit issuance TYA'!$B$2),IF('Hoja De Calculo'!BE$16&lt;'Hoja De Calculo'!BD$16,0,'Credit issuance TYA'!BD41-('Credit issuance TYA'!$U$21*'Credit issuance TYA'!$B$2)))</f>
        <v>0</v>
      </c>
      <c r="BE41" s="218">
        <f>IF(ISBLANK('Hoja De Calculo'!BF$13),'Credit issuance TYA'!BE41-('Credit issuance TYA'!$U$21*'Credit issuance TYA'!$B$2),IF('Hoja De Calculo'!BF$16&lt;'Hoja De Calculo'!BE$16,0,'Credit issuance TYA'!BE41-('Credit issuance TYA'!$U$21*'Credit issuance TYA'!$B$2)))</f>
        <v>0</v>
      </c>
      <c r="BF41" s="218">
        <f>IF(ISBLANK('Hoja De Calculo'!BG$13),'Credit issuance TYA'!BF41-('Credit issuance TYA'!$U$21*'Credit issuance TYA'!$B$2),IF('Hoja De Calculo'!BG$16&lt;'Hoja De Calculo'!BF$16,0,'Credit issuance TYA'!BF41-('Credit issuance TYA'!$U$21*'Credit issuance TYA'!$B$2)))</f>
        <v>0</v>
      </c>
      <c r="BG41" s="218">
        <f>IF(ISBLANK('Hoja De Calculo'!BH$13),'Credit issuance TYA'!BG41-('Credit issuance TYA'!$U$21*'Credit issuance TYA'!$B$2),IF('Hoja De Calculo'!BH$16&lt;'Hoja De Calculo'!BG$16,0,'Credit issuance TYA'!BG41-('Credit issuance TYA'!$U$21*'Credit issuance TYA'!$B$2)))</f>
        <v>0</v>
      </c>
      <c r="BH41" s="218">
        <f>IF(ISBLANK('Hoja De Calculo'!BI$13),'Credit issuance TYA'!BH41-('Credit issuance TYA'!$U$21*'Credit issuance TYA'!$B$2),IF('Hoja De Calculo'!BI$16&lt;'Hoja De Calculo'!BH$16,0,'Credit issuance TYA'!BH41-('Credit issuance TYA'!$U$21*'Credit issuance TYA'!$B$2)))</f>
        <v>0</v>
      </c>
      <c r="BI41" s="218">
        <f>IF(ISBLANK('Hoja De Calculo'!BJ$13),'Credit issuance TYA'!BI41-('Credit issuance TYA'!$U$21*'Credit issuance TYA'!$B$2),IF('Hoja De Calculo'!BJ$16&lt;'Hoja De Calculo'!BI$16,0,'Credit issuance TYA'!BI41-('Credit issuance TYA'!$U$21*'Credit issuance TYA'!$B$2)))</f>
        <v>0</v>
      </c>
      <c r="BJ41" s="218">
        <f>IF(ISBLANK('Hoja De Calculo'!BK$13),'Credit issuance TYA'!BJ41-('Credit issuance TYA'!$U$21*'Credit issuance TYA'!$B$2),IF('Hoja De Calculo'!BK$16&lt;'Hoja De Calculo'!BJ$16,0,'Credit issuance TYA'!BJ41-('Credit issuance TYA'!$U$21*'Credit issuance TYA'!$B$2)))</f>
        <v>0</v>
      </c>
      <c r="BK41" s="218">
        <f>IF(ISBLANK('Hoja De Calculo'!BL$13),'Credit issuance TYA'!BK41-('Credit issuance TYA'!$U$21*'Credit issuance TYA'!$B$2),IF('Hoja De Calculo'!BL$16&lt;'Hoja De Calculo'!BK$16,0,'Credit issuance TYA'!BK41-('Credit issuance TYA'!$U$21*'Credit issuance TYA'!$B$2)))</f>
        <v>0</v>
      </c>
      <c r="BL41" s="218">
        <f>IF(ISBLANK('Hoja De Calculo'!BM$13),'Credit issuance TYA'!BL41-('Credit issuance TYA'!$U$21*'Credit issuance TYA'!$B$2),IF('Hoja De Calculo'!BM$16&lt;'Hoja De Calculo'!BL$16,0,'Credit issuance TYA'!BL41-('Credit issuance TYA'!$U$21*'Credit issuance TYA'!$B$2)))</f>
        <v>0</v>
      </c>
      <c r="BM41" s="218">
        <f>IF(ISBLANK('Hoja De Calculo'!BN$13),'Credit issuance TYA'!BM41-('Credit issuance TYA'!$U$21*'Credit issuance TYA'!$B$2),IF('Hoja De Calculo'!BN$16&lt;'Hoja De Calculo'!BM$16,0,'Credit issuance TYA'!BM41-('Credit issuance TYA'!$U$21*'Credit issuance TYA'!$B$2)))</f>
        <v>0</v>
      </c>
      <c r="BN41" s="218">
        <f>IF(ISBLANK('Hoja De Calculo'!BO$13),'Credit issuance TYA'!BN41-('Credit issuance TYA'!$U$21*'Credit issuance TYA'!$B$2),IF('Hoja De Calculo'!BO$16&lt;'Hoja De Calculo'!BN$16,0,'Credit issuance TYA'!BN41-('Credit issuance TYA'!$U$21*'Credit issuance TYA'!$B$2)))</f>
        <v>0</v>
      </c>
      <c r="BO41" s="218">
        <f>IF(ISBLANK('Hoja De Calculo'!BP$13),'Credit issuance TYA'!BO41-('Credit issuance TYA'!$U$21*'Credit issuance TYA'!$B$2),IF('Hoja De Calculo'!BP$16&lt;'Hoja De Calculo'!BO$16,0,'Credit issuance TYA'!BO41-('Credit issuance TYA'!$U$21*'Credit issuance TYA'!$B$2)))</f>
        <v>0</v>
      </c>
      <c r="BP41" s="218">
        <f>IF(ISBLANK('Hoja De Calculo'!BQ$13),'Credit issuance TYA'!BP41-('Credit issuance TYA'!$U$21*'Credit issuance TYA'!$B$2),IF('Hoja De Calculo'!BQ$16&lt;'Hoja De Calculo'!BP$16,0,'Credit issuance TYA'!BP41-('Credit issuance TYA'!$U$21*'Credit issuance TYA'!$B$2)))</f>
        <v>0</v>
      </c>
      <c r="BQ41" s="218">
        <f>IF(ISBLANK('Hoja De Calculo'!BR$13),'Credit issuance TYA'!BQ41-('Credit issuance TYA'!$U$21*'Credit issuance TYA'!$B$2),IF('Hoja De Calculo'!BR$16&lt;'Hoja De Calculo'!BQ$16,0,'Credit issuance TYA'!BQ41-('Credit issuance TYA'!$U$21*'Credit issuance TYA'!$B$2)))</f>
        <v>0</v>
      </c>
      <c r="BR41" s="218">
        <f>IF(ISBLANK('Hoja De Calculo'!BS$13),'Credit issuance TYA'!BR41-('Credit issuance TYA'!$U$21*'Credit issuance TYA'!$B$2),IF('Hoja De Calculo'!BS$16&lt;'Hoja De Calculo'!BR$16,0,'Credit issuance TYA'!BR41-('Credit issuance TYA'!$U$21*'Credit issuance TYA'!$B$2)))</f>
        <v>0</v>
      </c>
      <c r="BS41" s="218">
        <f>IF(ISBLANK('Hoja De Calculo'!BT$13),'Credit issuance TYA'!BS41-('Credit issuance TYA'!$U$21*'Credit issuance TYA'!$B$2),IF('Hoja De Calculo'!BT$16&lt;'Hoja De Calculo'!BS$16,0,'Credit issuance TYA'!BS41-('Credit issuance TYA'!$U$21*'Credit issuance TYA'!$B$2)))</f>
        <v>0</v>
      </c>
      <c r="BT41" s="218">
        <f>IF(ISBLANK('Hoja De Calculo'!BU$13),'Credit issuance TYA'!BT41-('Credit issuance TYA'!$U$21*'Credit issuance TYA'!$B$2),IF('Hoja De Calculo'!BU$16&lt;'Hoja De Calculo'!BT$16,0,'Credit issuance TYA'!BT41-('Credit issuance TYA'!$U$21*'Credit issuance TYA'!$B$2)))</f>
        <v>0</v>
      </c>
      <c r="BU41" s="218">
        <f>IF(ISBLANK('Hoja De Calculo'!BV$13),'Credit issuance TYA'!BU41-('Credit issuance TYA'!$U$21*'Credit issuance TYA'!$B$2),IF('Hoja De Calculo'!BV$16&lt;'Hoja De Calculo'!BU$16,0,'Credit issuance TYA'!BU41-('Credit issuance TYA'!$U$21*'Credit issuance TYA'!$B$2)))</f>
        <v>0</v>
      </c>
      <c r="BV41" s="218">
        <f>IF(ISBLANK('Hoja De Calculo'!BW$13),'Credit issuance TYA'!BV41-('Credit issuance TYA'!$U$21*'Credit issuance TYA'!$B$2),IF('Hoja De Calculo'!BW$16&lt;'Hoja De Calculo'!BV$16,0,'Credit issuance TYA'!BV41-('Credit issuance TYA'!$U$21*'Credit issuance TYA'!$B$2)))</f>
        <v>0</v>
      </c>
      <c r="BW41" s="218">
        <f>IF(ISBLANK('Hoja De Calculo'!BX$13),'Credit issuance TYA'!BW41-('Credit issuance TYA'!$U$21*'Credit issuance TYA'!$B$2),IF('Hoja De Calculo'!BX$16&lt;'Hoja De Calculo'!BW$16,0,'Credit issuance TYA'!BW41-('Credit issuance TYA'!$U$21*'Credit issuance TYA'!$B$2)))</f>
        <v>0</v>
      </c>
      <c r="BX41" s="218">
        <f>IF(ISBLANK('Hoja De Calculo'!BY$13),'Credit issuance TYA'!BX41-('Credit issuance TYA'!$U$21*'Credit issuance TYA'!$B$2),IF('Hoja De Calculo'!BY$16&lt;'Hoja De Calculo'!BX$16,0,'Credit issuance TYA'!BX41-('Credit issuance TYA'!$U$21*'Credit issuance TYA'!$B$2)))</f>
        <v>0</v>
      </c>
      <c r="BY41" s="218">
        <f>IF(ISBLANK('Hoja De Calculo'!BZ$13),'Credit issuance TYA'!BY41-('Credit issuance TYA'!$U$21*'Credit issuance TYA'!$B$2),IF('Hoja De Calculo'!BZ$16&lt;'Hoja De Calculo'!BY$16,0,'Credit issuance TYA'!BY41-('Credit issuance TYA'!$U$21*'Credit issuance TYA'!$B$2)))</f>
        <v>0</v>
      </c>
      <c r="BZ41" s="218">
        <f>IF(ISBLANK('Hoja De Calculo'!CA$13),'Credit issuance TYA'!BZ41-('Credit issuance TYA'!$U$21*'Credit issuance TYA'!$B$2),IF('Hoja De Calculo'!CA$16&lt;'Hoja De Calculo'!BZ$16,0,'Credit issuance TYA'!BZ41-('Credit issuance TYA'!$U$21*'Credit issuance TYA'!$B$2)))</f>
        <v>0</v>
      </c>
      <c r="CA41" s="218">
        <f>IF(ISBLANK('Hoja De Calculo'!CB$13),'Credit issuance TYA'!CA41-('Credit issuance TYA'!$U$21*'Credit issuance TYA'!$B$2),IF('Hoja De Calculo'!CB$16&lt;'Hoja De Calculo'!CA$16,0,'Credit issuance TYA'!CA41-('Credit issuance TYA'!$U$21*'Credit issuance TYA'!$B$2)))</f>
        <v>0</v>
      </c>
      <c r="CB41" s="218">
        <f>IF(ISBLANK('Hoja De Calculo'!CC$13),'Credit issuance TYA'!CB41-('Credit issuance TYA'!$U$21*'Credit issuance TYA'!$B$2),IF('Hoja De Calculo'!CC$16&lt;'Hoja De Calculo'!CB$16,0,'Credit issuance TYA'!CB41-('Credit issuance TYA'!$U$21*'Credit issuance TYA'!$B$2)))</f>
        <v>0</v>
      </c>
      <c r="CC41" s="218">
        <f>IF(ISBLANK('Hoja De Calculo'!CD$13),'Credit issuance TYA'!CC41-('Credit issuance TYA'!$U$21*'Credit issuance TYA'!$B$2),IF('Hoja De Calculo'!CD$16&lt;'Hoja De Calculo'!CC$16,0,'Credit issuance TYA'!CC41-('Credit issuance TYA'!$U$21*'Credit issuance TYA'!$B$2)))</f>
        <v>0</v>
      </c>
      <c r="CD41" s="218">
        <f>IF(ISBLANK('Hoja De Calculo'!CE$13),'Credit issuance TYA'!CD41-('Credit issuance TYA'!$U$21*'Credit issuance TYA'!$B$2),IF('Hoja De Calculo'!CE$16&lt;'Hoja De Calculo'!CD$16,0,'Credit issuance TYA'!CD41-('Credit issuance TYA'!$U$21*'Credit issuance TYA'!$B$2)))</f>
        <v>0</v>
      </c>
      <c r="CE41" s="218">
        <f>IF(ISBLANK('Hoja De Calculo'!CF$13),'Credit issuance TYA'!CE41-('Credit issuance TYA'!$U$21*'Credit issuance TYA'!$B$2),IF('Hoja De Calculo'!CF$16&lt;'Hoja De Calculo'!CE$16,0,'Credit issuance TYA'!CE41-('Credit issuance TYA'!$U$21*'Credit issuance TYA'!$B$2)))</f>
        <v>0</v>
      </c>
      <c r="CF41" s="218">
        <f>IF(ISBLANK('Hoja De Calculo'!CG$13),'Credit issuance TYA'!CF41-('Credit issuance TYA'!$U$21*'Credit issuance TYA'!$B$2),IF('Hoja De Calculo'!CG$16&lt;'Hoja De Calculo'!CF$16,0,'Credit issuance TYA'!CF41-('Credit issuance TYA'!$U$21*'Credit issuance TYA'!$B$2)))</f>
        <v>0</v>
      </c>
      <c r="CG41" s="218">
        <f>IF(ISBLANK('Hoja De Calculo'!CH$13),'Credit issuance TYA'!CG41-('Credit issuance TYA'!$U$21*'Credit issuance TYA'!$B$2),IF('Hoja De Calculo'!CH$16&lt;'Hoja De Calculo'!CG$16,0,'Credit issuance TYA'!CG41-('Credit issuance TYA'!$U$21*'Credit issuance TYA'!$B$2)))</f>
        <v>0</v>
      </c>
      <c r="CH41" s="218">
        <f>IF(ISBLANK('Hoja De Calculo'!CI$13),'Credit issuance TYA'!CH41-('Credit issuance TYA'!$U$21*'Credit issuance TYA'!$B$2),IF('Hoja De Calculo'!CI$16&lt;'Hoja De Calculo'!CH$16,0,'Credit issuance TYA'!CH41-('Credit issuance TYA'!$U$21*'Credit issuance TYA'!$B$2)))</f>
        <v>0</v>
      </c>
      <c r="CI41" s="218">
        <f>IF(ISBLANK('Hoja De Calculo'!CJ$13),'Credit issuance TYA'!CI41-('Credit issuance TYA'!$U$21*'Credit issuance TYA'!$B$2),IF('Hoja De Calculo'!CJ$16&lt;'Hoja De Calculo'!CI$16,0,'Credit issuance TYA'!CI41-('Credit issuance TYA'!$U$21*'Credit issuance TYA'!$B$2)))</f>
        <v>0</v>
      </c>
      <c r="CJ41" s="218">
        <f>IF(ISBLANK('Hoja De Calculo'!CK$13),'Credit issuance TYA'!CJ41-('Credit issuance TYA'!$U$21*'Credit issuance TYA'!$B$2),IF('Hoja De Calculo'!CK$16&lt;'Hoja De Calculo'!CJ$16,0,'Credit issuance TYA'!CJ41-('Credit issuance TYA'!$U$21*'Credit issuance TYA'!$B$2)))</f>
        <v>0</v>
      </c>
      <c r="CK41" s="218">
        <f>IF(ISBLANK('Hoja De Calculo'!CL$13),'Credit issuance TYA'!CK41-('Credit issuance TYA'!$U$21*'Credit issuance TYA'!$B$2),IF('Hoja De Calculo'!CL$16&lt;'Hoja De Calculo'!CK$16,0,'Credit issuance TYA'!CK41-('Credit issuance TYA'!$U$21*'Credit issuance TYA'!$B$2)))</f>
        <v>0</v>
      </c>
      <c r="CL41" s="218">
        <f>IF(ISBLANK('Hoja De Calculo'!CM$13),'Credit issuance TYA'!CL41-('Credit issuance TYA'!$U$21*'Credit issuance TYA'!$B$2),IF('Hoja De Calculo'!CM$16&lt;'Hoja De Calculo'!CL$16,0,'Credit issuance TYA'!CL41-('Credit issuance TYA'!$U$21*'Credit issuance TYA'!$B$2)))</f>
        <v>0</v>
      </c>
      <c r="CM41" s="218">
        <f>IF(ISBLANK('Hoja De Calculo'!CN$13),'Credit issuance TYA'!CM41-('Credit issuance TYA'!$U$21*'Credit issuance TYA'!$B$2),IF('Hoja De Calculo'!CN$16&lt;'Hoja De Calculo'!CM$16,0,'Credit issuance TYA'!CM41-('Credit issuance TYA'!$U$21*'Credit issuance TYA'!$B$2)))</f>
        <v>0</v>
      </c>
      <c r="CN41" s="218">
        <f>IF(ISBLANK('Hoja De Calculo'!CO$13),'Credit issuance TYA'!CN41-('Credit issuance TYA'!$U$21*'Credit issuance TYA'!$B$2),IF('Hoja De Calculo'!CO$16&lt;'Hoja De Calculo'!CN$16,0,'Credit issuance TYA'!CN41-('Credit issuance TYA'!$U$21*'Credit issuance TYA'!$B$2)))</f>
        <v>0</v>
      </c>
      <c r="CO41" s="218">
        <f>IF(ISBLANK('Hoja De Calculo'!CP$13),'Credit issuance TYA'!CO41-('Credit issuance TYA'!$U$21*'Credit issuance TYA'!$B$2),IF('Hoja De Calculo'!CP$16&lt;'Hoja De Calculo'!CO$16,0,'Credit issuance TYA'!CO41-('Credit issuance TYA'!$U$21*'Credit issuance TYA'!$B$2)))</f>
        <v>0</v>
      </c>
      <c r="CP41" s="218">
        <f>IF(ISBLANK('Hoja De Calculo'!CQ$13),'Credit issuance TYA'!CP41-('Credit issuance TYA'!$U$21*'Credit issuance TYA'!$B$2),IF('Hoja De Calculo'!CQ$16&lt;'Hoja De Calculo'!CP$16,0,'Credit issuance TYA'!CP41-('Credit issuance TYA'!$U$21*'Credit issuance TYA'!$B$2)))</f>
        <v>0</v>
      </c>
      <c r="CQ41" s="218">
        <f>IF(ISBLANK('Hoja De Calculo'!CR$13),'Credit issuance TYA'!CQ41-('Credit issuance TYA'!$U$21*'Credit issuance TYA'!$B$2),IF('Hoja De Calculo'!CR$16&lt;'Hoja De Calculo'!CQ$16,0,'Credit issuance TYA'!CQ41-('Credit issuance TYA'!$U$21*'Credit issuance TYA'!$B$2)))</f>
        <v>0</v>
      </c>
      <c r="CR41" s="218">
        <f>IF(ISBLANK('Hoja De Calculo'!CS$13),'Credit issuance TYA'!CR41-('Credit issuance TYA'!$U$21*'Credit issuance TYA'!$B$2),IF('Hoja De Calculo'!CS$16&lt;'Hoja De Calculo'!CR$16,0,'Credit issuance TYA'!CR41-('Credit issuance TYA'!$U$21*'Credit issuance TYA'!$B$2)))</f>
        <v>0</v>
      </c>
      <c r="CS41" s="218">
        <f>IF(ISBLANK('Hoja De Calculo'!CT$13),'Credit issuance TYA'!CS41-('Credit issuance TYA'!$U$21*'Credit issuance TYA'!$B$2),IF('Hoja De Calculo'!CT$16&lt;'Hoja De Calculo'!CS$16,0,'Credit issuance TYA'!CS41-('Credit issuance TYA'!$U$21*'Credit issuance TYA'!$B$2)))</f>
        <v>0</v>
      </c>
      <c r="CT41" s="218">
        <f>IF(ISBLANK('Hoja De Calculo'!CU$13),'Credit issuance TYA'!CT41-('Credit issuance TYA'!$U$21*'Credit issuance TYA'!$B$2),IF('Hoja De Calculo'!CU$16&lt;'Hoja De Calculo'!CT$16,0,'Credit issuance TYA'!CT41-('Credit issuance TYA'!$U$21*'Credit issuance TYA'!$B$2)))</f>
        <v>0</v>
      </c>
      <c r="CU41" s="218">
        <f>IF(ISBLANK('Hoja De Calculo'!CV$13),'Credit issuance TYA'!CU41-('Credit issuance TYA'!$U$21*'Credit issuance TYA'!$B$2),IF('Hoja De Calculo'!CV$16&lt;'Hoja De Calculo'!CU$16,0,'Credit issuance TYA'!CU41-('Credit issuance TYA'!$U$21*'Credit issuance TYA'!$B$2)))</f>
        <v>0</v>
      </c>
      <c r="CV41" s="218">
        <f>IF(ISBLANK('Hoja De Calculo'!CW$13),'Credit issuance TYA'!CV41-('Credit issuance TYA'!$U$21*'Credit issuance TYA'!$B$2),IF('Hoja De Calculo'!CW$16&lt;'Hoja De Calculo'!CV$16,0,'Credit issuance TYA'!CV41-('Credit issuance TYA'!$U$21*'Credit issuance TYA'!$B$2)))</f>
        <v>0</v>
      </c>
      <c r="CW41" s="218">
        <f>IF(ISBLANK('Hoja De Calculo'!CX$13),'Credit issuance TYA'!CW41-('Credit issuance TYA'!$U$21*'Credit issuance TYA'!$B$2),IF('Hoja De Calculo'!CX$16&lt;'Hoja De Calculo'!CW$16,0,'Credit issuance TYA'!CW41-('Credit issuance TYA'!$U$21*'Credit issuance TYA'!$B$2)))</f>
        <v>0</v>
      </c>
    </row>
    <row r="42" spans="1:102" x14ac:dyDescent="0.35">
      <c r="A42" t="s">
        <v>147</v>
      </c>
      <c r="C42" s="196"/>
      <c r="D42" s="196"/>
      <c r="E42" s="196"/>
      <c r="F42" s="196"/>
      <c r="G42" s="196"/>
      <c r="H42" s="196"/>
      <c r="I42" s="196"/>
      <c r="J42" s="196"/>
      <c r="K42" s="196"/>
      <c r="L42" s="196"/>
      <c r="M42" s="196"/>
      <c r="N42" s="196"/>
      <c r="O42" s="196"/>
      <c r="P42" s="196"/>
      <c r="Q42" s="196"/>
      <c r="R42" s="196"/>
      <c r="S42" s="196"/>
      <c r="T42" s="204"/>
      <c r="U42" s="211"/>
      <c r="V42" s="218">
        <f>'Credit issuance TYA'!V42-('Credit issuance TYA'!$V21*'Credit issuance TYA'!$B$2)</f>
        <v>0</v>
      </c>
      <c r="W42" s="218">
        <f>IF(ISBLANK('Hoja De Calculo'!X$13),'Credit issuance TYA'!W42-('Credit issuance TYA'!$V$21*'Credit issuance TYA'!$B$2),IF('Hoja De Calculo'!X$16&lt;'Hoja De Calculo'!W$16,0,'Credit issuance TYA'!W42-('Credit issuance TYA'!$V$21*'Credit issuance TYA'!$B$2)))</f>
        <v>0</v>
      </c>
      <c r="X42" s="218">
        <f>IF(ISBLANK('Hoja De Calculo'!Y$13),'Credit issuance TYA'!X42-('Credit issuance TYA'!$V$21*'Credit issuance TYA'!$B$2),IF('Hoja De Calculo'!Y$16&lt;'Hoja De Calculo'!X$16,0,'Credit issuance TYA'!X42-('Credit issuance TYA'!$V$21*'Credit issuance TYA'!$B$2)))</f>
        <v>0</v>
      </c>
      <c r="Y42" s="218">
        <f>IF(ISBLANK('Hoja De Calculo'!Z$13),'Credit issuance TYA'!Y42-('Credit issuance TYA'!$V$21*'Credit issuance TYA'!$B$2),IF('Hoja De Calculo'!Z$16&lt;'Hoja De Calculo'!Y$16,0,'Credit issuance TYA'!Y42-('Credit issuance TYA'!$V$21*'Credit issuance TYA'!$B$2)))</f>
        <v>0</v>
      </c>
      <c r="Z42" s="218">
        <f>IF(ISBLANK('Hoja De Calculo'!AA$13),'Credit issuance TYA'!Z42-('Credit issuance TYA'!$V$21*'Credit issuance TYA'!$B$2),IF('Hoja De Calculo'!AA$16&lt;'Hoja De Calculo'!Z$16,0,'Credit issuance TYA'!Z42-('Credit issuance TYA'!$V$21*'Credit issuance TYA'!$B$2)))</f>
        <v>0</v>
      </c>
      <c r="AA42" s="218">
        <f>IF(ISBLANK('Hoja De Calculo'!AB$13),'Credit issuance TYA'!AA42-('Credit issuance TYA'!$V$21*'Credit issuance TYA'!$B$2),IF('Hoja De Calculo'!AB$16&lt;'Hoja De Calculo'!AA$16,0,'Credit issuance TYA'!AA42-('Credit issuance TYA'!$V$21*'Credit issuance TYA'!$B$2)))</f>
        <v>0</v>
      </c>
      <c r="AB42" s="218">
        <f>IF(ISBLANK('Hoja De Calculo'!AC$13),'Credit issuance TYA'!AB42-('Credit issuance TYA'!$V$21*'Credit issuance TYA'!$B$2),IF('Hoja De Calculo'!AC$16&lt;'Hoja De Calculo'!AB$16,0,'Credit issuance TYA'!AB42-('Credit issuance TYA'!$V$21*'Credit issuance TYA'!$B$2)))</f>
        <v>0</v>
      </c>
      <c r="AC42" s="218">
        <f>IF(ISBLANK('Hoja De Calculo'!AD$13),'Credit issuance TYA'!AC42-('Credit issuance TYA'!$V$21*'Credit issuance TYA'!$B$2),IF('Hoja De Calculo'!AD$16&lt;'Hoja De Calculo'!AC$16,0,'Credit issuance TYA'!AC42-('Credit issuance TYA'!$V$21*'Credit issuance TYA'!$B$2)))</f>
        <v>0</v>
      </c>
      <c r="AD42" s="218">
        <f>IF(ISBLANK('Hoja De Calculo'!AE$13),'Credit issuance TYA'!AD42-('Credit issuance TYA'!$V$21*'Credit issuance TYA'!$B$2),IF('Hoja De Calculo'!AE$16&lt;'Hoja De Calculo'!AD$16,0,'Credit issuance TYA'!AD42-('Credit issuance TYA'!$V$21*'Credit issuance TYA'!$B$2)))</f>
        <v>0</v>
      </c>
      <c r="AE42" s="218">
        <f>IF(ISBLANK('Hoja De Calculo'!AF$13),'Credit issuance TYA'!AE42-('Credit issuance TYA'!$V$21*'Credit issuance TYA'!$B$2),IF('Hoja De Calculo'!AF$16&lt;'Hoja De Calculo'!AE$16,0,'Credit issuance TYA'!AE42-('Credit issuance TYA'!$V$21*'Credit issuance TYA'!$B$2)))</f>
        <v>0</v>
      </c>
      <c r="AF42" s="218">
        <f>IF(ISBLANK('Hoja De Calculo'!AG$13),'Credit issuance TYA'!AF42-('Credit issuance TYA'!$V$21*'Credit issuance TYA'!$B$2),IF('Hoja De Calculo'!AG$16&lt;'Hoja De Calculo'!AF$16,0,'Credit issuance TYA'!AF42-('Credit issuance TYA'!$V$21*'Credit issuance TYA'!$B$2)))</f>
        <v>0</v>
      </c>
      <c r="AG42" s="218">
        <f>IF(ISBLANK('Hoja De Calculo'!AH$13),'Credit issuance TYA'!AG42-('Credit issuance TYA'!$V$21*'Credit issuance TYA'!$B$2),IF('Hoja De Calculo'!AH$16&lt;'Hoja De Calculo'!AG$16,0,'Credit issuance TYA'!AG42-('Credit issuance TYA'!$V$21*'Credit issuance TYA'!$B$2)))</f>
        <v>0</v>
      </c>
      <c r="AH42" s="218">
        <f>IF(ISBLANK('Hoja De Calculo'!AI$13),'Credit issuance TYA'!AH42-('Credit issuance TYA'!$V$21*'Credit issuance TYA'!$B$2),IF('Hoja De Calculo'!AI$16&lt;'Hoja De Calculo'!AH$16,0,'Credit issuance TYA'!AH42-('Credit issuance TYA'!$V$21*'Credit issuance TYA'!$B$2)))</f>
        <v>0</v>
      </c>
      <c r="AI42" s="218">
        <f>IF(ISBLANK('Hoja De Calculo'!AJ$13),'Credit issuance TYA'!AI42-('Credit issuance TYA'!$V$21*'Credit issuance TYA'!$B$2),IF('Hoja De Calculo'!AJ$16&lt;'Hoja De Calculo'!AI$16,0,'Credit issuance TYA'!AI42-('Credit issuance TYA'!$V$21*'Credit issuance TYA'!$B$2)))</f>
        <v>0</v>
      </c>
      <c r="AJ42" s="218">
        <f>IF(ISBLANK('Hoja De Calculo'!AK$13),'Credit issuance TYA'!AJ42-('Credit issuance TYA'!$V$21*'Credit issuance TYA'!$B$2),IF('Hoja De Calculo'!AK$16&lt;'Hoja De Calculo'!AJ$16,0,'Credit issuance TYA'!AJ42-('Credit issuance TYA'!$V$21*'Credit issuance TYA'!$B$2)))</f>
        <v>0</v>
      </c>
      <c r="AK42" s="218">
        <f>IF(ISBLANK('Hoja De Calculo'!AL$13),'Credit issuance TYA'!AK42-('Credit issuance TYA'!$V$21*'Credit issuance TYA'!$B$2),IF('Hoja De Calculo'!AL$16&lt;'Hoja De Calculo'!AK$16,0,'Credit issuance TYA'!AK42-('Credit issuance TYA'!$V$21*'Credit issuance TYA'!$B$2)))</f>
        <v>0</v>
      </c>
      <c r="AL42" s="218">
        <f>IF(ISBLANK('Hoja De Calculo'!AM$13),'Credit issuance TYA'!AL42-('Credit issuance TYA'!$V$21*'Credit issuance TYA'!$B$2),IF('Hoja De Calculo'!AM$16&lt;'Hoja De Calculo'!AL$16,0,'Credit issuance TYA'!AL42-('Credit issuance TYA'!$V$21*'Credit issuance TYA'!$B$2)))</f>
        <v>0</v>
      </c>
      <c r="AM42" s="218">
        <f>IF(ISBLANK('Hoja De Calculo'!AN$13),'Credit issuance TYA'!AM42-('Credit issuance TYA'!$V$21*'Credit issuance TYA'!$B$2),IF('Hoja De Calculo'!AN$16&lt;'Hoja De Calculo'!AM$16,0,'Credit issuance TYA'!AM42-('Credit issuance TYA'!$V$21*'Credit issuance TYA'!$B$2)))</f>
        <v>0</v>
      </c>
      <c r="AN42" s="218">
        <f>IF(ISBLANK('Hoja De Calculo'!AO$13),'Credit issuance TYA'!AN42-('Credit issuance TYA'!$V$21*'Credit issuance TYA'!$B$2),IF('Hoja De Calculo'!AO$16&lt;'Hoja De Calculo'!AN$16,0,'Credit issuance TYA'!AN42-('Credit issuance TYA'!$V$21*'Credit issuance TYA'!$B$2)))</f>
        <v>0</v>
      </c>
      <c r="AO42" s="218">
        <f>IF(ISBLANK('Hoja De Calculo'!AP$13),'Credit issuance TYA'!AO42-('Credit issuance TYA'!$V$21*'Credit issuance TYA'!$B$2),IF('Hoja De Calculo'!AP$16&lt;'Hoja De Calculo'!AO$16,0,'Credit issuance TYA'!AO42-('Credit issuance TYA'!$V$21*'Credit issuance TYA'!$B$2)))</f>
        <v>0</v>
      </c>
      <c r="AP42" s="218">
        <f>IF(ISBLANK('Hoja De Calculo'!AQ$13),'Credit issuance TYA'!AP42-('Credit issuance TYA'!$V$21*'Credit issuance TYA'!$B$2),IF('Hoja De Calculo'!AQ$16&lt;'Hoja De Calculo'!AP$16,0,'Credit issuance TYA'!AP42-('Credit issuance TYA'!$V$21*'Credit issuance TYA'!$B$2)))</f>
        <v>0</v>
      </c>
      <c r="AQ42" s="218">
        <f>IF(ISBLANK('Hoja De Calculo'!AR$13),'Credit issuance TYA'!AQ42-('Credit issuance TYA'!$V$21*'Credit issuance TYA'!$B$2),IF('Hoja De Calculo'!AR$16&lt;'Hoja De Calculo'!AQ$16,0,'Credit issuance TYA'!AQ42-('Credit issuance TYA'!$V$21*'Credit issuance TYA'!$B$2)))</f>
        <v>0</v>
      </c>
      <c r="AR42" s="218">
        <f>IF(ISBLANK('Hoja De Calculo'!AS$13),'Credit issuance TYA'!AR42-('Credit issuance TYA'!$V$21*'Credit issuance TYA'!$B$2),IF('Hoja De Calculo'!AS$16&lt;'Hoja De Calculo'!AR$16,0,'Credit issuance TYA'!AR42-('Credit issuance TYA'!$V$21*'Credit issuance TYA'!$B$2)))</f>
        <v>0</v>
      </c>
      <c r="AS42" s="218">
        <f>IF(ISBLANK('Hoja De Calculo'!AT$13),'Credit issuance TYA'!AS42-('Credit issuance TYA'!$V$21*'Credit issuance TYA'!$B$2),IF('Hoja De Calculo'!AT$16&lt;'Hoja De Calculo'!AS$16,0,'Credit issuance TYA'!AS42-('Credit issuance TYA'!$V$21*'Credit issuance TYA'!$B$2)))</f>
        <v>0</v>
      </c>
      <c r="AT42" s="218">
        <f>IF(ISBLANK('Hoja De Calculo'!AU$13),'Credit issuance TYA'!AT42-('Credit issuance TYA'!$V$21*'Credit issuance TYA'!$B$2),IF('Hoja De Calculo'!AU$16&lt;'Hoja De Calculo'!AT$16,0,'Credit issuance TYA'!AT42-('Credit issuance TYA'!$V$21*'Credit issuance TYA'!$B$2)))</f>
        <v>0</v>
      </c>
      <c r="AU42" s="218">
        <f>IF(ISBLANK('Hoja De Calculo'!AV$13),'Credit issuance TYA'!AU42-('Credit issuance TYA'!$V$21*'Credit issuance TYA'!$B$2),IF('Hoja De Calculo'!AV$16&lt;'Hoja De Calculo'!AU$16,0,'Credit issuance TYA'!AU42-('Credit issuance TYA'!$V$21*'Credit issuance TYA'!$B$2)))</f>
        <v>0</v>
      </c>
      <c r="AV42" s="218">
        <f>IF(ISBLANK('Hoja De Calculo'!AW$13),'Credit issuance TYA'!AV42-('Credit issuance TYA'!$V$21*'Credit issuance TYA'!$B$2),IF('Hoja De Calculo'!AW$16&lt;'Hoja De Calculo'!AV$16,0,'Credit issuance TYA'!AV42-('Credit issuance TYA'!$V$21*'Credit issuance TYA'!$B$2)))</f>
        <v>0</v>
      </c>
      <c r="AW42" s="218">
        <f>IF(ISBLANK('Hoja De Calculo'!AX$13),'Credit issuance TYA'!AW42-('Credit issuance TYA'!$V$21*'Credit issuance TYA'!$B$2),IF('Hoja De Calculo'!AX$16&lt;'Hoja De Calculo'!AW$16,0,'Credit issuance TYA'!AW42-('Credit issuance TYA'!$V$21*'Credit issuance TYA'!$B$2)))</f>
        <v>0</v>
      </c>
      <c r="AX42" s="218">
        <f>IF(ISBLANK('Hoja De Calculo'!AY$13),'Credit issuance TYA'!AX42-('Credit issuance TYA'!$V$21*'Credit issuance TYA'!$B$2),IF('Hoja De Calculo'!AY$16&lt;'Hoja De Calculo'!AX$16,0,'Credit issuance TYA'!AX42-('Credit issuance TYA'!$V$21*'Credit issuance TYA'!$B$2)))</f>
        <v>0</v>
      </c>
      <c r="AY42" s="218">
        <f>IF(ISBLANK('Hoja De Calculo'!AZ$13),'Credit issuance TYA'!AY42-('Credit issuance TYA'!$V$21*'Credit issuance TYA'!$B$2),IF('Hoja De Calculo'!AZ$16&lt;'Hoja De Calculo'!AY$16,0,'Credit issuance TYA'!AY42-('Credit issuance TYA'!$V$21*'Credit issuance TYA'!$B$2)))</f>
        <v>0</v>
      </c>
      <c r="AZ42" s="218">
        <f>IF(ISBLANK('Hoja De Calculo'!BA$13),'Credit issuance TYA'!AZ42-('Credit issuance TYA'!$V$21*'Credit issuance TYA'!$B$2),IF('Hoja De Calculo'!BA$16&lt;'Hoja De Calculo'!AZ$16,0,'Credit issuance TYA'!AZ42-('Credit issuance TYA'!$V$21*'Credit issuance TYA'!$B$2)))</f>
        <v>0</v>
      </c>
      <c r="BA42" s="218">
        <f>IF(ISBLANK('Hoja De Calculo'!BB$13),'Credit issuance TYA'!BA42-('Credit issuance TYA'!$V$21*'Credit issuance TYA'!$B$2),IF('Hoja De Calculo'!BB$16&lt;'Hoja De Calculo'!BA$16,0,'Credit issuance TYA'!BA42-('Credit issuance TYA'!$V$21*'Credit issuance TYA'!$B$2)))</f>
        <v>0</v>
      </c>
      <c r="BB42" s="218">
        <f>IF(ISBLANK('Hoja De Calculo'!BC$13),'Credit issuance TYA'!BB42-('Credit issuance TYA'!$V$21*'Credit issuance TYA'!$B$2),IF('Hoja De Calculo'!BC$16&lt;'Hoja De Calculo'!BB$16,0,'Credit issuance TYA'!BB42-('Credit issuance TYA'!$V$21*'Credit issuance TYA'!$B$2)))</f>
        <v>0</v>
      </c>
      <c r="BC42" s="218">
        <f>IF(ISBLANK('Hoja De Calculo'!BD$13),'Credit issuance TYA'!BC42-('Credit issuance TYA'!$V$21*'Credit issuance TYA'!$B$2),IF('Hoja De Calculo'!BD$16&lt;'Hoja De Calculo'!BC$16,0,'Credit issuance TYA'!BC42-('Credit issuance TYA'!$V$21*'Credit issuance TYA'!$B$2)))</f>
        <v>0</v>
      </c>
      <c r="BD42" s="218">
        <f>IF(ISBLANK('Hoja De Calculo'!BE$13),'Credit issuance TYA'!BD42-('Credit issuance TYA'!$V$21*'Credit issuance TYA'!$B$2),IF('Hoja De Calculo'!BE$16&lt;'Hoja De Calculo'!BD$16,0,'Credit issuance TYA'!BD42-('Credit issuance TYA'!$V$21*'Credit issuance TYA'!$B$2)))</f>
        <v>0</v>
      </c>
      <c r="BE42" s="218">
        <f>IF(ISBLANK('Hoja De Calculo'!BF$13),'Credit issuance TYA'!BE42-('Credit issuance TYA'!$V$21*'Credit issuance TYA'!$B$2),IF('Hoja De Calculo'!BF$16&lt;'Hoja De Calculo'!BE$16,0,'Credit issuance TYA'!BE42-('Credit issuance TYA'!$V$21*'Credit issuance TYA'!$B$2)))</f>
        <v>0</v>
      </c>
      <c r="BF42" s="218">
        <f>IF(ISBLANK('Hoja De Calculo'!BG$13),'Credit issuance TYA'!BF42-('Credit issuance TYA'!$V$21*'Credit issuance TYA'!$B$2),IF('Hoja De Calculo'!BG$16&lt;'Hoja De Calculo'!BF$16,0,'Credit issuance TYA'!BF42-('Credit issuance TYA'!$V$21*'Credit issuance TYA'!$B$2)))</f>
        <v>0</v>
      </c>
      <c r="BG42" s="218">
        <f>IF(ISBLANK('Hoja De Calculo'!BH$13),'Credit issuance TYA'!BG42-('Credit issuance TYA'!$V$21*'Credit issuance TYA'!$B$2),IF('Hoja De Calculo'!BH$16&lt;'Hoja De Calculo'!BG$16,0,'Credit issuance TYA'!BG42-('Credit issuance TYA'!$V$21*'Credit issuance TYA'!$B$2)))</f>
        <v>0</v>
      </c>
      <c r="BH42" s="218">
        <f>IF(ISBLANK('Hoja De Calculo'!BI$13),'Credit issuance TYA'!BH42-('Credit issuance TYA'!$V$21*'Credit issuance TYA'!$B$2),IF('Hoja De Calculo'!BI$16&lt;'Hoja De Calculo'!BH$16,0,'Credit issuance TYA'!BH42-('Credit issuance TYA'!$V$21*'Credit issuance TYA'!$B$2)))</f>
        <v>0</v>
      </c>
      <c r="BI42" s="218">
        <f>IF(ISBLANK('Hoja De Calculo'!BJ$13),'Credit issuance TYA'!BI42-('Credit issuance TYA'!$V$21*'Credit issuance TYA'!$B$2),IF('Hoja De Calculo'!BJ$16&lt;'Hoja De Calculo'!BI$16,0,'Credit issuance TYA'!BI42-('Credit issuance TYA'!$V$21*'Credit issuance TYA'!$B$2)))</f>
        <v>0</v>
      </c>
      <c r="BJ42" s="218">
        <f>IF(ISBLANK('Hoja De Calculo'!BK$13),'Credit issuance TYA'!BJ42-('Credit issuance TYA'!$V$21*'Credit issuance TYA'!$B$2),IF('Hoja De Calculo'!BK$16&lt;'Hoja De Calculo'!BJ$16,0,'Credit issuance TYA'!BJ42-('Credit issuance TYA'!$V$21*'Credit issuance TYA'!$B$2)))</f>
        <v>0</v>
      </c>
      <c r="BK42" s="218">
        <f>IF(ISBLANK('Hoja De Calculo'!BL$13),'Credit issuance TYA'!BK42-('Credit issuance TYA'!$V$21*'Credit issuance TYA'!$B$2),IF('Hoja De Calculo'!BL$16&lt;'Hoja De Calculo'!BK$16,0,'Credit issuance TYA'!BK42-('Credit issuance TYA'!$V$21*'Credit issuance TYA'!$B$2)))</f>
        <v>0</v>
      </c>
      <c r="BL42" s="218">
        <f>IF(ISBLANK('Hoja De Calculo'!BM$13),'Credit issuance TYA'!BL42-('Credit issuance TYA'!$V$21*'Credit issuance TYA'!$B$2),IF('Hoja De Calculo'!BM$16&lt;'Hoja De Calculo'!BL$16,0,'Credit issuance TYA'!BL42-('Credit issuance TYA'!$V$21*'Credit issuance TYA'!$B$2)))</f>
        <v>0</v>
      </c>
      <c r="BM42" s="218">
        <f>IF(ISBLANK('Hoja De Calculo'!BN$13),'Credit issuance TYA'!BM42-('Credit issuance TYA'!$V$21*'Credit issuance TYA'!$B$2),IF('Hoja De Calculo'!BN$16&lt;'Hoja De Calculo'!BM$16,0,'Credit issuance TYA'!BM42-('Credit issuance TYA'!$V$21*'Credit issuance TYA'!$B$2)))</f>
        <v>0</v>
      </c>
      <c r="BN42" s="218">
        <f>IF(ISBLANK('Hoja De Calculo'!BO$13),'Credit issuance TYA'!BN42-('Credit issuance TYA'!$V$21*'Credit issuance TYA'!$B$2),IF('Hoja De Calculo'!BO$16&lt;'Hoja De Calculo'!BN$16,0,'Credit issuance TYA'!BN42-('Credit issuance TYA'!$V$21*'Credit issuance TYA'!$B$2)))</f>
        <v>0</v>
      </c>
      <c r="BO42" s="218">
        <f>IF(ISBLANK('Hoja De Calculo'!BP$13),'Credit issuance TYA'!BO42-('Credit issuance TYA'!$V$21*'Credit issuance TYA'!$B$2),IF('Hoja De Calculo'!BP$16&lt;'Hoja De Calculo'!BO$16,0,'Credit issuance TYA'!BO42-('Credit issuance TYA'!$V$21*'Credit issuance TYA'!$B$2)))</f>
        <v>0</v>
      </c>
      <c r="BP42" s="218">
        <f>IF(ISBLANK('Hoja De Calculo'!BQ$13),'Credit issuance TYA'!BP42-('Credit issuance TYA'!$V$21*'Credit issuance TYA'!$B$2),IF('Hoja De Calculo'!BQ$16&lt;'Hoja De Calculo'!BP$16,0,'Credit issuance TYA'!BP42-('Credit issuance TYA'!$V$21*'Credit issuance TYA'!$B$2)))</f>
        <v>0</v>
      </c>
      <c r="BQ42" s="218">
        <f>IF(ISBLANK('Hoja De Calculo'!BR$13),'Credit issuance TYA'!BQ42-('Credit issuance TYA'!$V$21*'Credit issuance TYA'!$B$2),IF('Hoja De Calculo'!BR$16&lt;'Hoja De Calculo'!BQ$16,0,'Credit issuance TYA'!BQ42-('Credit issuance TYA'!$V$21*'Credit issuance TYA'!$B$2)))</f>
        <v>0</v>
      </c>
      <c r="BR42" s="218">
        <f>IF(ISBLANK('Hoja De Calculo'!BS$13),'Credit issuance TYA'!BR42-('Credit issuance TYA'!$V$21*'Credit issuance TYA'!$B$2),IF('Hoja De Calculo'!BS$16&lt;'Hoja De Calculo'!BR$16,0,'Credit issuance TYA'!BR42-('Credit issuance TYA'!$V$21*'Credit issuance TYA'!$B$2)))</f>
        <v>0</v>
      </c>
      <c r="BS42" s="218">
        <f>IF(ISBLANK('Hoja De Calculo'!BT$13),'Credit issuance TYA'!BS42-('Credit issuance TYA'!$V$21*'Credit issuance TYA'!$B$2),IF('Hoja De Calculo'!BT$16&lt;'Hoja De Calculo'!BS$16,0,'Credit issuance TYA'!BS42-('Credit issuance TYA'!$V$21*'Credit issuance TYA'!$B$2)))</f>
        <v>0</v>
      </c>
      <c r="BT42" s="218">
        <f>IF(ISBLANK('Hoja De Calculo'!BU$13),'Credit issuance TYA'!BT42-('Credit issuance TYA'!$V$21*'Credit issuance TYA'!$B$2),IF('Hoja De Calculo'!BU$16&lt;'Hoja De Calculo'!BT$16,0,'Credit issuance TYA'!BT42-('Credit issuance TYA'!$V$21*'Credit issuance TYA'!$B$2)))</f>
        <v>0</v>
      </c>
      <c r="BU42" s="218">
        <f>IF(ISBLANK('Hoja De Calculo'!BV$13),'Credit issuance TYA'!BU42-('Credit issuance TYA'!$V$21*'Credit issuance TYA'!$B$2),IF('Hoja De Calculo'!BV$16&lt;'Hoja De Calculo'!BU$16,0,'Credit issuance TYA'!BU42-('Credit issuance TYA'!$V$21*'Credit issuance TYA'!$B$2)))</f>
        <v>0</v>
      </c>
      <c r="BV42" s="218">
        <f>IF(ISBLANK('Hoja De Calculo'!BW$13),'Credit issuance TYA'!BV42-('Credit issuance TYA'!$V$21*'Credit issuance TYA'!$B$2),IF('Hoja De Calculo'!BW$16&lt;'Hoja De Calculo'!BV$16,0,'Credit issuance TYA'!BV42-('Credit issuance TYA'!$V$21*'Credit issuance TYA'!$B$2)))</f>
        <v>0</v>
      </c>
      <c r="BW42" s="218">
        <f>IF(ISBLANK('Hoja De Calculo'!BX$13),'Credit issuance TYA'!BW42-('Credit issuance TYA'!$V$21*'Credit issuance TYA'!$B$2),IF('Hoja De Calculo'!BX$16&lt;'Hoja De Calculo'!BW$16,0,'Credit issuance TYA'!BW42-('Credit issuance TYA'!$V$21*'Credit issuance TYA'!$B$2)))</f>
        <v>0</v>
      </c>
      <c r="BX42" s="218">
        <f>IF(ISBLANK('Hoja De Calculo'!BY$13),'Credit issuance TYA'!BX42-('Credit issuance TYA'!$V$21*'Credit issuance TYA'!$B$2),IF('Hoja De Calculo'!BY$16&lt;'Hoja De Calculo'!BX$16,0,'Credit issuance TYA'!BX42-('Credit issuance TYA'!$V$21*'Credit issuance TYA'!$B$2)))</f>
        <v>0</v>
      </c>
      <c r="BY42" s="218">
        <f>IF(ISBLANK('Hoja De Calculo'!BZ$13),'Credit issuance TYA'!BY42-('Credit issuance TYA'!$V$21*'Credit issuance TYA'!$B$2),IF('Hoja De Calculo'!BZ$16&lt;'Hoja De Calculo'!BY$16,0,'Credit issuance TYA'!BY42-('Credit issuance TYA'!$V$21*'Credit issuance TYA'!$B$2)))</f>
        <v>0</v>
      </c>
      <c r="BZ42" s="218">
        <f>IF(ISBLANK('Hoja De Calculo'!CA$13),'Credit issuance TYA'!BZ42-('Credit issuance TYA'!$V$21*'Credit issuance TYA'!$B$2),IF('Hoja De Calculo'!CA$16&lt;'Hoja De Calculo'!BZ$16,0,'Credit issuance TYA'!BZ42-('Credit issuance TYA'!$V$21*'Credit issuance TYA'!$B$2)))</f>
        <v>0</v>
      </c>
      <c r="CA42" s="218">
        <f>IF(ISBLANK('Hoja De Calculo'!CB$13),'Credit issuance TYA'!CA42-('Credit issuance TYA'!$V$21*'Credit issuance TYA'!$B$2),IF('Hoja De Calculo'!CB$16&lt;'Hoja De Calculo'!CA$16,0,'Credit issuance TYA'!CA42-('Credit issuance TYA'!$V$21*'Credit issuance TYA'!$B$2)))</f>
        <v>0</v>
      </c>
      <c r="CB42" s="218">
        <f>IF(ISBLANK('Hoja De Calculo'!CC$13),'Credit issuance TYA'!CB42-('Credit issuance TYA'!$V$21*'Credit issuance TYA'!$B$2),IF('Hoja De Calculo'!CC$16&lt;'Hoja De Calculo'!CB$16,0,'Credit issuance TYA'!CB42-('Credit issuance TYA'!$V$21*'Credit issuance TYA'!$B$2)))</f>
        <v>0</v>
      </c>
      <c r="CC42" s="218">
        <f>IF(ISBLANK('Hoja De Calculo'!CD$13),'Credit issuance TYA'!CC42-('Credit issuance TYA'!$V$21*'Credit issuance TYA'!$B$2),IF('Hoja De Calculo'!CD$16&lt;'Hoja De Calculo'!CC$16,0,'Credit issuance TYA'!CC42-('Credit issuance TYA'!$V$21*'Credit issuance TYA'!$B$2)))</f>
        <v>0</v>
      </c>
      <c r="CD42" s="218">
        <f>IF(ISBLANK('Hoja De Calculo'!CE$13),'Credit issuance TYA'!CD42-('Credit issuance TYA'!$V$21*'Credit issuance TYA'!$B$2),IF('Hoja De Calculo'!CE$16&lt;'Hoja De Calculo'!CD$16,0,'Credit issuance TYA'!CD42-('Credit issuance TYA'!$V$21*'Credit issuance TYA'!$B$2)))</f>
        <v>0</v>
      </c>
      <c r="CE42" s="218">
        <f>IF(ISBLANK('Hoja De Calculo'!CF$13),'Credit issuance TYA'!CE42-('Credit issuance TYA'!$V$21*'Credit issuance TYA'!$B$2),IF('Hoja De Calculo'!CF$16&lt;'Hoja De Calculo'!CE$16,0,'Credit issuance TYA'!CE42-('Credit issuance TYA'!$V$21*'Credit issuance TYA'!$B$2)))</f>
        <v>0</v>
      </c>
      <c r="CF42" s="218">
        <f>IF(ISBLANK('Hoja De Calculo'!CG$13),'Credit issuance TYA'!CF42-('Credit issuance TYA'!$V$21*'Credit issuance TYA'!$B$2),IF('Hoja De Calculo'!CG$16&lt;'Hoja De Calculo'!CF$16,0,'Credit issuance TYA'!CF42-('Credit issuance TYA'!$V$21*'Credit issuance TYA'!$B$2)))</f>
        <v>0</v>
      </c>
      <c r="CG42" s="218">
        <f>IF(ISBLANK('Hoja De Calculo'!CH$13),'Credit issuance TYA'!CG42-('Credit issuance TYA'!$V$21*'Credit issuance TYA'!$B$2),IF('Hoja De Calculo'!CH$16&lt;'Hoja De Calculo'!CG$16,0,'Credit issuance TYA'!CG42-('Credit issuance TYA'!$V$21*'Credit issuance TYA'!$B$2)))</f>
        <v>0</v>
      </c>
      <c r="CH42" s="218">
        <f>IF(ISBLANK('Hoja De Calculo'!CI$13),'Credit issuance TYA'!CH42-('Credit issuance TYA'!$V$21*'Credit issuance TYA'!$B$2),IF('Hoja De Calculo'!CI$16&lt;'Hoja De Calculo'!CH$16,0,'Credit issuance TYA'!CH42-('Credit issuance TYA'!$V$21*'Credit issuance TYA'!$B$2)))</f>
        <v>0</v>
      </c>
      <c r="CI42" s="218">
        <f>IF(ISBLANK('Hoja De Calculo'!CJ$13),'Credit issuance TYA'!CI42-('Credit issuance TYA'!$V$21*'Credit issuance TYA'!$B$2),IF('Hoja De Calculo'!CJ$16&lt;'Hoja De Calculo'!CI$16,0,'Credit issuance TYA'!CI42-('Credit issuance TYA'!$V$21*'Credit issuance TYA'!$B$2)))</f>
        <v>0</v>
      </c>
      <c r="CJ42" s="218">
        <f>IF(ISBLANK('Hoja De Calculo'!CK$13),'Credit issuance TYA'!CJ42-('Credit issuance TYA'!$V$21*'Credit issuance TYA'!$B$2),IF('Hoja De Calculo'!CK$16&lt;'Hoja De Calculo'!CJ$16,0,'Credit issuance TYA'!CJ42-('Credit issuance TYA'!$V$21*'Credit issuance TYA'!$B$2)))</f>
        <v>0</v>
      </c>
      <c r="CK42" s="218">
        <f>IF(ISBLANK('Hoja De Calculo'!CL$13),'Credit issuance TYA'!CK42-('Credit issuance TYA'!$V$21*'Credit issuance TYA'!$B$2),IF('Hoja De Calculo'!CL$16&lt;'Hoja De Calculo'!CK$16,0,'Credit issuance TYA'!CK42-('Credit issuance TYA'!$V$21*'Credit issuance TYA'!$B$2)))</f>
        <v>0</v>
      </c>
      <c r="CL42" s="218">
        <f>IF(ISBLANK('Hoja De Calculo'!CM$13),'Credit issuance TYA'!CL42-('Credit issuance TYA'!$V$21*'Credit issuance TYA'!$B$2),IF('Hoja De Calculo'!CM$16&lt;'Hoja De Calculo'!CL$16,0,'Credit issuance TYA'!CL42-('Credit issuance TYA'!$V$21*'Credit issuance TYA'!$B$2)))</f>
        <v>0</v>
      </c>
      <c r="CM42" s="218">
        <f>IF(ISBLANK('Hoja De Calculo'!CN$13),'Credit issuance TYA'!CM42-('Credit issuance TYA'!$V$21*'Credit issuance TYA'!$B$2),IF('Hoja De Calculo'!CN$16&lt;'Hoja De Calculo'!CM$16,0,'Credit issuance TYA'!CM42-('Credit issuance TYA'!$V$21*'Credit issuance TYA'!$B$2)))</f>
        <v>0</v>
      </c>
      <c r="CN42" s="218">
        <f>IF(ISBLANK('Hoja De Calculo'!CO$13),'Credit issuance TYA'!CN42-('Credit issuance TYA'!$V$21*'Credit issuance TYA'!$B$2),IF('Hoja De Calculo'!CO$16&lt;'Hoja De Calculo'!CN$16,0,'Credit issuance TYA'!CN42-('Credit issuance TYA'!$V$21*'Credit issuance TYA'!$B$2)))</f>
        <v>0</v>
      </c>
      <c r="CO42" s="218">
        <f>IF(ISBLANK('Hoja De Calculo'!CP$13),'Credit issuance TYA'!CO42-('Credit issuance TYA'!$V$21*'Credit issuance TYA'!$B$2),IF('Hoja De Calculo'!CP$16&lt;'Hoja De Calculo'!CO$16,0,'Credit issuance TYA'!CO42-('Credit issuance TYA'!$V$21*'Credit issuance TYA'!$B$2)))</f>
        <v>0</v>
      </c>
      <c r="CP42" s="218">
        <f>IF(ISBLANK('Hoja De Calculo'!CQ$13),'Credit issuance TYA'!CP42-('Credit issuance TYA'!$V$21*'Credit issuance TYA'!$B$2),IF('Hoja De Calculo'!CQ$16&lt;'Hoja De Calculo'!CP$16,0,'Credit issuance TYA'!CP42-('Credit issuance TYA'!$V$21*'Credit issuance TYA'!$B$2)))</f>
        <v>0</v>
      </c>
      <c r="CQ42" s="218">
        <f>IF(ISBLANK('Hoja De Calculo'!CR$13),'Credit issuance TYA'!CQ42-('Credit issuance TYA'!$V$21*'Credit issuance TYA'!$B$2),IF('Hoja De Calculo'!CR$16&lt;'Hoja De Calculo'!CQ$16,0,'Credit issuance TYA'!CQ42-('Credit issuance TYA'!$V$21*'Credit issuance TYA'!$B$2)))</f>
        <v>0</v>
      </c>
      <c r="CR42" s="218">
        <f>IF(ISBLANK('Hoja De Calculo'!CS$13),'Credit issuance TYA'!CR42-('Credit issuance TYA'!$V$21*'Credit issuance TYA'!$B$2),IF('Hoja De Calculo'!CS$16&lt;'Hoja De Calculo'!CR$16,0,'Credit issuance TYA'!CR42-('Credit issuance TYA'!$V$21*'Credit issuance TYA'!$B$2)))</f>
        <v>0</v>
      </c>
      <c r="CS42" s="218">
        <f>IF(ISBLANK('Hoja De Calculo'!CT$13),'Credit issuance TYA'!CS42-('Credit issuance TYA'!$V$21*'Credit issuance TYA'!$B$2),IF('Hoja De Calculo'!CT$16&lt;'Hoja De Calculo'!CS$16,0,'Credit issuance TYA'!CS42-('Credit issuance TYA'!$V$21*'Credit issuance TYA'!$B$2)))</f>
        <v>0</v>
      </c>
      <c r="CT42" s="218">
        <f>IF(ISBLANK('Hoja De Calculo'!CU$13),'Credit issuance TYA'!CT42-('Credit issuance TYA'!$V$21*'Credit issuance TYA'!$B$2),IF('Hoja De Calculo'!CU$16&lt;'Hoja De Calculo'!CT$16,0,'Credit issuance TYA'!CT42-('Credit issuance TYA'!$V$21*'Credit issuance TYA'!$B$2)))</f>
        <v>0</v>
      </c>
      <c r="CU42" s="218">
        <f>IF(ISBLANK('Hoja De Calculo'!CV$13),'Credit issuance TYA'!CU42-('Credit issuance TYA'!$V$21*'Credit issuance TYA'!$B$2),IF('Hoja De Calculo'!CV$16&lt;'Hoja De Calculo'!CU$16,0,'Credit issuance TYA'!CU42-('Credit issuance TYA'!$V$21*'Credit issuance TYA'!$B$2)))</f>
        <v>0</v>
      </c>
      <c r="CV42" s="218">
        <f>IF(ISBLANK('Hoja De Calculo'!CW$13),'Credit issuance TYA'!CV42-('Credit issuance TYA'!$V$21*'Credit issuance TYA'!$B$2),IF('Hoja De Calculo'!CW$16&lt;'Hoja De Calculo'!CV$16,0,'Credit issuance TYA'!CV42-('Credit issuance TYA'!$V$21*'Credit issuance TYA'!$B$2)))</f>
        <v>0</v>
      </c>
      <c r="CW42" s="218">
        <f>IF(ISBLANK('Hoja De Calculo'!CX$13),'Credit issuance TYA'!CW42-('Credit issuance TYA'!$V$21*'Credit issuance TYA'!$B$2),IF('Hoja De Calculo'!CX$16&lt;'Hoja De Calculo'!CW$16,0,'Credit issuance TYA'!CW42-('Credit issuance TYA'!$V$21*'Credit issuance TYA'!$B$2)))</f>
        <v>0</v>
      </c>
    </row>
    <row r="43" spans="1:102" x14ac:dyDescent="0.35">
      <c r="A43" t="s">
        <v>148</v>
      </c>
      <c r="C43" s="196"/>
      <c r="E43" s="196"/>
      <c r="F43" s="196"/>
      <c r="G43" s="196"/>
      <c r="H43" s="196"/>
      <c r="I43" s="196"/>
      <c r="J43" s="196"/>
      <c r="K43" s="196"/>
      <c r="L43" s="196"/>
      <c r="M43" s="196"/>
      <c r="N43" s="196"/>
      <c r="O43" s="196"/>
      <c r="P43" s="196"/>
      <c r="Q43" s="196"/>
      <c r="R43" s="196"/>
      <c r="S43" s="196"/>
      <c r="T43" s="204"/>
      <c r="U43" s="211"/>
      <c r="V43" s="211"/>
      <c r="W43" s="218">
        <f>'Credit issuance TYA'!W43-('Credit issuance TYA'!$W21*'Credit issuance TYA'!$B$2)</f>
        <v>0</v>
      </c>
      <c r="X43" s="218">
        <f>IF(ISBLANK('Hoja De Calculo'!Y$13),'Credit issuance TYA'!X43-('Credit issuance TYA'!$W$21*'Credit issuance TYA'!$B$2),IF('Hoja De Calculo'!Y$16&lt;'Hoja De Calculo'!X$16,0,'Credit issuance TYA'!X43-('Credit issuance TYA'!$W$21*'Credit issuance TYA'!$B$2)))</f>
        <v>0</v>
      </c>
      <c r="Y43" s="218">
        <f>IF(ISBLANK('Hoja De Calculo'!Z$13),'Credit issuance TYA'!Y43-('Credit issuance TYA'!$W$21*'Credit issuance TYA'!$B$2),IF('Hoja De Calculo'!Z$16&lt;'Hoja De Calculo'!Y$16,0,'Credit issuance TYA'!Y43-('Credit issuance TYA'!$W$21*'Credit issuance TYA'!$B$2)))</f>
        <v>0</v>
      </c>
      <c r="Z43" s="218">
        <f>IF(ISBLANK('Hoja De Calculo'!AA$13),'Credit issuance TYA'!Z43-('Credit issuance TYA'!$W$21*'Credit issuance TYA'!$B$2),IF('Hoja De Calculo'!AA$16&lt;'Hoja De Calculo'!Z$16,0,'Credit issuance TYA'!Z43-('Credit issuance TYA'!$W$21*'Credit issuance TYA'!$B$2)))</f>
        <v>0</v>
      </c>
      <c r="AA43" s="218">
        <f>IF(ISBLANK('Hoja De Calculo'!AB$13),'Credit issuance TYA'!AA43-('Credit issuance TYA'!$W$21*'Credit issuance TYA'!$B$2),IF('Hoja De Calculo'!AB$16&lt;'Hoja De Calculo'!AA$16,0,'Credit issuance TYA'!AA43-('Credit issuance TYA'!$W$21*'Credit issuance TYA'!$B$2)))</f>
        <v>0</v>
      </c>
      <c r="AB43" s="218">
        <f>IF(ISBLANK('Hoja De Calculo'!AC$13),'Credit issuance TYA'!AB43-('Credit issuance TYA'!$W$21*'Credit issuance TYA'!$B$2),IF('Hoja De Calculo'!AC$16&lt;'Hoja De Calculo'!AB$16,0,'Credit issuance TYA'!AB43-('Credit issuance TYA'!$W$21*'Credit issuance TYA'!$B$2)))</f>
        <v>0</v>
      </c>
      <c r="AC43" s="218">
        <f>IF(ISBLANK('Hoja De Calculo'!AD$13),'Credit issuance TYA'!AC43-('Credit issuance TYA'!$W$21*'Credit issuance TYA'!$B$2),IF('Hoja De Calculo'!AD$16&lt;'Hoja De Calculo'!AC$16,0,'Credit issuance TYA'!AC43-('Credit issuance TYA'!$W$21*'Credit issuance TYA'!$B$2)))</f>
        <v>0</v>
      </c>
      <c r="AD43" s="218">
        <f>IF(ISBLANK('Hoja De Calculo'!AE$13),'Credit issuance TYA'!AD43-('Credit issuance TYA'!$W$21*'Credit issuance TYA'!$B$2),IF('Hoja De Calculo'!AE$16&lt;'Hoja De Calculo'!AD$16,0,'Credit issuance TYA'!AD43-('Credit issuance TYA'!$W$21*'Credit issuance TYA'!$B$2)))</f>
        <v>0</v>
      </c>
      <c r="AE43" s="218">
        <f>IF(ISBLANK('Hoja De Calculo'!AF$13),'Credit issuance TYA'!AE43-('Credit issuance TYA'!$W$21*'Credit issuance TYA'!$B$2),IF('Hoja De Calculo'!AF$16&lt;'Hoja De Calculo'!AE$16,0,'Credit issuance TYA'!AE43-('Credit issuance TYA'!$W$21*'Credit issuance TYA'!$B$2)))</f>
        <v>0</v>
      </c>
      <c r="AF43" s="218">
        <f>IF(ISBLANK('Hoja De Calculo'!AG$13),'Credit issuance TYA'!AF43-('Credit issuance TYA'!$W$21*'Credit issuance TYA'!$B$2),IF('Hoja De Calculo'!AG$16&lt;'Hoja De Calculo'!AF$16,0,'Credit issuance TYA'!AF43-('Credit issuance TYA'!$W$21*'Credit issuance TYA'!$B$2)))</f>
        <v>0</v>
      </c>
      <c r="AG43" s="218">
        <f>IF(ISBLANK('Hoja De Calculo'!AH$13),'Credit issuance TYA'!AG43-('Credit issuance TYA'!$W$21*'Credit issuance TYA'!$B$2),IF('Hoja De Calculo'!AH$16&lt;'Hoja De Calculo'!AG$16,0,'Credit issuance TYA'!AG43-('Credit issuance TYA'!$W$21*'Credit issuance TYA'!$B$2)))</f>
        <v>0</v>
      </c>
      <c r="AH43" s="218">
        <f>IF(ISBLANK('Hoja De Calculo'!AI$13),'Credit issuance TYA'!AH43-('Credit issuance TYA'!$W$21*'Credit issuance TYA'!$B$2),IF('Hoja De Calculo'!AI$16&lt;'Hoja De Calculo'!AH$16,0,'Credit issuance TYA'!AH43-('Credit issuance TYA'!$W$21*'Credit issuance TYA'!$B$2)))</f>
        <v>0</v>
      </c>
      <c r="AI43" s="218">
        <f>IF(ISBLANK('Hoja De Calculo'!AJ$13),'Credit issuance TYA'!AI43-('Credit issuance TYA'!$W$21*'Credit issuance TYA'!$B$2),IF('Hoja De Calculo'!AJ$16&lt;'Hoja De Calculo'!AI$16,0,'Credit issuance TYA'!AI43-('Credit issuance TYA'!$W$21*'Credit issuance TYA'!$B$2)))</f>
        <v>0</v>
      </c>
      <c r="AJ43" s="218">
        <f>IF(ISBLANK('Hoja De Calculo'!AK$13),'Credit issuance TYA'!AJ43-('Credit issuance TYA'!$W$21*'Credit issuance TYA'!$B$2),IF('Hoja De Calculo'!AK$16&lt;'Hoja De Calculo'!AJ$16,0,'Credit issuance TYA'!AJ43-('Credit issuance TYA'!$W$21*'Credit issuance TYA'!$B$2)))</f>
        <v>0</v>
      </c>
      <c r="AK43" s="218">
        <f>IF(ISBLANK('Hoja De Calculo'!AL$13),'Credit issuance TYA'!AK43-('Credit issuance TYA'!$W$21*'Credit issuance TYA'!$B$2),IF('Hoja De Calculo'!AL$16&lt;'Hoja De Calculo'!AK$16,0,'Credit issuance TYA'!AK43-('Credit issuance TYA'!$W$21*'Credit issuance TYA'!$B$2)))</f>
        <v>0</v>
      </c>
      <c r="AL43" s="218">
        <f>IF(ISBLANK('Hoja De Calculo'!AM$13),'Credit issuance TYA'!AL43-('Credit issuance TYA'!$W$21*'Credit issuance TYA'!$B$2),IF('Hoja De Calculo'!AM$16&lt;'Hoja De Calculo'!AL$16,0,'Credit issuance TYA'!AL43-('Credit issuance TYA'!$W$21*'Credit issuance TYA'!$B$2)))</f>
        <v>0</v>
      </c>
      <c r="AM43" s="218">
        <f>IF(ISBLANK('Hoja De Calculo'!AN$13),'Credit issuance TYA'!AM43-('Credit issuance TYA'!$W$21*'Credit issuance TYA'!$B$2),IF('Hoja De Calculo'!AN$16&lt;'Hoja De Calculo'!AM$16,0,'Credit issuance TYA'!AM43-('Credit issuance TYA'!$W$21*'Credit issuance TYA'!$B$2)))</f>
        <v>0</v>
      </c>
      <c r="AN43" s="218">
        <f>IF(ISBLANK('Hoja De Calculo'!AO$13),'Credit issuance TYA'!AN43-('Credit issuance TYA'!$W$21*'Credit issuance TYA'!$B$2),IF('Hoja De Calculo'!AO$16&lt;'Hoja De Calculo'!AN$16,0,'Credit issuance TYA'!AN43-('Credit issuance TYA'!$W$21*'Credit issuance TYA'!$B$2)))</f>
        <v>0</v>
      </c>
      <c r="AO43" s="218">
        <f>IF(ISBLANK('Hoja De Calculo'!AP$13),'Credit issuance TYA'!AO43-('Credit issuance TYA'!$W$21*'Credit issuance TYA'!$B$2),IF('Hoja De Calculo'!AP$16&lt;'Hoja De Calculo'!AO$16,0,'Credit issuance TYA'!AO43-('Credit issuance TYA'!$W$21*'Credit issuance TYA'!$B$2)))</f>
        <v>0</v>
      </c>
      <c r="AP43" s="218">
        <f>IF(ISBLANK('Hoja De Calculo'!AQ$13),'Credit issuance TYA'!AP43-('Credit issuance TYA'!$W$21*'Credit issuance TYA'!$B$2),IF('Hoja De Calculo'!AQ$16&lt;'Hoja De Calculo'!AP$16,0,'Credit issuance TYA'!AP43-('Credit issuance TYA'!$W$21*'Credit issuance TYA'!$B$2)))</f>
        <v>0</v>
      </c>
      <c r="AQ43" s="218">
        <f>IF(ISBLANK('Hoja De Calculo'!AR$13),'Credit issuance TYA'!AQ43-('Credit issuance TYA'!$W$21*'Credit issuance TYA'!$B$2),IF('Hoja De Calculo'!AR$16&lt;'Hoja De Calculo'!AQ$16,0,'Credit issuance TYA'!AQ43-('Credit issuance TYA'!$W$21*'Credit issuance TYA'!$B$2)))</f>
        <v>0</v>
      </c>
      <c r="AR43" s="218">
        <f>IF(ISBLANK('Hoja De Calculo'!AS$13),'Credit issuance TYA'!AR43-('Credit issuance TYA'!$W$21*'Credit issuance TYA'!$B$2),IF('Hoja De Calculo'!AS$16&lt;'Hoja De Calculo'!AR$16,0,'Credit issuance TYA'!AR43-('Credit issuance TYA'!$W$21*'Credit issuance TYA'!$B$2)))</f>
        <v>0</v>
      </c>
      <c r="AS43" s="218">
        <f>IF(ISBLANK('Hoja De Calculo'!AT$13),'Credit issuance TYA'!AS43-('Credit issuance TYA'!$W$21*'Credit issuance TYA'!$B$2),IF('Hoja De Calculo'!AT$16&lt;'Hoja De Calculo'!AS$16,0,'Credit issuance TYA'!AS43-('Credit issuance TYA'!$W$21*'Credit issuance TYA'!$B$2)))</f>
        <v>0</v>
      </c>
      <c r="AT43" s="218">
        <f>IF(ISBLANK('Hoja De Calculo'!AU$13),'Credit issuance TYA'!AT43-('Credit issuance TYA'!$W$21*'Credit issuance TYA'!$B$2),IF('Hoja De Calculo'!AU$16&lt;'Hoja De Calculo'!AT$16,0,'Credit issuance TYA'!AT43-('Credit issuance TYA'!$W$21*'Credit issuance TYA'!$B$2)))</f>
        <v>0</v>
      </c>
      <c r="AU43" s="218">
        <f>IF(ISBLANK('Hoja De Calculo'!AV$13),'Credit issuance TYA'!AU43-('Credit issuance TYA'!$W$21*'Credit issuance TYA'!$B$2),IF('Hoja De Calculo'!AV$16&lt;'Hoja De Calculo'!AU$16,0,'Credit issuance TYA'!AU43-('Credit issuance TYA'!$W$21*'Credit issuance TYA'!$B$2)))</f>
        <v>0</v>
      </c>
      <c r="AV43" s="218">
        <f>IF(ISBLANK('Hoja De Calculo'!AW$13),'Credit issuance TYA'!AV43-('Credit issuance TYA'!$W$21*'Credit issuance TYA'!$B$2),IF('Hoja De Calculo'!AW$16&lt;'Hoja De Calculo'!AV$16,0,'Credit issuance TYA'!AV43-('Credit issuance TYA'!$W$21*'Credit issuance TYA'!$B$2)))</f>
        <v>0</v>
      </c>
      <c r="AW43" s="218">
        <f>IF(ISBLANK('Hoja De Calculo'!AX$13),'Credit issuance TYA'!AW43-('Credit issuance TYA'!$W$21*'Credit issuance TYA'!$B$2),IF('Hoja De Calculo'!AX$16&lt;'Hoja De Calculo'!AW$16,0,'Credit issuance TYA'!AW43-('Credit issuance TYA'!$W$21*'Credit issuance TYA'!$B$2)))</f>
        <v>0</v>
      </c>
      <c r="AX43" s="218">
        <f>IF(ISBLANK('Hoja De Calculo'!AY$13),'Credit issuance TYA'!AX43-('Credit issuance TYA'!$W$21*'Credit issuance TYA'!$B$2),IF('Hoja De Calculo'!AY$16&lt;'Hoja De Calculo'!AX$16,0,'Credit issuance TYA'!AX43-('Credit issuance TYA'!$W$21*'Credit issuance TYA'!$B$2)))</f>
        <v>0</v>
      </c>
      <c r="AY43" s="218">
        <f>IF(ISBLANK('Hoja De Calculo'!AZ$13),'Credit issuance TYA'!AY43-('Credit issuance TYA'!$W$21*'Credit issuance TYA'!$B$2),IF('Hoja De Calculo'!AZ$16&lt;'Hoja De Calculo'!AY$16,0,'Credit issuance TYA'!AY43-('Credit issuance TYA'!$W$21*'Credit issuance TYA'!$B$2)))</f>
        <v>0</v>
      </c>
      <c r="AZ43" s="218">
        <f>IF(ISBLANK('Hoja De Calculo'!BA$13),'Credit issuance TYA'!AZ43-('Credit issuance TYA'!$W$21*'Credit issuance TYA'!$B$2),IF('Hoja De Calculo'!BA$16&lt;'Hoja De Calculo'!AZ$16,0,'Credit issuance TYA'!AZ43-('Credit issuance TYA'!$W$21*'Credit issuance TYA'!$B$2)))</f>
        <v>0</v>
      </c>
      <c r="BA43" s="218">
        <f>IF(ISBLANK('Hoja De Calculo'!BB$13),'Credit issuance TYA'!BA43-('Credit issuance TYA'!$W$21*'Credit issuance TYA'!$B$2),IF('Hoja De Calculo'!BB$16&lt;'Hoja De Calculo'!BA$16,0,'Credit issuance TYA'!BA43-('Credit issuance TYA'!$W$21*'Credit issuance TYA'!$B$2)))</f>
        <v>0</v>
      </c>
      <c r="BB43" s="218">
        <f>IF(ISBLANK('Hoja De Calculo'!BC$13),'Credit issuance TYA'!BB43-('Credit issuance TYA'!$W$21*'Credit issuance TYA'!$B$2),IF('Hoja De Calculo'!BC$16&lt;'Hoja De Calculo'!BB$16,0,'Credit issuance TYA'!BB43-('Credit issuance TYA'!$W$21*'Credit issuance TYA'!$B$2)))</f>
        <v>0</v>
      </c>
      <c r="BC43" s="218">
        <f>IF(ISBLANK('Hoja De Calculo'!BD$13),'Credit issuance TYA'!BC43-('Credit issuance TYA'!$W$21*'Credit issuance TYA'!$B$2),IF('Hoja De Calculo'!BD$16&lt;'Hoja De Calculo'!BC$16,0,'Credit issuance TYA'!BC43-('Credit issuance TYA'!$W$21*'Credit issuance TYA'!$B$2)))</f>
        <v>0</v>
      </c>
      <c r="BD43" s="218">
        <f>IF(ISBLANK('Hoja De Calculo'!BE$13),'Credit issuance TYA'!BD43-('Credit issuance TYA'!$W$21*'Credit issuance TYA'!$B$2),IF('Hoja De Calculo'!BE$16&lt;'Hoja De Calculo'!BD$16,0,'Credit issuance TYA'!BD43-('Credit issuance TYA'!$W$21*'Credit issuance TYA'!$B$2)))</f>
        <v>0</v>
      </c>
      <c r="BE43" s="218">
        <f>IF(ISBLANK('Hoja De Calculo'!BF$13),'Credit issuance TYA'!BE43-('Credit issuance TYA'!$W$21*'Credit issuance TYA'!$B$2),IF('Hoja De Calculo'!BF$16&lt;'Hoja De Calculo'!BE$16,0,'Credit issuance TYA'!BE43-('Credit issuance TYA'!$W$21*'Credit issuance TYA'!$B$2)))</f>
        <v>0</v>
      </c>
      <c r="BF43" s="218">
        <f>IF(ISBLANK('Hoja De Calculo'!BG$13),'Credit issuance TYA'!BF43-('Credit issuance TYA'!$W$21*'Credit issuance TYA'!$B$2),IF('Hoja De Calculo'!BG$16&lt;'Hoja De Calculo'!BF$16,0,'Credit issuance TYA'!BF43-('Credit issuance TYA'!$W$21*'Credit issuance TYA'!$B$2)))</f>
        <v>0</v>
      </c>
      <c r="BG43" s="218">
        <f>IF(ISBLANK('Hoja De Calculo'!BH$13),'Credit issuance TYA'!BG43-('Credit issuance TYA'!$W$21*'Credit issuance TYA'!$B$2),IF('Hoja De Calculo'!BH$16&lt;'Hoja De Calculo'!BG$16,0,'Credit issuance TYA'!BG43-('Credit issuance TYA'!$W$21*'Credit issuance TYA'!$B$2)))</f>
        <v>0</v>
      </c>
      <c r="BH43" s="218">
        <f>IF(ISBLANK('Hoja De Calculo'!BI$13),'Credit issuance TYA'!BH43-('Credit issuance TYA'!$W$21*'Credit issuance TYA'!$B$2),IF('Hoja De Calculo'!BI$16&lt;'Hoja De Calculo'!BH$16,0,'Credit issuance TYA'!BH43-('Credit issuance TYA'!$W$21*'Credit issuance TYA'!$B$2)))</f>
        <v>0</v>
      </c>
      <c r="BI43" s="218">
        <f>IF(ISBLANK('Hoja De Calculo'!BJ$13),'Credit issuance TYA'!BI43-('Credit issuance TYA'!$W$21*'Credit issuance TYA'!$B$2),IF('Hoja De Calculo'!BJ$16&lt;'Hoja De Calculo'!BI$16,0,'Credit issuance TYA'!BI43-('Credit issuance TYA'!$W$21*'Credit issuance TYA'!$B$2)))</f>
        <v>0</v>
      </c>
      <c r="BJ43" s="218">
        <f>IF(ISBLANK('Hoja De Calculo'!BK$13),'Credit issuance TYA'!BJ43-('Credit issuance TYA'!$W$21*'Credit issuance TYA'!$B$2),IF('Hoja De Calculo'!BK$16&lt;'Hoja De Calculo'!BJ$16,0,'Credit issuance TYA'!BJ43-('Credit issuance TYA'!$W$21*'Credit issuance TYA'!$B$2)))</f>
        <v>0</v>
      </c>
      <c r="BK43" s="218">
        <f>IF(ISBLANK('Hoja De Calculo'!BL$13),'Credit issuance TYA'!BK43-('Credit issuance TYA'!$W$21*'Credit issuance TYA'!$B$2),IF('Hoja De Calculo'!BL$16&lt;'Hoja De Calculo'!BK$16,0,'Credit issuance TYA'!BK43-('Credit issuance TYA'!$W$21*'Credit issuance TYA'!$B$2)))</f>
        <v>0</v>
      </c>
      <c r="BL43" s="218">
        <f>IF(ISBLANK('Hoja De Calculo'!BM$13),'Credit issuance TYA'!BL43-('Credit issuance TYA'!$W$21*'Credit issuance TYA'!$B$2),IF('Hoja De Calculo'!BM$16&lt;'Hoja De Calculo'!BL$16,0,'Credit issuance TYA'!BL43-('Credit issuance TYA'!$W$21*'Credit issuance TYA'!$B$2)))</f>
        <v>0</v>
      </c>
      <c r="BM43" s="218">
        <f>IF(ISBLANK('Hoja De Calculo'!BN$13),'Credit issuance TYA'!BM43-('Credit issuance TYA'!$W$21*'Credit issuance TYA'!$B$2),IF('Hoja De Calculo'!BN$16&lt;'Hoja De Calculo'!BM$16,0,'Credit issuance TYA'!BM43-('Credit issuance TYA'!$W$21*'Credit issuance TYA'!$B$2)))</f>
        <v>0</v>
      </c>
      <c r="BN43" s="218">
        <f>IF(ISBLANK('Hoja De Calculo'!BO$13),'Credit issuance TYA'!BN43-('Credit issuance TYA'!$W$21*'Credit issuance TYA'!$B$2),IF('Hoja De Calculo'!BO$16&lt;'Hoja De Calculo'!BN$16,0,'Credit issuance TYA'!BN43-('Credit issuance TYA'!$W$21*'Credit issuance TYA'!$B$2)))</f>
        <v>0</v>
      </c>
      <c r="BO43" s="218">
        <f>IF(ISBLANK('Hoja De Calculo'!BP$13),'Credit issuance TYA'!BO43-('Credit issuance TYA'!$W$21*'Credit issuance TYA'!$B$2),IF('Hoja De Calculo'!BP$16&lt;'Hoja De Calculo'!BO$16,0,'Credit issuance TYA'!BO43-('Credit issuance TYA'!$W$21*'Credit issuance TYA'!$B$2)))</f>
        <v>0</v>
      </c>
      <c r="BP43" s="218">
        <f>IF(ISBLANK('Hoja De Calculo'!BQ$13),'Credit issuance TYA'!BP43-('Credit issuance TYA'!$W$21*'Credit issuance TYA'!$B$2),IF('Hoja De Calculo'!BQ$16&lt;'Hoja De Calculo'!BP$16,0,'Credit issuance TYA'!BP43-('Credit issuance TYA'!$W$21*'Credit issuance TYA'!$B$2)))</f>
        <v>0</v>
      </c>
      <c r="BQ43" s="218">
        <f>IF(ISBLANK('Hoja De Calculo'!BR$13),'Credit issuance TYA'!BQ43-('Credit issuance TYA'!$W$21*'Credit issuance TYA'!$B$2),IF('Hoja De Calculo'!BR$16&lt;'Hoja De Calculo'!BQ$16,0,'Credit issuance TYA'!BQ43-('Credit issuance TYA'!$W$21*'Credit issuance TYA'!$B$2)))</f>
        <v>0</v>
      </c>
      <c r="BR43" s="218">
        <f>IF(ISBLANK('Hoja De Calculo'!BS$13),'Credit issuance TYA'!BR43-('Credit issuance TYA'!$W$21*'Credit issuance TYA'!$B$2),IF('Hoja De Calculo'!BS$16&lt;'Hoja De Calculo'!BR$16,0,'Credit issuance TYA'!BR43-('Credit issuance TYA'!$W$21*'Credit issuance TYA'!$B$2)))</f>
        <v>0</v>
      </c>
      <c r="BS43" s="218">
        <f>IF(ISBLANK('Hoja De Calculo'!BT$13),'Credit issuance TYA'!BS43-('Credit issuance TYA'!$W$21*'Credit issuance TYA'!$B$2),IF('Hoja De Calculo'!BT$16&lt;'Hoja De Calculo'!BS$16,0,'Credit issuance TYA'!BS43-('Credit issuance TYA'!$W$21*'Credit issuance TYA'!$B$2)))</f>
        <v>0</v>
      </c>
      <c r="BT43" s="218">
        <f>IF(ISBLANK('Hoja De Calculo'!BU$13),'Credit issuance TYA'!BT43-('Credit issuance TYA'!$W$21*'Credit issuance TYA'!$B$2),IF('Hoja De Calculo'!BU$16&lt;'Hoja De Calculo'!BT$16,0,'Credit issuance TYA'!BT43-('Credit issuance TYA'!$W$21*'Credit issuance TYA'!$B$2)))</f>
        <v>0</v>
      </c>
      <c r="BU43" s="218">
        <f>IF(ISBLANK('Hoja De Calculo'!BV$13),'Credit issuance TYA'!BU43-('Credit issuance TYA'!$W$21*'Credit issuance TYA'!$B$2),IF('Hoja De Calculo'!BV$16&lt;'Hoja De Calculo'!BU$16,0,'Credit issuance TYA'!BU43-('Credit issuance TYA'!$W$21*'Credit issuance TYA'!$B$2)))</f>
        <v>0</v>
      </c>
      <c r="BV43" s="218">
        <f>IF(ISBLANK('Hoja De Calculo'!BW$13),'Credit issuance TYA'!BV43-('Credit issuance TYA'!$W$21*'Credit issuance TYA'!$B$2),IF('Hoja De Calculo'!BW$16&lt;'Hoja De Calculo'!BV$16,0,'Credit issuance TYA'!BV43-('Credit issuance TYA'!$W$21*'Credit issuance TYA'!$B$2)))</f>
        <v>0</v>
      </c>
      <c r="BW43" s="218">
        <f>IF(ISBLANK('Hoja De Calculo'!BX$13),'Credit issuance TYA'!BW43-('Credit issuance TYA'!$W$21*'Credit issuance TYA'!$B$2),IF('Hoja De Calculo'!BX$16&lt;'Hoja De Calculo'!BW$16,0,'Credit issuance TYA'!BW43-('Credit issuance TYA'!$W$21*'Credit issuance TYA'!$B$2)))</f>
        <v>0</v>
      </c>
      <c r="BX43" s="218">
        <f>IF(ISBLANK('Hoja De Calculo'!BY$13),'Credit issuance TYA'!BX43-('Credit issuance TYA'!$W$21*'Credit issuance TYA'!$B$2),IF('Hoja De Calculo'!BY$16&lt;'Hoja De Calculo'!BX$16,0,'Credit issuance TYA'!BX43-('Credit issuance TYA'!$W$21*'Credit issuance TYA'!$B$2)))</f>
        <v>0</v>
      </c>
      <c r="BY43" s="218">
        <f>IF(ISBLANK('Hoja De Calculo'!BZ$13),'Credit issuance TYA'!BY43-('Credit issuance TYA'!$W$21*'Credit issuance TYA'!$B$2),IF('Hoja De Calculo'!BZ$16&lt;'Hoja De Calculo'!BY$16,0,'Credit issuance TYA'!BY43-('Credit issuance TYA'!$W$21*'Credit issuance TYA'!$B$2)))</f>
        <v>0</v>
      </c>
      <c r="BZ43" s="218">
        <f>IF(ISBLANK('Hoja De Calculo'!CA$13),'Credit issuance TYA'!BZ43-('Credit issuance TYA'!$W$21*'Credit issuance TYA'!$B$2),IF('Hoja De Calculo'!CA$16&lt;'Hoja De Calculo'!BZ$16,0,'Credit issuance TYA'!BZ43-('Credit issuance TYA'!$W$21*'Credit issuance TYA'!$B$2)))</f>
        <v>0</v>
      </c>
      <c r="CA43" s="218">
        <f>IF(ISBLANK('Hoja De Calculo'!CB$13),'Credit issuance TYA'!CA43-('Credit issuance TYA'!$W$21*'Credit issuance TYA'!$B$2),IF('Hoja De Calculo'!CB$16&lt;'Hoja De Calculo'!CA$16,0,'Credit issuance TYA'!CA43-('Credit issuance TYA'!$W$21*'Credit issuance TYA'!$B$2)))</f>
        <v>0</v>
      </c>
      <c r="CB43" s="218">
        <f>IF(ISBLANK('Hoja De Calculo'!CC$13),'Credit issuance TYA'!CB43-('Credit issuance TYA'!$W$21*'Credit issuance TYA'!$B$2),IF('Hoja De Calculo'!CC$16&lt;'Hoja De Calculo'!CB$16,0,'Credit issuance TYA'!CB43-('Credit issuance TYA'!$W$21*'Credit issuance TYA'!$B$2)))</f>
        <v>0</v>
      </c>
      <c r="CC43" s="218">
        <f>IF(ISBLANK('Hoja De Calculo'!CD$13),'Credit issuance TYA'!CC43-('Credit issuance TYA'!$W$21*'Credit issuance TYA'!$B$2),IF('Hoja De Calculo'!CD$16&lt;'Hoja De Calculo'!CC$16,0,'Credit issuance TYA'!CC43-('Credit issuance TYA'!$W$21*'Credit issuance TYA'!$B$2)))</f>
        <v>0</v>
      </c>
      <c r="CD43" s="218">
        <f>IF(ISBLANK('Hoja De Calculo'!CE$13),'Credit issuance TYA'!CD43-('Credit issuance TYA'!$W$21*'Credit issuance TYA'!$B$2),IF('Hoja De Calculo'!CE$16&lt;'Hoja De Calculo'!CD$16,0,'Credit issuance TYA'!CD43-('Credit issuance TYA'!$W$21*'Credit issuance TYA'!$B$2)))</f>
        <v>0</v>
      </c>
      <c r="CE43" s="218">
        <f>IF(ISBLANK('Hoja De Calculo'!CF$13),'Credit issuance TYA'!CE43-('Credit issuance TYA'!$W$21*'Credit issuance TYA'!$B$2),IF('Hoja De Calculo'!CF$16&lt;'Hoja De Calculo'!CE$16,0,'Credit issuance TYA'!CE43-('Credit issuance TYA'!$W$21*'Credit issuance TYA'!$B$2)))</f>
        <v>0</v>
      </c>
      <c r="CF43" s="218">
        <f>IF(ISBLANK('Hoja De Calculo'!CG$13),'Credit issuance TYA'!CF43-('Credit issuance TYA'!$W$21*'Credit issuance TYA'!$B$2),IF('Hoja De Calculo'!CG$16&lt;'Hoja De Calculo'!CF$16,0,'Credit issuance TYA'!CF43-('Credit issuance TYA'!$W$21*'Credit issuance TYA'!$B$2)))</f>
        <v>0</v>
      </c>
      <c r="CG43" s="218">
        <f>IF(ISBLANK('Hoja De Calculo'!CH$13),'Credit issuance TYA'!CG43-('Credit issuance TYA'!$W$21*'Credit issuance TYA'!$B$2),IF('Hoja De Calculo'!CH$16&lt;'Hoja De Calculo'!CG$16,0,'Credit issuance TYA'!CG43-('Credit issuance TYA'!$W$21*'Credit issuance TYA'!$B$2)))</f>
        <v>0</v>
      </c>
      <c r="CH43" s="218">
        <f>IF(ISBLANK('Hoja De Calculo'!CI$13),'Credit issuance TYA'!CH43-('Credit issuance TYA'!$W$21*'Credit issuance TYA'!$B$2),IF('Hoja De Calculo'!CI$16&lt;'Hoja De Calculo'!CH$16,0,'Credit issuance TYA'!CH43-('Credit issuance TYA'!$W$21*'Credit issuance TYA'!$B$2)))</f>
        <v>0</v>
      </c>
      <c r="CI43" s="218">
        <f>IF(ISBLANK('Hoja De Calculo'!CJ$13),'Credit issuance TYA'!CI43-('Credit issuance TYA'!$W$21*'Credit issuance TYA'!$B$2),IF('Hoja De Calculo'!CJ$16&lt;'Hoja De Calculo'!CI$16,0,'Credit issuance TYA'!CI43-('Credit issuance TYA'!$W$21*'Credit issuance TYA'!$B$2)))</f>
        <v>0</v>
      </c>
      <c r="CJ43" s="218">
        <f>IF(ISBLANK('Hoja De Calculo'!CK$13),'Credit issuance TYA'!CJ43-('Credit issuance TYA'!$W$21*'Credit issuance TYA'!$B$2),IF('Hoja De Calculo'!CK$16&lt;'Hoja De Calculo'!CJ$16,0,'Credit issuance TYA'!CJ43-('Credit issuance TYA'!$W$21*'Credit issuance TYA'!$B$2)))</f>
        <v>0</v>
      </c>
      <c r="CK43" s="218">
        <f>IF(ISBLANK('Hoja De Calculo'!CL$13),'Credit issuance TYA'!CK43-('Credit issuance TYA'!$W$21*'Credit issuance TYA'!$B$2),IF('Hoja De Calculo'!CL$16&lt;'Hoja De Calculo'!CK$16,0,'Credit issuance TYA'!CK43-('Credit issuance TYA'!$W$21*'Credit issuance TYA'!$B$2)))</f>
        <v>0</v>
      </c>
      <c r="CL43" s="218">
        <f>IF(ISBLANK('Hoja De Calculo'!CM$13),'Credit issuance TYA'!CL43-('Credit issuance TYA'!$W$21*'Credit issuance TYA'!$B$2),IF('Hoja De Calculo'!CM$16&lt;'Hoja De Calculo'!CL$16,0,'Credit issuance TYA'!CL43-('Credit issuance TYA'!$W$21*'Credit issuance TYA'!$B$2)))</f>
        <v>0</v>
      </c>
      <c r="CM43" s="218">
        <f>IF(ISBLANK('Hoja De Calculo'!CN$13),'Credit issuance TYA'!CM43-('Credit issuance TYA'!$W$21*'Credit issuance TYA'!$B$2),IF('Hoja De Calculo'!CN$16&lt;'Hoja De Calculo'!CM$16,0,'Credit issuance TYA'!CM43-('Credit issuance TYA'!$W$21*'Credit issuance TYA'!$B$2)))</f>
        <v>0</v>
      </c>
      <c r="CN43" s="218">
        <f>IF(ISBLANK('Hoja De Calculo'!CO$13),'Credit issuance TYA'!CN43-('Credit issuance TYA'!$W$21*'Credit issuance TYA'!$B$2),IF('Hoja De Calculo'!CO$16&lt;'Hoja De Calculo'!CN$16,0,'Credit issuance TYA'!CN43-('Credit issuance TYA'!$W$21*'Credit issuance TYA'!$B$2)))</f>
        <v>0</v>
      </c>
      <c r="CO43" s="218">
        <f>IF(ISBLANK('Hoja De Calculo'!CP$13),'Credit issuance TYA'!CO43-('Credit issuance TYA'!$W$21*'Credit issuance TYA'!$B$2),IF('Hoja De Calculo'!CP$16&lt;'Hoja De Calculo'!CO$16,0,'Credit issuance TYA'!CO43-('Credit issuance TYA'!$W$21*'Credit issuance TYA'!$B$2)))</f>
        <v>0</v>
      </c>
      <c r="CP43" s="218">
        <f>IF(ISBLANK('Hoja De Calculo'!CQ$13),'Credit issuance TYA'!CP43-('Credit issuance TYA'!$W$21*'Credit issuance TYA'!$B$2),IF('Hoja De Calculo'!CQ$16&lt;'Hoja De Calculo'!CP$16,0,'Credit issuance TYA'!CP43-('Credit issuance TYA'!$W$21*'Credit issuance TYA'!$B$2)))</f>
        <v>0</v>
      </c>
      <c r="CQ43" s="218">
        <f>IF(ISBLANK('Hoja De Calculo'!CR$13),'Credit issuance TYA'!CQ43-('Credit issuance TYA'!$W$21*'Credit issuance TYA'!$B$2),IF('Hoja De Calculo'!CR$16&lt;'Hoja De Calculo'!CQ$16,0,'Credit issuance TYA'!CQ43-('Credit issuance TYA'!$W$21*'Credit issuance TYA'!$B$2)))</f>
        <v>0</v>
      </c>
      <c r="CR43" s="218">
        <f>IF(ISBLANK('Hoja De Calculo'!CS$13),'Credit issuance TYA'!CR43-('Credit issuance TYA'!$W$21*'Credit issuance TYA'!$B$2),IF('Hoja De Calculo'!CS$16&lt;'Hoja De Calculo'!CR$16,0,'Credit issuance TYA'!CR43-('Credit issuance TYA'!$W$21*'Credit issuance TYA'!$B$2)))</f>
        <v>0</v>
      </c>
      <c r="CS43" s="218">
        <f>IF(ISBLANK('Hoja De Calculo'!CT$13),'Credit issuance TYA'!CS43-('Credit issuance TYA'!$W$21*'Credit issuance TYA'!$B$2),IF('Hoja De Calculo'!CT$16&lt;'Hoja De Calculo'!CS$16,0,'Credit issuance TYA'!CS43-('Credit issuance TYA'!$W$21*'Credit issuance TYA'!$B$2)))</f>
        <v>0</v>
      </c>
      <c r="CT43" s="218">
        <f>IF(ISBLANK('Hoja De Calculo'!CU$13),'Credit issuance TYA'!CT43-('Credit issuance TYA'!$W$21*'Credit issuance TYA'!$B$2),IF('Hoja De Calculo'!CU$16&lt;'Hoja De Calculo'!CT$16,0,'Credit issuance TYA'!CT43-('Credit issuance TYA'!$W$21*'Credit issuance TYA'!$B$2)))</f>
        <v>0</v>
      </c>
      <c r="CU43" s="218">
        <f>IF(ISBLANK('Hoja De Calculo'!CV$13),'Credit issuance TYA'!CU43-('Credit issuance TYA'!$W$21*'Credit issuance TYA'!$B$2),IF('Hoja De Calculo'!CV$16&lt;'Hoja De Calculo'!CU$16,0,'Credit issuance TYA'!CU43-('Credit issuance TYA'!$W$21*'Credit issuance TYA'!$B$2)))</f>
        <v>0</v>
      </c>
      <c r="CV43" s="218">
        <f>IF(ISBLANK('Hoja De Calculo'!CW$13),'Credit issuance TYA'!CV43-('Credit issuance TYA'!$W$21*'Credit issuance TYA'!$B$2),IF('Hoja De Calculo'!CW$16&lt;'Hoja De Calculo'!CV$16,0,'Credit issuance TYA'!CV43-('Credit issuance TYA'!$W$21*'Credit issuance TYA'!$B$2)))</f>
        <v>0</v>
      </c>
      <c r="CW43" s="218">
        <f>IF(ISBLANK('Hoja De Calculo'!CX$13),'Credit issuance TYA'!CW43-('Credit issuance TYA'!$W$21*'Credit issuance TYA'!$B$2),IF('Hoja De Calculo'!CX$16&lt;'Hoja De Calculo'!CW$16,0,'Credit issuance TYA'!CW43-('Credit issuance TYA'!$W$21*'Credit issuance TYA'!$B$2)))</f>
        <v>0</v>
      </c>
    </row>
    <row r="44" spans="1:102" x14ac:dyDescent="0.35">
      <c r="A44" t="s">
        <v>149</v>
      </c>
      <c r="C44" s="196"/>
      <c r="D44" s="196"/>
      <c r="E44" s="196"/>
      <c r="F44" s="196"/>
      <c r="G44" s="196"/>
      <c r="H44" s="196"/>
      <c r="I44" s="196"/>
      <c r="J44" s="196"/>
      <c r="K44" s="196"/>
      <c r="L44" s="196"/>
      <c r="M44" s="196"/>
      <c r="N44" s="196"/>
      <c r="O44" s="196"/>
      <c r="P44" s="196"/>
      <c r="Q44" s="196"/>
      <c r="R44" s="196"/>
      <c r="S44" s="196"/>
      <c r="T44" s="204"/>
      <c r="U44" s="211"/>
      <c r="V44" s="211"/>
      <c r="W44" s="211"/>
      <c r="X44" s="218">
        <f>'Credit issuance TYA'!X44-('Credit issuance TYA'!$X21*'Credit issuance TYA'!$B$2)</f>
        <v>0</v>
      </c>
      <c r="Y44" s="218">
        <f>IF(ISBLANK('Hoja De Calculo'!Z$13),'Credit issuance TYA'!Y44-('Credit issuance TYA'!$X$21*'Credit issuance TYA'!$B$2),IF('Hoja De Calculo'!Z$16&lt;'Hoja De Calculo'!Y$16,0,'Credit issuance TYA'!Y44-('Credit issuance TYA'!$X$21*'Credit issuance TYA'!$B$2)))</f>
        <v>0</v>
      </c>
      <c r="Z44" s="218">
        <f>IF(ISBLANK('Hoja De Calculo'!AA$13),'Credit issuance TYA'!Z44-('Credit issuance TYA'!$X$21*'Credit issuance TYA'!$B$2),IF('Hoja De Calculo'!AA$16&lt;'Hoja De Calculo'!Z$16,0,'Credit issuance TYA'!Z44-('Credit issuance TYA'!$X$21*'Credit issuance TYA'!$B$2)))</f>
        <v>0</v>
      </c>
      <c r="AA44" s="218">
        <f>IF(ISBLANK('Hoja De Calculo'!AB$13),'Credit issuance TYA'!AA44-('Credit issuance TYA'!$X$21*'Credit issuance TYA'!$B$2),IF('Hoja De Calculo'!AB$16&lt;'Hoja De Calculo'!AA$16,0,'Credit issuance TYA'!AA44-('Credit issuance TYA'!$X$21*'Credit issuance TYA'!$B$2)))</f>
        <v>0</v>
      </c>
      <c r="AB44" s="218">
        <f>IF(ISBLANK('Hoja De Calculo'!AC$13),'Credit issuance TYA'!AB44-('Credit issuance TYA'!$X$21*'Credit issuance TYA'!$B$2),IF('Hoja De Calculo'!AC$16&lt;'Hoja De Calculo'!AB$16,0,'Credit issuance TYA'!AB44-('Credit issuance TYA'!$X$21*'Credit issuance TYA'!$B$2)))</f>
        <v>0</v>
      </c>
      <c r="AC44" s="218">
        <f>IF(ISBLANK('Hoja De Calculo'!AD$13),'Credit issuance TYA'!AC44-('Credit issuance TYA'!$X$21*'Credit issuance TYA'!$B$2),IF('Hoja De Calculo'!AD$16&lt;'Hoja De Calculo'!AC$16,0,'Credit issuance TYA'!AC44-('Credit issuance TYA'!$X$21*'Credit issuance TYA'!$B$2)))</f>
        <v>0</v>
      </c>
      <c r="AD44" s="218">
        <f>IF(ISBLANK('Hoja De Calculo'!AE$13),'Credit issuance TYA'!AD44-('Credit issuance TYA'!$X$21*'Credit issuance TYA'!$B$2),IF('Hoja De Calculo'!AE$16&lt;'Hoja De Calculo'!AD$16,0,'Credit issuance TYA'!AD44-('Credit issuance TYA'!$X$21*'Credit issuance TYA'!$B$2)))</f>
        <v>0</v>
      </c>
      <c r="AE44" s="218">
        <f>IF(ISBLANK('Hoja De Calculo'!AF$13),'Credit issuance TYA'!AE44-('Credit issuance TYA'!$X$21*'Credit issuance TYA'!$B$2),IF('Hoja De Calculo'!AF$16&lt;'Hoja De Calculo'!AE$16,0,'Credit issuance TYA'!AE44-('Credit issuance TYA'!$X$21*'Credit issuance TYA'!$B$2)))</f>
        <v>0</v>
      </c>
      <c r="AF44" s="218">
        <f>IF(ISBLANK('Hoja De Calculo'!AG$13),'Credit issuance TYA'!AF44-('Credit issuance TYA'!$X$21*'Credit issuance TYA'!$B$2),IF('Hoja De Calculo'!AG$16&lt;'Hoja De Calculo'!AF$16,0,'Credit issuance TYA'!AF44-('Credit issuance TYA'!$X$21*'Credit issuance TYA'!$B$2)))</f>
        <v>0</v>
      </c>
      <c r="AG44" s="218">
        <f>IF(ISBLANK('Hoja De Calculo'!AH$13),'Credit issuance TYA'!AG44-('Credit issuance TYA'!$X$21*'Credit issuance TYA'!$B$2),IF('Hoja De Calculo'!AH$16&lt;'Hoja De Calculo'!AG$16,0,'Credit issuance TYA'!AG44-('Credit issuance TYA'!$X$21*'Credit issuance TYA'!$B$2)))</f>
        <v>0</v>
      </c>
      <c r="AH44" s="218">
        <f>IF(ISBLANK('Hoja De Calculo'!AI$13),'Credit issuance TYA'!AH44-('Credit issuance TYA'!$X$21*'Credit issuance TYA'!$B$2),IF('Hoja De Calculo'!AI$16&lt;'Hoja De Calculo'!AH$16,0,'Credit issuance TYA'!AH44-('Credit issuance TYA'!$X$21*'Credit issuance TYA'!$B$2)))</f>
        <v>0</v>
      </c>
      <c r="AI44" s="218">
        <f>IF(ISBLANK('Hoja De Calculo'!AJ$13),'Credit issuance TYA'!AI44-('Credit issuance TYA'!$X$21*'Credit issuance TYA'!$B$2),IF('Hoja De Calculo'!AJ$16&lt;'Hoja De Calculo'!AI$16,0,'Credit issuance TYA'!AI44-('Credit issuance TYA'!$X$21*'Credit issuance TYA'!$B$2)))</f>
        <v>0</v>
      </c>
      <c r="AJ44" s="218">
        <f>IF(ISBLANK('Hoja De Calculo'!AK$13),'Credit issuance TYA'!AJ44-('Credit issuance TYA'!$X$21*'Credit issuance TYA'!$B$2),IF('Hoja De Calculo'!AK$16&lt;'Hoja De Calculo'!AJ$16,0,'Credit issuance TYA'!AJ44-('Credit issuance TYA'!$X$21*'Credit issuance TYA'!$B$2)))</f>
        <v>0</v>
      </c>
      <c r="AK44" s="218">
        <f>IF(ISBLANK('Hoja De Calculo'!AL$13),'Credit issuance TYA'!AK44-('Credit issuance TYA'!$X$21*'Credit issuance TYA'!$B$2),IF('Hoja De Calculo'!AL$16&lt;'Hoja De Calculo'!AK$16,0,'Credit issuance TYA'!AK44-('Credit issuance TYA'!$X$21*'Credit issuance TYA'!$B$2)))</f>
        <v>0</v>
      </c>
      <c r="AL44" s="218">
        <f>IF(ISBLANK('Hoja De Calculo'!AM$13),'Credit issuance TYA'!AL44-('Credit issuance TYA'!$X$21*'Credit issuance TYA'!$B$2),IF('Hoja De Calculo'!AM$16&lt;'Hoja De Calculo'!AL$16,0,'Credit issuance TYA'!AL44-('Credit issuance TYA'!$X$21*'Credit issuance TYA'!$B$2)))</f>
        <v>0</v>
      </c>
      <c r="AM44" s="218">
        <f>IF(ISBLANK('Hoja De Calculo'!AN$13),'Credit issuance TYA'!AM44-('Credit issuance TYA'!$X$21*'Credit issuance TYA'!$B$2),IF('Hoja De Calculo'!AN$16&lt;'Hoja De Calculo'!AM$16,0,'Credit issuance TYA'!AM44-('Credit issuance TYA'!$X$21*'Credit issuance TYA'!$B$2)))</f>
        <v>0</v>
      </c>
      <c r="AN44" s="218">
        <f>IF(ISBLANK('Hoja De Calculo'!AO$13),'Credit issuance TYA'!AN44-('Credit issuance TYA'!$X$21*'Credit issuance TYA'!$B$2),IF('Hoja De Calculo'!AO$16&lt;'Hoja De Calculo'!AN$16,0,'Credit issuance TYA'!AN44-('Credit issuance TYA'!$X$21*'Credit issuance TYA'!$B$2)))</f>
        <v>0</v>
      </c>
      <c r="AO44" s="218">
        <f>IF(ISBLANK('Hoja De Calculo'!AP$13),'Credit issuance TYA'!AO44-('Credit issuance TYA'!$X$21*'Credit issuance TYA'!$B$2),IF('Hoja De Calculo'!AP$16&lt;'Hoja De Calculo'!AO$16,0,'Credit issuance TYA'!AO44-('Credit issuance TYA'!$X$21*'Credit issuance TYA'!$B$2)))</f>
        <v>0</v>
      </c>
      <c r="AP44" s="218">
        <f>IF(ISBLANK('Hoja De Calculo'!AQ$13),'Credit issuance TYA'!AP44-('Credit issuance TYA'!$X$21*'Credit issuance TYA'!$B$2),IF('Hoja De Calculo'!AQ$16&lt;'Hoja De Calculo'!AP$16,0,'Credit issuance TYA'!AP44-('Credit issuance TYA'!$X$21*'Credit issuance TYA'!$B$2)))</f>
        <v>0</v>
      </c>
      <c r="AQ44" s="218">
        <f>IF(ISBLANK('Hoja De Calculo'!AR$13),'Credit issuance TYA'!AQ44-('Credit issuance TYA'!$X$21*'Credit issuance TYA'!$B$2),IF('Hoja De Calculo'!AR$16&lt;'Hoja De Calculo'!AQ$16,0,'Credit issuance TYA'!AQ44-('Credit issuance TYA'!$X$21*'Credit issuance TYA'!$B$2)))</f>
        <v>0</v>
      </c>
      <c r="AR44" s="218">
        <f>IF(ISBLANK('Hoja De Calculo'!AS$13),'Credit issuance TYA'!AR44-('Credit issuance TYA'!$X$21*'Credit issuance TYA'!$B$2),IF('Hoja De Calculo'!AS$16&lt;'Hoja De Calculo'!AR$16,0,'Credit issuance TYA'!AR44-('Credit issuance TYA'!$X$21*'Credit issuance TYA'!$B$2)))</f>
        <v>0</v>
      </c>
      <c r="AS44" s="218">
        <f>IF(ISBLANK('Hoja De Calculo'!AT$13),'Credit issuance TYA'!AS44-('Credit issuance TYA'!$X$21*'Credit issuance TYA'!$B$2),IF('Hoja De Calculo'!AT$16&lt;'Hoja De Calculo'!AS$16,0,'Credit issuance TYA'!AS44-('Credit issuance TYA'!$X$21*'Credit issuance TYA'!$B$2)))</f>
        <v>0</v>
      </c>
      <c r="AT44" s="218">
        <f>IF(ISBLANK('Hoja De Calculo'!AU$13),'Credit issuance TYA'!AT44-('Credit issuance TYA'!$X$21*'Credit issuance TYA'!$B$2),IF('Hoja De Calculo'!AU$16&lt;'Hoja De Calculo'!AT$16,0,'Credit issuance TYA'!AT44-('Credit issuance TYA'!$X$21*'Credit issuance TYA'!$B$2)))</f>
        <v>0</v>
      </c>
      <c r="AU44" s="218">
        <f>IF(ISBLANK('Hoja De Calculo'!AV$13),'Credit issuance TYA'!AU44-('Credit issuance TYA'!$X$21*'Credit issuance TYA'!$B$2),IF('Hoja De Calculo'!AV$16&lt;'Hoja De Calculo'!AU$16,0,'Credit issuance TYA'!AU44-('Credit issuance TYA'!$X$21*'Credit issuance TYA'!$B$2)))</f>
        <v>0</v>
      </c>
      <c r="AV44" s="218">
        <f>IF(ISBLANK('Hoja De Calculo'!AW$13),'Credit issuance TYA'!AV44-('Credit issuance TYA'!$X$21*'Credit issuance TYA'!$B$2),IF('Hoja De Calculo'!AW$16&lt;'Hoja De Calculo'!AV$16,0,'Credit issuance TYA'!AV44-('Credit issuance TYA'!$X$21*'Credit issuance TYA'!$B$2)))</f>
        <v>0</v>
      </c>
      <c r="AW44" s="218">
        <f>IF(ISBLANK('Hoja De Calculo'!AX$13),'Credit issuance TYA'!AW44-('Credit issuance TYA'!$X$21*'Credit issuance TYA'!$B$2),IF('Hoja De Calculo'!AX$16&lt;'Hoja De Calculo'!AW$16,0,'Credit issuance TYA'!AW44-('Credit issuance TYA'!$X$21*'Credit issuance TYA'!$B$2)))</f>
        <v>0</v>
      </c>
      <c r="AX44" s="218">
        <f>IF(ISBLANK('Hoja De Calculo'!AY$13),'Credit issuance TYA'!AX44-('Credit issuance TYA'!$X$21*'Credit issuance TYA'!$B$2),IF('Hoja De Calculo'!AY$16&lt;'Hoja De Calculo'!AX$16,0,'Credit issuance TYA'!AX44-('Credit issuance TYA'!$X$21*'Credit issuance TYA'!$B$2)))</f>
        <v>0</v>
      </c>
      <c r="AY44" s="218">
        <f>IF(ISBLANK('Hoja De Calculo'!AZ$13),'Credit issuance TYA'!AY44-('Credit issuance TYA'!$X$21*'Credit issuance TYA'!$B$2),IF('Hoja De Calculo'!AZ$16&lt;'Hoja De Calculo'!AY$16,0,'Credit issuance TYA'!AY44-('Credit issuance TYA'!$X$21*'Credit issuance TYA'!$B$2)))</f>
        <v>0</v>
      </c>
      <c r="AZ44" s="218">
        <f>IF(ISBLANK('Hoja De Calculo'!BA$13),'Credit issuance TYA'!AZ44-('Credit issuance TYA'!$X$21*'Credit issuance TYA'!$B$2),IF('Hoja De Calculo'!BA$16&lt;'Hoja De Calculo'!AZ$16,0,'Credit issuance TYA'!AZ44-('Credit issuance TYA'!$X$21*'Credit issuance TYA'!$B$2)))</f>
        <v>0</v>
      </c>
      <c r="BA44" s="218">
        <f>IF(ISBLANK('Hoja De Calculo'!BB$13),'Credit issuance TYA'!BA44-('Credit issuance TYA'!$X$21*'Credit issuance TYA'!$B$2),IF('Hoja De Calculo'!BB$16&lt;'Hoja De Calculo'!BA$16,0,'Credit issuance TYA'!BA44-('Credit issuance TYA'!$X$21*'Credit issuance TYA'!$B$2)))</f>
        <v>0</v>
      </c>
      <c r="BB44" s="218">
        <f>IF(ISBLANK('Hoja De Calculo'!BC$13),'Credit issuance TYA'!BB44-('Credit issuance TYA'!$X$21*'Credit issuance TYA'!$B$2),IF('Hoja De Calculo'!BC$16&lt;'Hoja De Calculo'!BB$16,0,'Credit issuance TYA'!BB44-('Credit issuance TYA'!$X$21*'Credit issuance TYA'!$B$2)))</f>
        <v>0</v>
      </c>
      <c r="BC44" s="218">
        <f>IF(ISBLANK('Hoja De Calculo'!BD$13),'Credit issuance TYA'!BC44-('Credit issuance TYA'!$X$21*'Credit issuance TYA'!$B$2),IF('Hoja De Calculo'!BD$16&lt;'Hoja De Calculo'!BC$16,0,'Credit issuance TYA'!BC44-('Credit issuance TYA'!$X$21*'Credit issuance TYA'!$B$2)))</f>
        <v>0</v>
      </c>
      <c r="BD44" s="218">
        <f>IF(ISBLANK('Hoja De Calculo'!BE$13),'Credit issuance TYA'!BD44-('Credit issuance TYA'!$X$21*'Credit issuance TYA'!$B$2),IF('Hoja De Calculo'!BE$16&lt;'Hoja De Calculo'!BD$16,0,'Credit issuance TYA'!BD44-('Credit issuance TYA'!$X$21*'Credit issuance TYA'!$B$2)))</f>
        <v>0</v>
      </c>
      <c r="BE44" s="218">
        <f>IF(ISBLANK('Hoja De Calculo'!BF$13),'Credit issuance TYA'!BE44-('Credit issuance TYA'!$X$21*'Credit issuance TYA'!$B$2),IF('Hoja De Calculo'!BF$16&lt;'Hoja De Calculo'!BE$16,0,'Credit issuance TYA'!BE44-('Credit issuance TYA'!$X$21*'Credit issuance TYA'!$B$2)))</f>
        <v>0</v>
      </c>
      <c r="BF44" s="218">
        <f>IF(ISBLANK('Hoja De Calculo'!BG$13),'Credit issuance TYA'!BF44-('Credit issuance TYA'!$X$21*'Credit issuance TYA'!$B$2),IF('Hoja De Calculo'!BG$16&lt;'Hoja De Calculo'!BF$16,0,'Credit issuance TYA'!BF44-('Credit issuance TYA'!$X$21*'Credit issuance TYA'!$B$2)))</f>
        <v>0</v>
      </c>
      <c r="BG44" s="218">
        <f>IF(ISBLANK('Hoja De Calculo'!BH$13),'Credit issuance TYA'!BG44-('Credit issuance TYA'!$X$21*'Credit issuance TYA'!$B$2),IF('Hoja De Calculo'!BH$16&lt;'Hoja De Calculo'!BG$16,0,'Credit issuance TYA'!BG44-('Credit issuance TYA'!$X$21*'Credit issuance TYA'!$B$2)))</f>
        <v>0</v>
      </c>
      <c r="BH44" s="218">
        <f>IF(ISBLANK('Hoja De Calculo'!BI$13),'Credit issuance TYA'!BH44-('Credit issuance TYA'!$X$21*'Credit issuance TYA'!$B$2),IF('Hoja De Calculo'!BI$16&lt;'Hoja De Calculo'!BH$16,0,'Credit issuance TYA'!BH44-('Credit issuance TYA'!$X$21*'Credit issuance TYA'!$B$2)))</f>
        <v>0</v>
      </c>
      <c r="BI44" s="218">
        <f>IF(ISBLANK('Hoja De Calculo'!BJ$13),'Credit issuance TYA'!BI44-('Credit issuance TYA'!$X$21*'Credit issuance TYA'!$B$2),IF('Hoja De Calculo'!BJ$16&lt;'Hoja De Calculo'!BI$16,0,'Credit issuance TYA'!BI44-('Credit issuance TYA'!$X$21*'Credit issuance TYA'!$B$2)))</f>
        <v>0</v>
      </c>
      <c r="BJ44" s="218">
        <f>IF(ISBLANK('Hoja De Calculo'!BK$13),'Credit issuance TYA'!BJ44-('Credit issuance TYA'!$X$21*'Credit issuance TYA'!$B$2),IF('Hoja De Calculo'!BK$16&lt;'Hoja De Calculo'!BJ$16,0,'Credit issuance TYA'!BJ44-('Credit issuance TYA'!$X$21*'Credit issuance TYA'!$B$2)))</f>
        <v>0</v>
      </c>
      <c r="BK44" s="218">
        <f>IF(ISBLANK('Hoja De Calculo'!BL$13),'Credit issuance TYA'!BK44-('Credit issuance TYA'!$X$21*'Credit issuance TYA'!$B$2),IF('Hoja De Calculo'!BL$16&lt;'Hoja De Calculo'!BK$16,0,'Credit issuance TYA'!BK44-('Credit issuance TYA'!$X$21*'Credit issuance TYA'!$B$2)))</f>
        <v>0</v>
      </c>
      <c r="BL44" s="218">
        <f>IF(ISBLANK('Hoja De Calculo'!BM$13),'Credit issuance TYA'!BL44-('Credit issuance TYA'!$X$21*'Credit issuance TYA'!$B$2),IF('Hoja De Calculo'!BM$16&lt;'Hoja De Calculo'!BL$16,0,'Credit issuance TYA'!BL44-('Credit issuance TYA'!$X$21*'Credit issuance TYA'!$B$2)))</f>
        <v>0</v>
      </c>
      <c r="BM44" s="218">
        <f>IF(ISBLANK('Hoja De Calculo'!BN$13),'Credit issuance TYA'!BM44-('Credit issuance TYA'!$X$21*'Credit issuance TYA'!$B$2),IF('Hoja De Calculo'!BN$16&lt;'Hoja De Calculo'!BM$16,0,'Credit issuance TYA'!BM44-('Credit issuance TYA'!$X$21*'Credit issuance TYA'!$B$2)))</f>
        <v>0</v>
      </c>
      <c r="BN44" s="218">
        <f>IF(ISBLANK('Hoja De Calculo'!BO$13),'Credit issuance TYA'!BN44-('Credit issuance TYA'!$X$21*'Credit issuance TYA'!$B$2),IF('Hoja De Calculo'!BO$16&lt;'Hoja De Calculo'!BN$16,0,'Credit issuance TYA'!BN44-('Credit issuance TYA'!$X$21*'Credit issuance TYA'!$B$2)))</f>
        <v>0</v>
      </c>
      <c r="BO44" s="218">
        <f>IF(ISBLANK('Hoja De Calculo'!BP$13),'Credit issuance TYA'!BO44-('Credit issuance TYA'!$X$21*'Credit issuance TYA'!$B$2),IF('Hoja De Calculo'!BP$16&lt;'Hoja De Calculo'!BO$16,0,'Credit issuance TYA'!BO44-('Credit issuance TYA'!$X$21*'Credit issuance TYA'!$B$2)))</f>
        <v>0</v>
      </c>
      <c r="BP44" s="218">
        <f>IF(ISBLANK('Hoja De Calculo'!BQ$13),'Credit issuance TYA'!BP44-('Credit issuance TYA'!$X$21*'Credit issuance TYA'!$B$2),IF('Hoja De Calculo'!BQ$16&lt;'Hoja De Calculo'!BP$16,0,'Credit issuance TYA'!BP44-('Credit issuance TYA'!$X$21*'Credit issuance TYA'!$B$2)))</f>
        <v>0</v>
      </c>
      <c r="BQ44" s="218">
        <f>IF(ISBLANK('Hoja De Calculo'!BR$13),'Credit issuance TYA'!BQ44-('Credit issuance TYA'!$X$21*'Credit issuance TYA'!$B$2),IF('Hoja De Calculo'!BR$16&lt;'Hoja De Calculo'!BQ$16,0,'Credit issuance TYA'!BQ44-('Credit issuance TYA'!$X$21*'Credit issuance TYA'!$B$2)))</f>
        <v>0</v>
      </c>
      <c r="BR44" s="218">
        <f>IF(ISBLANK('Hoja De Calculo'!BS$13),'Credit issuance TYA'!BR44-('Credit issuance TYA'!$X$21*'Credit issuance TYA'!$B$2),IF('Hoja De Calculo'!BS$16&lt;'Hoja De Calculo'!BR$16,0,'Credit issuance TYA'!BR44-('Credit issuance TYA'!$X$21*'Credit issuance TYA'!$B$2)))</f>
        <v>0</v>
      </c>
      <c r="BS44" s="218">
        <f>IF(ISBLANK('Hoja De Calculo'!BT$13),'Credit issuance TYA'!BS44-('Credit issuance TYA'!$X$21*'Credit issuance TYA'!$B$2),IF('Hoja De Calculo'!BT$16&lt;'Hoja De Calculo'!BS$16,0,'Credit issuance TYA'!BS44-('Credit issuance TYA'!$X$21*'Credit issuance TYA'!$B$2)))</f>
        <v>0</v>
      </c>
      <c r="BT44" s="218">
        <f>IF(ISBLANK('Hoja De Calculo'!BU$13),'Credit issuance TYA'!BT44-('Credit issuance TYA'!$X$21*'Credit issuance TYA'!$B$2),IF('Hoja De Calculo'!BU$16&lt;'Hoja De Calculo'!BT$16,0,'Credit issuance TYA'!BT44-('Credit issuance TYA'!$X$21*'Credit issuance TYA'!$B$2)))</f>
        <v>0</v>
      </c>
      <c r="BU44" s="218">
        <f>IF(ISBLANK('Hoja De Calculo'!BV$13),'Credit issuance TYA'!BU44-('Credit issuance TYA'!$X$21*'Credit issuance TYA'!$B$2),IF('Hoja De Calculo'!BV$16&lt;'Hoja De Calculo'!BU$16,0,'Credit issuance TYA'!BU44-('Credit issuance TYA'!$X$21*'Credit issuance TYA'!$B$2)))</f>
        <v>0</v>
      </c>
      <c r="BV44" s="218">
        <f>IF(ISBLANK('Hoja De Calculo'!BW$13),'Credit issuance TYA'!BV44-('Credit issuance TYA'!$X$21*'Credit issuance TYA'!$B$2),IF('Hoja De Calculo'!BW$16&lt;'Hoja De Calculo'!BV$16,0,'Credit issuance TYA'!BV44-('Credit issuance TYA'!$X$21*'Credit issuance TYA'!$B$2)))</f>
        <v>0</v>
      </c>
      <c r="BW44" s="218">
        <f>IF(ISBLANK('Hoja De Calculo'!BX$13),'Credit issuance TYA'!BW44-('Credit issuance TYA'!$X$21*'Credit issuance TYA'!$B$2),IF('Hoja De Calculo'!BX$16&lt;'Hoja De Calculo'!BW$16,0,'Credit issuance TYA'!BW44-('Credit issuance TYA'!$X$21*'Credit issuance TYA'!$B$2)))</f>
        <v>0</v>
      </c>
      <c r="BX44" s="218">
        <f>IF(ISBLANK('Hoja De Calculo'!BY$13),'Credit issuance TYA'!BX44-('Credit issuance TYA'!$X$21*'Credit issuance TYA'!$B$2),IF('Hoja De Calculo'!BY$16&lt;'Hoja De Calculo'!BX$16,0,'Credit issuance TYA'!BX44-('Credit issuance TYA'!$X$21*'Credit issuance TYA'!$B$2)))</f>
        <v>0</v>
      </c>
      <c r="BY44" s="218">
        <f>IF(ISBLANK('Hoja De Calculo'!BZ$13),'Credit issuance TYA'!BY44-('Credit issuance TYA'!$X$21*'Credit issuance TYA'!$B$2),IF('Hoja De Calculo'!BZ$16&lt;'Hoja De Calculo'!BY$16,0,'Credit issuance TYA'!BY44-('Credit issuance TYA'!$X$21*'Credit issuance TYA'!$B$2)))</f>
        <v>0</v>
      </c>
      <c r="BZ44" s="218">
        <f>IF(ISBLANK('Hoja De Calculo'!CA$13),'Credit issuance TYA'!BZ44-('Credit issuance TYA'!$X$21*'Credit issuance TYA'!$B$2),IF('Hoja De Calculo'!CA$16&lt;'Hoja De Calculo'!BZ$16,0,'Credit issuance TYA'!BZ44-('Credit issuance TYA'!$X$21*'Credit issuance TYA'!$B$2)))</f>
        <v>0</v>
      </c>
      <c r="CA44" s="218">
        <f>IF(ISBLANK('Hoja De Calculo'!CB$13),'Credit issuance TYA'!CA44-('Credit issuance TYA'!$X$21*'Credit issuance TYA'!$B$2),IF('Hoja De Calculo'!CB$16&lt;'Hoja De Calculo'!CA$16,0,'Credit issuance TYA'!CA44-('Credit issuance TYA'!$X$21*'Credit issuance TYA'!$B$2)))</f>
        <v>0</v>
      </c>
      <c r="CB44" s="218">
        <f>IF(ISBLANK('Hoja De Calculo'!CC$13),'Credit issuance TYA'!CB44-('Credit issuance TYA'!$X$21*'Credit issuance TYA'!$B$2),IF('Hoja De Calculo'!CC$16&lt;'Hoja De Calculo'!CB$16,0,'Credit issuance TYA'!CB44-('Credit issuance TYA'!$X$21*'Credit issuance TYA'!$B$2)))</f>
        <v>0</v>
      </c>
      <c r="CC44" s="218">
        <f>IF(ISBLANK('Hoja De Calculo'!CD$13),'Credit issuance TYA'!CC44-('Credit issuance TYA'!$X$21*'Credit issuance TYA'!$B$2),IF('Hoja De Calculo'!CD$16&lt;'Hoja De Calculo'!CC$16,0,'Credit issuance TYA'!CC44-('Credit issuance TYA'!$X$21*'Credit issuance TYA'!$B$2)))</f>
        <v>0</v>
      </c>
      <c r="CD44" s="218">
        <f>IF(ISBLANK('Hoja De Calculo'!CE$13),'Credit issuance TYA'!CD44-('Credit issuance TYA'!$X$21*'Credit issuance TYA'!$B$2),IF('Hoja De Calculo'!CE$16&lt;'Hoja De Calculo'!CD$16,0,'Credit issuance TYA'!CD44-('Credit issuance TYA'!$X$21*'Credit issuance TYA'!$B$2)))</f>
        <v>0</v>
      </c>
      <c r="CE44" s="218">
        <f>IF(ISBLANK('Hoja De Calculo'!CF$13),'Credit issuance TYA'!CE44-('Credit issuance TYA'!$X$21*'Credit issuance TYA'!$B$2),IF('Hoja De Calculo'!CF$16&lt;'Hoja De Calculo'!CE$16,0,'Credit issuance TYA'!CE44-('Credit issuance TYA'!$X$21*'Credit issuance TYA'!$B$2)))</f>
        <v>0</v>
      </c>
      <c r="CF44" s="218">
        <f>IF(ISBLANK('Hoja De Calculo'!CG$13),'Credit issuance TYA'!CF44-('Credit issuance TYA'!$X$21*'Credit issuance TYA'!$B$2),IF('Hoja De Calculo'!CG$16&lt;'Hoja De Calculo'!CF$16,0,'Credit issuance TYA'!CF44-('Credit issuance TYA'!$X$21*'Credit issuance TYA'!$B$2)))</f>
        <v>0</v>
      </c>
      <c r="CG44" s="218">
        <f>IF(ISBLANK('Hoja De Calculo'!CH$13),'Credit issuance TYA'!CG44-('Credit issuance TYA'!$X$21*'Credit issuance TYA'!$B$2),IF('Hoja De Calculo'!CH$16&lt;'Hoja De Calculo'!CG$16,0,'Credit issuance TYA'!CG44-('Credit issuance TYA'!$X$21*'Credit issuance TYA'!$B$2)))</f>
        <v>0</v>
      </c>
      <c r="CH44" s="218">
        <f>IF(ISBLANK('Hoja De Calculo'!CI$13),'Credit issuance TYA'!CH44-('Credit issuance TYA'!$X$21*'Credit issuance TYA'!$B$2),IF('Hoja De Calculo'!CI$16&lt;'Hoja De Calculo'!CH$16,0,'Credit issuance TYA'!CH44-('Credit issuance TYA'!$X$21*'Credit issuance TYA'!$B$2)))</f>
        <v>0</v>
      </c>
      <c r="CI44" s="218">
        <f>IF(ISBLANK('Hoja De Calculo'!CJ$13),'Credit issuance TYA'!CI44-('Credit issuance TYA'!$X$21*'Credit issuance TYA'!$B$2),IF('Hoja De Calculo'!CJ$16&lt;'Hoja De Calculo'!CI$16,0,'Credit issuance TYA'!CI44-('Credit issuance TYA'!$X$21*'Credit issuance TYA'!$B$2)))</f>
        <v>0</v>
      </c>
      <c r="CJ44" s="218">
        <f>IF(ISBLANK('Hoja De Calculo'!CK$13),'Credit issuance TYA'!CJ44-('Credit issuance TYA'!$X$21*'Credit issuance TYA'!$B$2),IF('Hoja De Calculo'!CK$16&lt;'Hoja De Calculo'!CJ$16,0,'Credit issuance TYA'!CJ44-('Credit issuance TYA'!$X$21*'Credit issuance TYA'!$B$2)))</f>
        <v>0</v>
      </c>
      <c r="CK44" s="218">
        <f>IF(ISBLANK('Hoja De Calculo'!CL$13),'Credit issuance TYA'!CK44-('Credit issuance TYA'!$X$21*'Credit issuance TYA'!$B$2),IF('Hoja De Calculo'!CL$16&lt;'Hoja De Calculo'!CK$16,0,'Credit issuance TYA'!CK44-('Credit issuance TYA'!$X$21*'Credit issuance TYA'!$B$2)))</f>
        <v>0</v>
      </c>
      <c r="CL44" s="218">
        <f>IF(ISBLANK('Hoja De Calculo'!CM$13),'Credit issuance TYA'!CL44-('Credit issuance TYA'!$X$21*'Credit issuance TYA'!$B$2),IF('Hoja De Calculo'!CM$16&lt;'Hoja De Calculo'!CL$16,0,'Credit issuance TYA'!CL44-('Credit issuance TYA'!$X$21*'Credit issuance TYA'!$B$2)))</f>
        <v>0</v>
      </c>
      <c r="CM44" s="218">
        <f>IF(ISBLANK('Hoja De Calculo'!CN$13),'Credit issuance TYA'!CM44-('Credit issuance TYA'!$X$21*'Credit issuance TYA'!$B$2),IF('Hoja De Calculo'!CN$16&lt;'Hoja De Calculo'!CM$16,0,'Credit issuance TYA'!CM44-('Credit issuance TYA'!$X$21*'Credit issuance TYA'!$B$2)))</f>
        <v>0</v>
      </c>
      <c r="CN44" s="218">
        <f>IF(ISBLANK('Hoja De Calculo'!CO$13),'Credit issuance TYA'!CN44-('Credit issuance TYA'!$X$21*'Credit issuance TYA'!$B$2),IF('Hoja De Calculo'!CO$16&lt;'Hoja De Calculo'!CN$16,0,'Credit issuance TYA'!CN44-('Credit issuance TYA'!$X$21*'Credit issuance TYA'!$B$2)))</f>
        <v>0</v>
      </c>
      <c r="CO44" s="218">
        <f>IF(ISBLANK('Hoja De Calculo'!CP$13),'Credit issuance TYA'!CO44-('Credit issuance TYA'!$X$21*'Credit issuance TYA'!$B$2),IF('Hoja De Calculo'!CP$16&lt;'Hoja De Calculo'!CO$16,0,'Credit issuance TYA'!CO44-('Credit issuance TYA'!$X$21*'Credit issuance TYA'!$B$2)))</f>
        <v>0</v>
      </c>
      <c r="CP44" s="218">
        <f>IF(ISBLANK('Hoja De Calculo'!CQ$13),'Credit issuance TYA'!CP44-('Credit issuance TYA'!$X$21*'Credit issuance TYA'!$B$2),IF('Hoja De Calculo'!CQ$16&lt;'Hoja De Calculo'!CP$16,0,'Credit issuance TYA'!CP44-('Credit issuance TYA'!$X$21*'Credit issuance TYA'!$B$2)))</f>
        <v>0</v>
      </c>
      <c r="CQ44" s="218">
        <f>IF(ISBLANK('Hoja De Calculo'!CR$13),'Credit issuance TYA'!CQ44-('Credit issuance TYA'!$X$21*'Credit issuance TYA'!$B$2),IF('Hoja De Calculo'!CR$16&lt;'Hoja De Calculo'!CQ$16,0,'Credit issuance TYA'!CQ44-('Credit issuance TYA'!$X$21*'Credit issuance TYA'!$B$2)))</f>
        <v>0</v>
      </c>
      <c r="CR44" s="218">
        <f>IF(ISBLANK('Hoja De Calculo'!CS$13),'Credit issuance TYA'!CR44-('Credit issuance TYA'!$X$21*'Credit issuance TYA'!$B$2),IF('Hoja De Calculo'!CS$16&lt;'Hoja De Calculo'!CR$16,0,'Credit issuance TYA'!CR44-('Credit issuance TYA'!$X$21*'Credit issuance TYA'!$B$2)))</f>
        <v>0</v>
      </c>
      <c r="CS44" s="218">
        <f>IF(ISBLANK('Hoja De Calculo'!CT$13),'Credit issuance TYA'!CS44-('Credit issuance TYA'!$X$21*'Credit issuance TYA'!$B$2),IF('Hoja De Calculo'!CT$16&lt;'Hoja De Calculo'!CS$16,0,'Credit issuance TYA'!CS44-('Credit issuance TYA'!$X$21*'Credit issuance TYA'!$B$2)))</f>
        <v>0</v>
      </c>
      <c r="CT44" s="218">
        <f>IF(ISBLANK('Hoja De Calculo'!CU$13),'Credit issuance TYA'!CT44-('Credit issuance TYA'!$X$21*'Credit issuance TYA'!$B$2),IF('Hoja De Calculo'!CU$16&lt;'Hoja De Calculo'!CT$16,0,'Credit issuance TYA'!CT44-('Credit issuance TYA'!$X$21*'Credit issuance TYA'!$B$2)))</f>
        <v>0</v>
      </c>
      <c r="CU44" s="218">
        <f>IF(ISBLANK('Hoja De Calculo'!CV$13),'Credit issuance TYA'!CU44-('Credit issuance TYA'!$X$21*'Credit issuance TYA'!$B$2),IF('Hoja De Calculo'!CV$16&lt;'Hoja De Calculo'!CU$16,0,'Credit issuance TYA'!CU44-('Credit issuance TYA'!$X$21*'Credit issuance TYA'!$B$2)))</f>
        <v>0</v>
      </c>
      <c r="CV44" s="218">
        <f>IF(ISBLANK('Hoja De Calculo'!CW$13),'Credit issuance TYA'!CV44-('Credit issuance TYA'!$X$21*'Credit issuance TYA'!$B$2),IF('Hoja De Calculo'!CW$16&lt;'Hoja De Calculo'!CV$16,0,'Credit issuance TYA'!CV44-('Credit issuance TYA'!$X$21*'Credit issuance TYA'!$B$2)))</f>
        <v>0</v>
      </c>
      <c r="CW44" s="218">
        <f>IF(ISBLANK('Hoja De Calculo'!CX$13),'Credit issuance TYA'!CW44-('Credit issuance TYA'!$X$21*'Credit issuance TYA'!$B$2),IF('Hoja De Calculo'!CX$16&lt;'Hoja De Calculo'!CW$16,0,'Credit issuance TYA'!CW44-('Credit issuance TYA'!$X$21*'Credit issuance TYA'!$B$2)))</f>
        <v>0</v>
      </c>
    </row>
    <row r="45" spans="1:102" x14ac:dyDescent="0.35">
      <c r="A45" t="s">
        <v>150</v>
      </c>
      <c r="C45" s="196"/>
      <c r="D45" s="196"/>
      <c r="E45" s="196"/>
      <c r="F45" s="196"/>
      <c r="G45" s="196"/>
      <c r="H45" s="196"/>
      <c r="I45" s="196"/>
      <c r="J45" s="196"/>
      <c r="K45" s="196"/>
      <c r="L45" s="196"/>
      <c r="M45" s="196"/>
      <c r="N45" s="196"/>
      <c r="O45" s="196"/>
      <c r="P45" s="196"/>
      <c r="Q45" s="196"/>
      <c r="R45" s="196"/>
      <c r="S45" s="196"/>
      <c r="T45" s="204"/>
      <c r="U45" s="211"/>
      <c r="V45" s="211"/>
      <c r="W45" s="211"/>
      <c r="X45" s="211"/>
      <c r="Y45" s="218">
        <f>'Credit issuance TYA'!Y45-('Credit issuance TYA'!$Y21*'Credit issuance TYA'!$B$2)</f>
        <v>0</v>
      </c>
      <c r="Z45" s="218">
        <f>IF(ISBLANK('Hoja De Calculo'!AA$13),'Credit issuance TYA'!Z45-('Credit issuance TYA'!$Y$21*'Credit issuance TYA'!$B$2),IF('Hoja De Calculo'!AA$16&lt;'Hoja De Calculo'!Z$16,0,'Credit issuance TYA'!Z45-('Credit issuance TYA'!$Y$21*'Credit issuance TYA'!$B$2)))</f>
        <v>0</v>
      </c>
      <c r="AA45" s="218">
        <f>IF(ISBLANK('Hoja De Calculo'!AB$13),'Credit issuance TYA'!AA45-('Credit issuance TYA'!$Y$21*'Credit issuance TYA'!$B$2),IF('Hoja De Calculo'!AB$16&lt;'Hoja De Calculo'!AA$16,0,'Credit issuance TYA'!AA45-('Credit issuance TYA'!$Y$21*'Credit issuance TYA'!$B$2)))</f>
        <v>0</v>
      </c>
      <c r="AB45" s="218">
        <f>IF(ISBLANK('Hoja De Calculo'!AC$13),'Credit issuance TYA'!AB45-('Credit issuance TYA'!$Y$21*'Credit issuance TYA'!$B$2),IF('Hoja De Calculo'!AC$16&lt;'Hoja De Calculo'!AB$16,0,'Credit issuance TYA'!AB45-('Credit issuance TYA'!$Y$21*'Credit issuance TYA'!$B$2)))</f>
        <v>0</v>
      </c>
      <c r="AC45" s="218">
        <f>IF(ISBLANK('Hoja De Calculo'!AD$13),'Credit issuance TYA'!AC45-('Credit issuance TYA'!$Y$21*'Credit issuance TYA'!$B$2),IF('Hoja De Calculo'!AD$16&lt;'Hoja De Calculo'!AC$16,0,'Credit issuance TYA'!AC45-('Credit issuance TYA'!$Y$21*'Credit issuance TYA'!$B$2)))</f>
        <v>0</v>
      </c>
      <c r="AD45" s="218">
        <f>IF(ISBLANK('Hoja De Calculo'!AE$13),'Credit issuance TYA'!AD45-('Credit issuance TYA'!$Y$21*'Credit issuance TYA'!$B$2),IF('Hoja De Calculo'!AE$16&lt;'Hoja De Calculo'!AD$16,0,'Credit issuance TYA'!AD45-('Credit issuance TYA'!$Y$21*'Credit issuance TYA'!$B$2)))</f>
        <v>0</v>
      </c>
      <c r="AE45" s="218">
        <f>IF(ISBLANK('Hoja De Calculo'!AF$13),'Credit issuance TYA'!AE45-('Credit issuance TYA'!$Y$21*'Credit issuance TYA'!$B$2),IF('Hoja De Calculo'!AF$16&lt;'Hoja De Calculo'!AE$16,0,'Credit issuance TYA'!AE45-('Credit issuance TYA'!$Y$21*'Credit issuance TYA'!$B$2)))</f>
        <v>0</v>
      </c>
      <c r="AF45" s="218">
        <f>IF(ISBLANK('Hoja De Calculo'!AG$13),'Credit issuance TYA'!AF45-('Credit issuance TYA'!$Y$21*'Credit issuance TYA'!$B$2),IF('Hoja De Calculo'!AG$16&lt;'Hoja De Calculo'!AF$16,0,'Credit issuance TYA'!AF45-('Credit issuance TYA'!$Y$21*'Credit issuance TYA'!$B$2)))</f>
        <v>0</v>
      </c>
      <c r="AG45" s="218">
        <f>IF(ISBLANK('Hoja De Calculo'!AH$13),'Credit issuance TYA'!AG45-('Credit issuance TYA'!$Y$21*'Credit issuance TYA'!$B$2),IF('Hoja De Calculo'!AH$16&lt;'Hoja De Calculo'!AG$16,0,'Credit issuance TYA'!AG45-('Credit issuance TYA'!$Y$21*'Credit issuance TYA'!$B$2)))</f>
        <v>0</v>
      </c>
      <c r="AH45" s="218">
        <f>IF(ISBLANK('Hoja De Calculo'!AI$13),'Credit issuance TYA'!AH45-('Credit issuance TYA'!$Y$21*'Credit issuance TYA'!$B$2),IF('Hoja De Calculo'!AI$16&lt;'Hoja De Calculo'!AH$16,0,'Credit issuance TYA'!AH45-('Credit issuance TYA'!$Y$21*'Credit issuance TYA'!$B$2)))</f>
        <v>0</v>
      </c>
      <c r="AI45" s="218">
        <f>IF(ISBLANK('Hoja De Calculo'!AJ$13),'Credit issuance TYA'!AI45-('Credit issuance TYA'!$Y$21*'Credit issuance TYA'!$B$2),IF('Hoja De Calculo'!AJ$16&lt;'Hoja De Calculo'!AI$16,0,'Credit issuance TYA'!AI45-('Credit issuance TYA'!$Y$21*'Credit issuance TYA'!$B$2)))</f>
        <v>0</v>
      </c>
      <c r="AJ45" s="218">
        <f>IF(ISBLANK('Hoja De Calculo'!AK$13),'Credit issuance TYA'!AJ45-('Credit issuance TYA'!$Y$21*'Credit issuance TYA'!$B$2),IF('Hoja De Calculo'!AK$16&lt;'Hoja De Calculo'!AJ$16,0,'Credit issuance TYA'!AJ45-('Credit issuance TYA'!$Y$21*'Credit issuance TYA'!$B$2)))</f>
        <v>0</v>
      </c>
      <c r="AK45" s="218">
        <f>IF(ISBLANK('Hoja De Calculo'!AL$13),'Credit issuance TYA'!AK45-('Credit issuance TYA'!$Y$21*'Credit issuance TYA'!$B$2),IF('Hoja De Calculo'!AL$16&lt;'Hoja De Calculo'!AK$16,0,'Credit issuance TYA'!AK45-('Credit issuance TYA'!$Y$21*'Credit issuance TYA'!$B$2)))</f>
        <v>0</v>
      </c>
      <c r="AL45" s="218">
        <f>IF(ISBLANK('Hoja De Calculo'!AM$13),'Credit issuance TYA'!AL45-('Credit issuance TYA'!$Y$21*'Credit issuance TYA'!$B$2),IF('Hoja De Calculo'!AM$16&lt;'Hoja De Calculo'!AL$16,0,'Credit issuance TYA'!AL45-('Credit issuance TYA'!$Y$21*'Credit issuance TYA'!$B$2)))</f>
        <v>0</v>
      </c>
      <c r="AM45" s="218">
        <f>IF(ISBLANK('Hoja De Calculo'!AN$13),'Credit issuance TYA'!AM45-('Credit issuance TYA'!$Y$21*'Credit issuance TYA'!$B$2),IF('Hoja De Calculo'!AN$16&lt;'Hoja De Calculo'!AM$16,0,'Credit issuance TYA'!AM45-('Credit issuance TYA'!$Y$21*'Credit issuance TYA'!$B$2)))</f>
        <v>0</v>
      </c>
      <c r="AN45" s="218">
        <f>IF(ISBLANK('Hoja De Calculo'!AO$13),'Credit issuance TYA'!AN45-('Credit issuance TYA'!$Y$21*'Credit issuance TYA'!$B$2),IF('Hoja De Calculo'!AO$16&lt;'Hoja De Calculo'!AN$16,0,'Credit issuance TYA'!AN45-('Credit issuance TYA'!$Y$21*'Credit issuance TYA'!$B$2)))</f>
        <v>0</v>
      </c>
      <c r="AO45" s="218">
        <f>IF(ISBLANK('Hoja De Calculo'!AP$13),'Credit issuance TYA'!AO45-('Credit issuance TYA'!$Y$21*'Credit issuance TYA'!$B$2),IF('Hoja De Calculo'!AP$16&lt;'Hoja De Calculo'!AO$16,0,'Credit issuance TYA'!AO45-('Credit issuance TYA'!$Y$21*'Credit issuance TYA'!$B$2)))</f>
        <v>0</v>
      </c>
      <c r="AP45" s="218">
        <f>IF(ISBLANK('Hoja De Calculo'!AQ$13),'Credit issuance TYA'!AP45-('Credit issuance TYA'!$Y$21*'Credit issuance TYA'!$B$2),IF('Hoja De Calculo'!AQ$16&lt;'Hoja De Calculo'!AP$16,0,'Credit issuance TYA'!AP45-('Credit issuance TYA'!$Y$21*'Credit issuance TYA'!$B$2)))</f>
        <v>0</v>
      </c>
      <c r="AQ45" s="218">
        <f>IF(ISBLANK('Hoja De Calculo'!AR$13),'Credit issuance TYA'!AQ45-('Credit issuance TYA'!$Y$21*'Credit issuance TYA'!$B$2),IF('Hoja De Calculo'!AR$16&lt;'Hoja De Calculo'!AQ$16,0,'Credit issuance TYA'!AQ45-('Credit issuance TYA'!$Y$21*'Credit issuance TYA'!$B$2)))</f>
        <v>0</v>
      </c>
      <c r="AR45" s="218">
        <f>IF(ISBLANK('Hoja De Calculo'!AS$13),'Credit issuance TYA'!AR45-('Credit issuance TYA'!$Y$21*'Credit issuance TYA'!$B$2),IF('Hoja De Calculo'!AS$16&lt;'Hoja De Calculo'!AR$16,0,'Credit issuance TYA'!AR45-('Credit issuance TYA'!$Y$21*'Credit issuance TYA'!$B$2)))</f>
        <v>0</v>
      </c>
      <c r="AS45" s="218">
        <f>IF(ISBLANK('Hoja De Calculo'!AT$13),'Credit issuance TYA'!AS45-('Credit issuance TYA'!$Y$21*'Credit issuance TYA'!$B$2),IF('Hoja De Calculo'!AT$16&lt;'Hoja De Calculo'!AS$16,0,'Credit issuance TYA'!AS45-('Credit issuance TYA'!$Y$21*'Credit issuance TYA'!$B$2)))</f>
        <v>0</v>
      </c>
      <c r="AT45" s="218">
        <f>IF(ISBLANK('Hoja De Calculo'!AU$13),'Credit issuance TYA'!AT45-('Credit issuance TYA'!$Y$21*'Credit issuance TYA'!$B$2),IF('Hoja De Calculo'!AU$16&lt;'Hoja De Calculo'!AT$16,0,'Credit issuance TYA'!AT45-('Credit issuance TYA'!$Y$21*'Credit issuance TYA'!$B$2)))</f>
        <v>0</v>
      </c>
      <c r="AU45" s="218">
        <f>IF(ISBLANK('Hoja De Calculo'!AV$13),'Credit issuance TYA'!AU45-('Credit issuance TYA'!$Y$21*'Credit issuance TYA'!$B$2),IF('Hoja De Calculo'!AV$16&lt;'Hoja De Calculo'!AU$16,0,'Credit issuance TYA'!AU45-('Credit issuance TYA'!$Y$21*'Credit issuance TYA'!$B$2)))</f>
        <v>0</v>
      </c>
      <c r="AV45" s="218">
        <f>IF(ISBLANK('Hoja De Calculo'!AW$13),'Credit issuance TYA'!AV45-('Credit issuance TYA'!$Y$21*'Credit issuance TYA'!$B$2),IF('Hoja De Calculo'!AW$16&lt;'Hoja De Calculo'!AV$16,0,'Credit issuance TYA'!AV45-('Credit issuance TYA'!$Y$21*'Credit issuance TYA'!$B$2)))</f>
        <v>0</v>
      </c>
      <c r="AW45" s="218">
        <f>IF(ISBLANK('Hoja De Calculo'!AX$13),'Credit issuance TYA'!AW45-('Credit issuance TYA'!$Y$21*'Credit issuance TYA'!$B$2),IF('Hoja De Calculo'!AX$16&lt;'Hoja De Calculo'!AW$16,0,'Credit issuance TYA'!AW45-('Credit issuance TYA'!$Y$21*'Credit issuance TYA'!$B$2)))</f>
        <v>0</v>
      </c>
      <c r="AX45" s="218">
        <f>IF(ISBLANK('Hoja De Calculo'!AY$13),'Credit issuance TYA'!AX45-('Credit issuance TYA'!$Y$21*'Credit issuance TYA'!$B$2),IF('Hoja De Calculo'!AY$16&lt;'Hoja De Calculo'!AX$16,0,'Credit issuance TYA'!AX45-('Credit issuance TYA'!$Y$21*'Credit issuance TYA'!$B$2)))</f>
        <v>0</v>
      </c>
      <c r="AY45" s="218">
        <f>IF(ISBLANK('Hoja De Calculo'!AZ$13),'Credit issuance TYA'!AY45-('Credit issuance TYA'!$Y$21*'Credit issuance TYA'!$B$2),IF('Hoja De Calculo'!AZ$16&lt;'Hoja De Calculo'!AY$16,0,'Credit issuance TYA'!AY45-('Credit issuance TYA'!$Y$21*'Credit issuance TYA'!$B$2)))</f>
        <v>0</v>
      </c>
      <c r="AZ45" s="218">
        <f>IF(ISBLANK('Hoja De Calculo'!BA$13),'Credit issuance TYA'!AZ45-('Credit issuance TYA'!$Y$21*'Credit issuance TYA'!$B$2),IF('Hoja De Calculo'!BA$16&lt;'Hoja De Calculo'!AZ$16,0,'Credit issuance TYA'!AZ45-('Credit issuance TYA'!$Y$21*'Credit issuance TYA'!$B$2)))</f>
        <v>0</v>
      </c>
      <c r="BA45" s="218">
        <f>IF(ISBLANK('Hoja De Calculo'!BB$13),'Credit issuance TYA'!BA45-('Credit issuance TYA'!$Y$21*'Credit issuance TYA'!$B$2),IF('Hoja De Calculo'!BB$16&lt;'Hoja De Calculo'!BA$16,0,'Credit issuance TYA'!BA45-('Credit issuance TYA'!$Y$21*'Credit issuance TYA'!$B$2)))</f>
        <v>0</v>
      </c>
      <c r="BB45" s="218">
        <f>IF(ISBLANK('Hoja De Calculo'!BC$13),'Credit issuance TYA'!BB45-('Credit issuance TYA'!$Y$21*'Credit issuance TYA'!$B$2),IF('Hoja De Calculo'!BC$16&lt;'Hoja De Calculo'!BB$16,0,'Credit issuance TYA'!BB45-('Credit issuance TYA'!$Y$21*'Credit issuance TYA'!$B$2)))</f>
        <v>0</v>
      </c>
      <c r="BC45" s="218">
        <f>IF(ISBLANK('Hoja De Calculo'!BD$13),'Credit issuance TYA'!BC45-('Credit issuance TYA'!$Y$21*'Credit issuance TYA'!$B$2),IF('Hoja De Calculo'!BD$16&lt;'Hoja De Calculo'!BC$16,0,'Credit issuance TYA'!BC45-('Credit issuance TYA'!$Y$21*'Credit issuance TYA'!$B$2)))</f>
        <v>0</v>
      </c>
      <c r="BD45" s="218">
        <f>IF(ISBLANK('Hoja De Calculo'!BE$13),'Credit issuance TYA'!BD45-('Credit issuance TYA'!$Y$21*'Credit issuance TYA'!$B$2),IF('Hoja De Calculo'!BE$16&lt;'Hoja De Calculo'!BD$16,0,'Credit issuance TYA'!BD45-('Credit issuance TYA'!$Y$21*'Credit issuance TYA'!$B$2)))</f>
        <v>0</v>
      </c>
      <c r="BE45" s="218">
        <f>IF(ISBLANK('Hoja De Calculo'!BF$13),'Credit issuance TYA'!BE45-('Credit issuance TYA'!$Y$21*'Credit issuance TYA'!$B$2),IF('Hoja De Calculo'!BF$16&lt;'Hoja De Calculo'!BE$16,0,'Credit issuance TYA'!BE45-('Credit issuance TYA'!$Y$21*'Credit issuance TYA'!$B$2)))</f>
        <v>0</v>
      </c>
      <c r="BF45" s="218">
        <f>IF(ISBLANK('Hoja De Calculo'!BG$13),'Credit issuance TYA'!BF45-('Credit issuance TYA'!$Y$21*'Credit issuance TYA'!$B$2),IF('Hoja De Calculo'!BG$16&lt;'Hoja De Calculo'!BF$16,0,'Credit issuance TYA'!BF45-('Credit issuance TYA'!$Y$21*'Credit issuance TYA'!$B$2)))</f>
        <v>0</v>
      </c>
      <c r="BG45" s="218">
        <f>IF(ISBLANK('Hoja De Calculo'!BH$13),'Credit issuance TYA'!BG45-('Credit issuance TYA'!$Y$21*'Credit issuance TYA'!$B$2),IF('Hoja De Calculo'!BH$16&lt;'Hoja De Calculo'!BG$16,0,'Credit issuance TYA'!BG45-('Credit issuance TYA'!$Y$21*'Credit issuance TYA'!$B$2)))</f>
        <v>0</v>
      </c>
      <c r="BH45" s="218">
        <f>IF(ISBLANK('Hoja De Calculo'!BI$13),'Credit issuance TYA'!BH45-('Credit issuance TYA'!$Y$21*'Credit issuance TYA'!$B$2),IF('Hoja De Calculo'!BI$16&lt;'Hoja De Calculo'!BH$16,0,'Credit issuance TYA'!BH45-('Credit issuance TYA'!$Y$21*'Credit issuance TYA'!$B$2)))</f>
        <v>0</v>
      </c>
      <c r="BI45" s="218">
        <f>IF(ISBLANK('Hoja De Calculo'!BJ$13),'Credit issuance TYA'!BI45-('Credit issuance TYA'!$Y$21*'Credit issuance TYA'!$B$2),IF('Hoja De Calculo'!BJ$16&lt;'Hoja De Calculo'!BI$16,0,'Credit issuance TYA'!BI45-('Credit issuance TYA'!$Y$21*'Credit issuance TYA'!$B$2)))</f>
        <v>0</v>
      </c>
      <c r="BJ45" s="218">
        <f>IF(ISBLANK('Hoja De Calculo'!BK$13),'Credit issuance TYA'!BJ45-('Credit issuance TYA'!$Y$21*'Credit issuance TYA'!$B$2),IF('Hoja De Calculo'!BK$16&lt;'Hoja De Calculo'!BJ$16,0,'Credit issuance TYA'!BJ45-('Credit issuance TYA'!$Y$21*'Credit issuance TYA'!$B$2)))</f>
        <v>0</v>
      </c>
      <c r="BK45" s="218">
        <f>IF(ISBLANK('Hoja De Calculo'!BL$13),'Credit issuance TYA'!BK45-('Credit issuance TYA'!$Y$21*'Credit issuance TYA'!$B$2),IF('Hoja De Calculo'!BL$16&lt;'Hoja De Calculo'!BK$16,0,'Credit issuance TYA'!BK45-('Credit issuance TYA'!$Y$21*'Credit issuance TYA'!$B$2)))</f>
        <v>0</v>
      </c>
      <c r="BL45" s="218">
        <f>IF(ISBLANK('Hoja De Calculo'!BM$13),'Credit issuance TYA'!BL45-('Credit issuance TYA'!$Y$21*'Credit issuance TYA'!$B$2),IF('Hoja De Calculo'!BM$16&lt;'Hoja De Calculo'!BL$16,0,'Credit issuance TYA'!BL45-('Credit issuance TYA'!$Y$21*'Credit issuance TYA'!$B$2)))</f>
        <v>0</v>
      </c>
      <c r="BM45" s="218">
        <f>IF(ISBLANK('Hoja De Calculo'!BN$13),'Credit issuance TYA'!BM45-('Credit issuance TYA'!$Y$21*'Credit issuance TYA'!$B$2),IF('Hoja De Calculo'!BN$16&lt;'Hoja De Calculo'!BM$16,0,'Credit issuance TYA'!BM45-('Credit issuance TYA'!$Y$21*'Credit issuance TYA'!$B$2)))</f>
        <v>0</v>
      </c>
      <c r="BN45" s="218">
        <f>IF(ISBLANK('Hoja De Calculo'!BO$13),'Credit issuance TYA'!BN45-('Credit issuance TYA'!$Y$21*'Credit issuance TYA'!$B$2),IF('Hoja De Calculo'!BO$16&lt;'Hoja De Calculo'!BN$16,0,'Credit issuance TYA'!BN45-('Credit issuance TYA'!$Y$21*'Credit issuance TYA'!$B$2)))</f>
        <v>0</v>
      </c>
      <c r="BO45" s="218">
        <f>IF(ISBLANK('Hoja De Calculo'!BP$13),'Credit issuance TYA'!BO45-('Credit issuance TYA'!$Y$21*'Credit issuance TYA'!$B$2),IF('Hoja De Calculo'!BP$16&lt;'Hoja De Calculo'!BO$16,0,'Credit issuance TYA'!BO45-('Credit issuance TYA'!$Y$21*'Credit issuance TYA'!$B$2)))</f>
        <v>0</v>
      </c>
      <c r="BP45" s="218">
        <f>IF(ISBLANK('Hoja De Calculo'!BQ$13),'Credit issuance TYA'!BP45-('Credit issuance TYA'!$Y$21*'Credit issuance TYA'!$B$2),IF('Hoja De Calculo'!BQ$16&lt;'Hoja De Calculo'!BP$16,0,'Credit issuance TYA'!BP45-('Credit issuance TYA'!$Y$21*'Credit issuance TYA'!$B$2)))</f>
        <v>0</v>
      </c>
      <c r="BQ45" s="218">
        <f>IF(ISBLANK('Hoja De Calculo'!BR$13),'Credit issuance TYA'!BQ45-('Credit issuance TYA'!$Y$21*'Credit issuance TYA'!$B$2),IF('Hoja De Calculo'!BR$16&lt;'Hoja De Calculo'!BQ$16,0,'Credit issuance TYA'!BQ45-('Credit issuance TYA'!$Y$21*'Credit issuance TYA'!$B$2)))</f>
        <v>0</v>
      </c>
      <c r="BR45" s="218">
        <f>IF(ISBLANK('Hoja De Calculo'!BS$13),'Credit issuance TYA'!BR45-('Credit issuance TYA'!$Y$21*'Credit issuance TYA'!$B$2),IF('Hoja De Calculo'!BS$16&lt;'Hoja De Calculo'!BR$16,0,'Credit issuance TYA'!BR45-('Credit issuance TYA'!$Y$21*'Credit issuance TYA'!$B$2)))</f>
        <v>0</v>
      </c>
      <c r="BS45" s="218">
        <f>IF(ISBLANK('Hoja De Calculo'!BT$13),'Credit issuance TYA'!BS45-('Credit issuance TYA'!$Y$21*'Credit issuance TYA'!$B$2),IF('Hoja De Calculo'!BT$16&lt;'Hoja De Calculo'!BS$16,0,'Credit issuance TYA'!BS45-('Credit issuance TYA'!$Y$21*'Credit issuance TYA'!$B$2)))</f>
        <v>0</v>
      </c>
      <c r="BT45" s="218">
        <f>IF(ISBLANK('Hoja De Calculo'!BU$13),'Credit issuance TYA'!BT45-('Credit issuance TYA'!$Y$21*'Credit issuance TYA'!$B$2),IF('Hoja De Calculo'!BU$16&lt;'Hoja De Calculo'!BT$16,0,'Credit issuance TYA'!BT45-('Credit issuance TYA'!$Y$21*'Credit issuance TYA'!$B$2)))</f>
        <v>0</v>
      </c>
      <c r="BU45" s="218">
        <f>IF(ISBLANK('Hoja De Calculo'!BV$13),'Credit issuance TYA'!BU45-('Credit issuance TYA'!$Y$21*'Credit issuance TYA'!$B$2),IF('Hoja De Calculo'!BV$16&lt;'Hoja De Calculo'!BU$16,0,'Credit issuance TYA'!BU45-('Credit issuance TYA'!$Y$21*'Credit issuance TYA'!$B$2)))</f>
        <v>0</v>
      </c>
      <c r="BV45" s="218">
        <f>IF(ISBLANK('Hoja De Calculo'!BW$13),'Credit issuance TYA'!BV45-('Credit issuance TYA'!$Y$21*'Credit issuance TYA'!$B$2),IF('Hoja De Calculo'!BW$16&lt;'Hoja De Calculo'!BV$16,0,'Credit issuance TYA'!BV45-('Credit issuance TYA'!$Y$21*'Credit issuance TYA'!$B$2)))</f>
        <v>0</v>
      </c>
      <c r="BW45" s="218">
        <f>IF(ISBLANK('Hoja De Calculo'!BX$13),'Credit issuance TYA'!BW45-('Credit issuance TYA'!$Y$21*'Credit issuance TYA'!$B$2),IF('Hoja De Calculo'!BX$16&lt;'Hoja De Calculo'!BW$16,0,'Credit issuance TYA'!BW45-('Credit issuance TYA'!$Y$21*'Credit issuance TYA'!$B$2)))</f>
        <v>0</v>
      </c>
      <c r="BX45" s="218">
        <f>IF(ISBLANK('Hoja De Calculo'!BY$13),'Credit issuance TYA'!BX45-('Credit issuance TYA'!$Y$21*'Credit issuance TYA'!$B$2),IF('Hoja De Calculo'!BY$16&lt;'Hoja De Calculo'!BX$16,0,'Credit issuance TYA'!BX45-('Credit issuance TYA'!$Y$21*'Credit issuance TYA'!$B$2)))</f>
        <v>0</v>
      </c>
      <c r="BY45" s="218">
        <f>IF(ISBLANK('Hoja De Calculo'!BZ$13),'Credit issuance TYA'!BY45-('Credit issuance TYA'!$Y$21*'Credit issuance TYA'!$B$2),IF('Hoja De Calculo'!BZ$16&lt;'Hoja De Calculo'!BY$16,0,'Credit issuance TYA'!BY45-('Credit issuance TYA'!$Y$21*'Credit issuance TYA'!$B$2)))</f>
        <v>0</v>
      </c>
      <c r="BZ45" s="218">
        <f>IF(ISBLANK('Hoja De Calculo'!CA$13),'Credit issuance TYA'!BZ45-('Credit issuance TYA'!$Y$21*'Credit issuance TYA'!$B$2),IF('Hoja De Calculo'!CA$16&lt;'Hoja De Calculo'!BZ$16,0,'Credit issuance TYA'!BZ45-('Credit issuance TYA'!$Y$21*'Credit issuance TYA'!$B$2)))</f>
        <v>0</v>
      </c>
      <c r="CA45" s="218">
        <f>IF(ISBLANK('Hoja De Calculo'!CB$13),'Credit issuance TYA'!CA45-('Credit issuance TYA'!$Y$21*'Credit issuance TYA'!$B$2),IF('Hoja De Calculo'!CB$16&lt;'Hoja De Calculo'!CA$16,0,'Credit issuance TYA'!CA45-('Credit issuance TYA'!$Y$21*'Credit issuance TYA'!$B$2)))</f>
        <v>0</v>
      </c>
      <c r="CB45" s="218">
        <f>IF(ISBLANK('Hoja De Calculo'!CC$13),'Credit issuance TYA'!CB45-('Credit issuance TYA'!$Y$21*'Credit issuance TYA'!$B$2),IF('Hoja De Calculo'!CC$16&lt;'Hoja De Calculo'!CB$16,0,'Credit issuance TYA'!CB45-('Credit issuance TYA'!$Y$21*'Credit issuance TYA'!$B$2)))</f>
        <v>0</v>
      </c>
      <c r="CC45" s="218">
        <f>IF(ISBLANK('Hoja De Calculo'!CD$13),'Credit issuance TYA'!CC45-('Credit issuance TYA'!$Y$21*'Credit issuance TYA'!$B$2),IF('Hoja De Calculo'!CD$16&lt;'Hoja De Calculo'!CC$16,0,'Credit issuance TYA'!CC45-('Credit issuance TYA'!$Y$21*'Credit issuance TYA'!$B$2)))</f>
        <v>0</v>
      </c>
      <c r="CD45" s="218">
        <f>IF(ISBLANK('Hoja De Calculo'!CE$13),'Credit issuance TYA'!CD45-('Credit issuance TYA'!$Y$21*'Credit issuance TYA'!$B$2),IF('Hoja De Calculo'!CE$16&lt;'Hoja De Calculo'!CD$16,0,'Credit issuance TYA'!CD45-('Credit issuance TYA'!$Y$21*'Credit issuance TYA'!$B$2)))</f>
        <v>0</v>
      </c>
      <c r="CE45" s="218">
        <f>IF(ISBLANK('Hoja De Calculo'!CF$13),'Credit issuance TYA'!CE45-('Credit issuance TYA'!$Y$21*'Credit issuance TYA'!$B$2),IF('Hoja De Calculo'!CF$16&lt;'Hoja De Calculo'!CE$16,0,'Credit issuance TYA'!CE45-('Credit issuance TYA'!$Y$21*'Credit issuance TYA'!$B$2)))</f>
        <v>0</v>
      </c>
      <c r="CF45" s="218">
        <f>IF(ISBLANK('Hoja De Calculo'!CG$13),'Credit issuance TYA'!CF45-('Credit issuance TYA'!$Y$21*'Credit issuance TYA'!$B$2),IF('Hoja De Calculo'!CG$16&lt;'Hoja De Calculo'!CF$16,0,'Credit issuance TYA'!CF45-('Credit issuance TYA'!$Y$21*'Credit issuance TYA'!$B$2)))</f>
        <v>0</v>
      </c>
      <c r="CG45" s="218">
        <f>IF(ISBLANK('Hoja De Calculo'!CH$13),'Credit issuance TYA'!CG45-('Credit issuance TYA'!$Y$21*'Credit issuance TYA'!$B$2),IF('Hoja De Calculo'!CH$16&lt;'Hoja De Calculo'!CG$16,0,'Credit issuance TYA'!CG45-('Credit issuance TYA'!$Y$21*'Credit issuance TYA'!$B$2)))</f>
        <v>0</v>
      </c>
      <c r="CH45" s="218">
        <f>IF(ISBLANK('Hoja De Calculo'!CI$13),'Credit issuance TYA'!CH45-('Credit issuance TYA'!$Y$21*'Credit issuance TYA'!$B$2),IF('Hoja De Calculo'!CI$16&lt;'Hoja De Calculo'!CH$16,0,'Credit issuance TYA'!CH45-('Credit issuance TYA'!$Y$21*'Credit issuance TYA'!$B$2)))</f>
        <v>0</v>
      </c>
      <c r="CI45" s="218">
        <f>IF(ISBLANK('Hoja De Calculo'!CJ$13),'Credit issuance TYA'!CI45-('Credit issuance TYA'!$Y$21*'Credit issuance TYA'!$B$2),IF('Hoja De Calculo'!CJ$16&lt;'Hoja De Calculo'!CI$16,0,'Credit issuance TYA'!CI45-('Credit issuance TYA'!$Y$21*'Credit issuance TYA'!$B$2)))</f>
        <v>0</v>
      </c>
      <c r="CJ45" s="218">
        <f>IF(ISBLANK('Hoja De Calculo'!CK$13),'Credit issuance TYA'!CJ45-('Credit issuance TYA'!$Y$21*'Credit issuance TYA'!$B$2),IF('Hoja De Calculo'!CK$16&lt;'Hoja De Calculo'!CJ$16,0,'Credit issuance TYA'!CJ45-('Credit issuance TYA'!$Y$21*'Credit issuance TYA'!$B$2)))</f>
        <v>0</v>
      </c>
      <c r="CK45" s="218">
        <f>IF(ISBLANK('Hoja De Calculo'!CL$13),'Credit issuance TYA'!CK45-('Credit issuance TYA'!$Y$21*'Credit issuance TYA'!$B$2),IF('Hoja De Calculo'!CL$16&lt;'Hoja De Calculo'!CK$16,0,'Credit issuance TYA'!CK45-('Credit issuance TYA'!$Y$21*'Credit issuance TYA'!$B$2)))</f>
        <v>0</v>
      </c>
      <c r="CL45" s="218">
        <f>IF(ISBLANK('Hoja De Calculo'!CM$13),'Credit issuance TYA'!CL45-('Credit issuance TYA'!$Y$21*'Credit issuance TYA'!$B$2),IF('Hoja De Calculo'!CM$16&lt;'Hoja De Calculo'!CL$16,0,'Credit issuance TYA'!CL45-('Credit issuance TYA'!$Y$21*'Credit issuance TYA'!$B$2)))</f>
        <v>0</v>
      </c>
      <c r="CM45" s="218">
        <f>IF(ISBLANK('Hoja De Calculo'!CN$13),'Credit issuance TYA'!CM45-('Credit issuance TYA'!$Y$21*'Credit issuance TYA'!$B$2),IF('Hoja De Calculo'!CN$16&lt;'Hoja De Calculo'!CM$16,0,'Credit issuance TYA'!CM45-('Credit issuance TYA'!$Y$21*'Credit issuance TYA'!$B$2)))</f>
        <v>0</v>
      </c>
      <c r="CN45" s="218">
        <f>IF(ISBLANK('Hoja De Calculo'!CO$13),'Credit issuance TYA'!CN45-('Credit issuance TYA'!$Y$21*'Credit issuance TYA'!$B$2),IF('Hoja De Calculo'!CO$16&lt;'Hoja De Calculo'!CN$16,0,'Credit issuance TYA'!CN45-('Credit issuance TYA'!$Y$21*'Credit issuance TYA'!$B$2)))</f>
        <v>0</v>
      </c>
      <c r="CO45" s="218">
        <f>IF(ISBLANK('Hoja De Calculo'!CP$13),'Credit issuance TYA'!CO45-('Credit issuance TYA'!$Y$21*'Credit issuance TYA'!$B$2),IF('Hoja De Calculo'!CP$16&lt;'Hoja De Calculo'!CO$16,0,'Credit issuance TYA'!CO45-('Credit issuance TYA'!$Y$21*'Credit issuance TYA'!$B$2)))</f>
        <v>0</v>
      </c>
      <c r="CP45" s="218">
        <f>IF(ISBLANK('Hoja De Calculo'!CQ$13),'Credit issuance TYA'!CP45-('Credit issuance TYA'!$Y$21*'Credit issuance TYA'!$B$2),IF('Hoja De Calculo'!CQ$16&lt;'Hoja De Calculo'!CP$16,0,'Credit issuance TYA'!CP45-('Credit issuance TYA'!$Y$21*'Credit issuance TYA'!$B$2)))</f>
        <v>0</v>
      </c>
      <c r="CQ45" s="218">
        <f>IF(ISBLANK('Hoja De Calculo'!CR$13),'Credit issuance TYA'!CQ45-('Credit issuance TYA'!$Y$21*'Credit issuance TYA'!$B$2),IF('Hoja De Calculo'!CR$16&lt;'Hoja De Calculo'!CQ$16,0,'Credit issuance TYA'!CQ45-('Credit issuance TYA'!$Y$21*'Credit issuance TYA'!$B$2)))</f>
        <v>0</v>
      </c>
      <c r="CR45" s="218">
        <f>IF(ISBLANK('Hoja De Calculo'!CS$13),'Credit issuance TYA'!CR45-('Credit issuance TYA'!$Y$21*'Credit issuance TYA'!$B$2),IF('Hoja De Calculo'!CS$16&lt;'Hoja De Calculo'!CR$16,0,'Credit issuance TYA'!CR45-('Credit issuance TYA'!$Y$21*'Credit issuance TYA'!$B$2)))</f>
        <v>0</v>
      </c>
      <c r="CS45" s="218">
        <f>IF(ISBLANK('Hoja De Calculo'!CT$13),'Credit issuance TYA'!CS45-('Credit issuance TYA'!$Y$21*'Credit issuance TYA'!$B$2),IF('Hoja De Calculo'!CT$16&lt;'Hoja De Calculo'!CS$16,0,'Credit issuance TYA'!CS45-('Credit issuance TYA'!$Y$21*'Credit issuance TYA'!$B$2)))</f>
        <v>0</v>
      </c>
      <c r="CT45" s="218">
        <f>IF(ISBLANK('Hoja De Calculo'!CU$13),'Credit issuance TYA'!CT45-('Credit issuance TYA'!$Y$21*'Credit issuance TYA'!$B$2),IF('Hoja De Calculo'!CU$16&lt;'Hoja De Calculo'!CT$16,0,'Credit issuance TYA'!CT45-('Credit issuance TYA'!$Y$21*'Credit issuance TYA'!$B$2)))</f>
        <v>0</v>
      </c>
      <c r="CU45" s="218">
        <f>IF(ISBLANK('Hoja De Calculo'!CV$13),'Credit issuance TYA'!CU45-('Credit issuance TYA'!$Y$21*'Credit issuance TYA'!$B$2),IF('Hoja De Calculo'!CV$16&lt;'Hoja De Calculo'!CU$16,0,'Credit issuance TYA'!CU45-('Credit issuance TYA'!$Y$21*'Credit issuance TYA'!$B$2)))</f>
        <v>0</v>
      </c>
      <c r="CV45" s="218">
        <f>IF(ISBLANK('Hoja De Calculo'!CW$13),'Credit issuance TYA'!CV45-('Credit issuance TYA'!$Y$21*'Credit issuance TYA'!$B$2),IF('Hoja De Calculo'!CW$16&lt;'Hoja De Calculo'!CV$16,0,'Credit issuance TYA'!CV45-('Credit issuance TYA'!$Y$21*'Credit issuance TYA'!$B$2)))</f>
        <v>0</v>
      </c>
      <c r="CW45" s="218">
        <f>IF(ISBLANK('Hoja De Calculo'!CX$13),'Credit issuance TYA'!CW45-('Credit issuance TYA'!$Y$21*'Credit issuance TYA'!$B$2),IF('Hoja De Calculo'!CX$16&lt;'Hoja De Calculo'!CW$16,0,'Credit issuance TYA'!CW45-('Credit issuance TYA'!$Y$21*'Credit issuance TYA'!$B$2)))</f>
        <v>0</v>
      </c>
    </row>
    <row r="46" spans="1:102" x14ac:dyDescent="0.35">
      <c r="A46" t="s">
        <v>151</v>
      </c>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218">
        <f>'Credit issuance TYA'!Z46-('Credit issuance TYA'!$Z21*'Credit issuance TYA'!$B$2)</f>
        <v>0</v>
      </c>
      <c r="AA46" s="218">
        <f>IF(ISBLANK('Hoja De Calculo'!AB$13),'Credit issuance TYA'!AA46-('Credit issuance TYA'!$Z$21*'Credit issuance TYA'!$B$2),IF('Hoja De Calculo'!AB$16&lt;'Hoja De Calculo'!AA$16,0,'Credit issuance TYA'!AA46-('Credit issuance TYA'!$Z$21*'Credit issuance TYA'!$B$2)))</f>
        <v>0</v>
      </c>
      <c r="AB46" s="218">
        <f>IF(ISBLANK('Hoja De Calculo'!AC$13),'Credit issuance TYA'!AB46-('Credit issuance TYA'!$Z$21*'Credit issuance TYA'!$B$2),IF('Hoja De Calculo'!AC$16&lt;'Hoja De Calculo'!AB$16,0,'Credit issuance TYA'!AB46-('Credit issuance TYA'!$Z$21*'Credit issuance TYA'!$B$2)))</f>
        <v>0</v>
      </c>
      <c r="AC46" s="218">
        <f>IF(ISBLANK('Hoja De Calculo'!AD$13),'Credit issuance TYA'!AC46-('Credit issuance TYA'!$Z$21*'Credit issuance TYA'!$B$2),IF('Hoja De Calculo'!AD$16&lt;'Hoja De Calculo'!AC$16,0,'Credit issuance TYA'!AC46-('Credit issuance TYA'!$Z$21*'Credit issuance TYA'!$B$2)))</f>
        <v>0</v>
      </c>
      <c r="AD46" s="218">
        <f>IF(ISBLANK('Hoja De Calculo'!AE$13),'Credit issuance TYA'!AD46-('Credit issuance TYA'!$Z$21*'Credit issuance TYA'!$B$2),IF('Hoja De Calculo'!AE$16&lt;'Hoja De Calculo'!AD$16,0,'Credit issuance TYA'!AD46-('Credit issuance TYA'!$Z$21*'Credit issuance TYA'!$B$2)))</f>
        <v>0</v>
      </c>
      <c r="AE46" s="218">
        <f>IF(ISBLANK('Hoja De Calculo'!AF$13),'Credit issuance TYA'!AE46-('Credit issuance TYA'!$Z$21*'Credit issuance TYA'!$B$2),IF('Hoja De Calculo'!AF$16&lt;'Hoja De Calculo'!AE$16,0,'Credit issuance TYA'!AE46-('Credit issuance TYA'!$Z$21*'Credit issuance TYA'!$B$2)))</f>
        <v>0</v>
      </c>
      <c r="AF46" s="218">
        <f>IF(ISBLANK('Hoja De Calculo'!AG$13),'Credit issuance TYA'!AF46-('Credit issuance TYA'!$Z$21*'Credit issuance TYA'!$B$2),IF('Hoja De Calculo'!AG$16&lt;'Hoja De Calculo'!AF$16,0,'Credit issuance TYA'!AF46-('Credit issuance TYA'!$Z$21*'Credit issuance TYA'!$B$2)))</f>
        <v>0</v>
      </c>
      <c r="AG46" s="218">
        <f>IF(ISBLANK('Hoja De Calculo'!AH$13),'Credit issuance TYA'!AG46-('Credit issuance TYA'!$Z$21*'Credit issuance TYA'!$B$2),IF('Hoja De Calculo'!AH$16&lt;'Hoja De Calculo'!AG$16,0,'Credit issuance TYA'!AG46-('Credit issuance TYA'!$Z$21*'Credit issuance TYA'!$B$2)))</f>
        <v>0</v>
      </c>
      <c r="AH46" s="218">
        <f>IF(ISBLANK('Hoja De Calculo'!AI$13),'Credit issuance TYA'!AH46-('Credit issuance TYA'!$Z$21*'Credit issuance TYA'!$B$2),IF('Hoja De Calculo'!AI$16&lt;'Hoja De Calculo'!AH$16,0,'Credit issuance TYA'!AH46-('Credit issuance TYA'!$Z$21*'Credit issuance TYA'!$B$2)))</f>
        <v>0</v>
      </c>
      <c r="AI46" s="218">
        <f>IF(ISBLANK('Hoja De Calculo'!AJ$13),'Credit issuance TYA'!AI46-('Credit issuance TYA'!$Z$21*'Credit issuance TYA'!$B$2),IF('Hoja De Calculo'!AJ$16&lt;'Hoja De Calculo'!AI$16,0,'Credit issuance TYA'!AI46-('Credit issuance TYA'!$Z$21*'Credit issuance TYA'!$B$2)))</f>
        <v>0</v>
      </c>
      <c r="AJ46" s="218">
        <f>IF(ISBLANK('Hoja De Calculo'!AK$13),'Credit issuance TYA'!AJ46-('Credit issuance TYA'!$Z$21*'Credit issuance TYA'!$B$2),IF('Hoja De Calculo'!AK$16&lt;'Hoja De Calculo'!AJ$16,0,'Credit issuance TYA'!AJ46-('Credit issuance TYA'!$Z$21*'Credit issuance TYA'!$B$2)))</f>
        <v>0</v>
      </c>
      <c r="AK46" s="218">
        <f>IF(ISBLANK('Hoja De Calculo'!AL$13),'Credit issuance TYA'!AK46-('Credit issuance TYA'!$Z$21*'Credit issuance TYA'!$B$2),IF('Hoja De Calculo'!AL$16&lt;'Hoja De Calculo'!AK$16,0,'Credit issuance TYA'!AK46-('Credit issuance TYA'!$Z$21*'Credit issuance TYA'!$B$2)))</f>
        <v>0</v>
      </c>
      <c r="AL46" s="218">
        <f>IF(ISBLANK('Hoja De Calculo'!AM$13),'Credit issuance TYA'!AL46-('Credit issuance TYA'!$Z$21*'Credit issuance TYA'!$B$2),IF('Hoja De Calculo'!AM$16&lt;'Hoja De Calculo'!AL$16,0,'Credit issuance TYA'!AL46-('Credit issuance TYA'!$Z$21*'Credit issuance TYA'!$B$2)))</f>
        <v>0</v>
      </c>
      <c r="AM46" s="218">
        <f>IF(ISBLANK('Hoja De Calculo'!AN$13),'Credit issuance TYA'!AM46-('Credit issuance TYA'!$Z$21*'Credit issuance TYA'!$B$2),IF('Hoja De Calculo'!AN$16&lt;'Hoja De Calculo'!AM$16,0,'Credit issuance TYA'!AM46-('Credit issuance TYA'!$Z$21*'Credit issuance TYA'!$B$2)))</f>
        <v>0</v>
      </c>
      <c r="AN46" s="218">
        <f>IF(ISBLANK('Hoja De Calculo'!AO$13),'Credit issuance TYA'!AN46-('Credit issuance TYA'!$Z$21*'Credit issuance TYA'!$B$2),IF('Hoja De Calculo'!AO$16&lt;'Hoja De Calculo'!AN$16,0,'Credit issuance TYA'!AN46-('Credit issuance TYA'!$Z$21*'Credit issuance TYA'!$B$2)))</f>
        <v>0</v>
      </c>
      <c r="AO46" s="218">
        <f>IF(ISBLANK('Hoja De Calculo'!AP$13),'Credit issuance TYA'!AO46-('Credit issuance TYA'!$Z$21*'Credit issuance TYA'!$B$2),IF('Hoja De Calculo'!AP$16&lt;'Hoja De Calculo'!AO$16,0,'Credit issuance TYA'!AO46-('Credit issuance TYA'!$Z$21*'Credit issuance TYA'!$B$2)))</f>
        <v>0</v>
      </c>
      <c r="AP46" s="218">
        <f>IF(ISBLANK('Hoja De Calculo'!AQ$13),'Credit issuance TYA'!AP46-('Credit issuance TYA'!$Z$21*'Credit issuance TYA'!$B$2),IF('Hoja De Calculo'!AQ$16&lt;'Hoja De Calculo'!AP$16,0,'Credit issuance TYA'!AP46-('Credit issuance TYA'!$Z$21*'Credit issuance TYA'!$B$2)))</f>
        <v>0</v>
      </c>
      <c r="AQ46" s="218">
        <f>IF(ISBLANK('Hoja De Calculo'!AR$13),'Credit issuance TYA'!AQ46-('Credit issuance TYA'!$Z$21*'Credit issuance TYA'!$B$2),IF('Hoja De Calculo'!AR$16&lt;'Hoja De Calculo'!AQ$16,0,'Credit issuance TYA'!AQ46-('Credit issuance TYA'!$Z$21*'Credit issuance TYA'!$B$2)))</f>
        <v>0</v>
      </c>
      <c r="AR46" s="218">
        <f>IF(ISBLANK('Hoja De Calculo'!AS$13),'Credit issuance TYA'!AR46-('Credit issuance TYA'!$Z$21*'Credit issuance TYA'!$B$2),IF('Hoja De Calculo'!AS$16&lt;'Hoja De Calculo'!AR$16,0,'Credit issuance TYA'!AR46-('Credit issuance TYA'!$Z$21*'Credit issuance TYA'!$B$2)))</f>
        <v>0</v>
      </c>
      <c r="AS46" s="218">
        <f>IF(ISBLANK('Hoja De Calculo'!AT$13),'Credit issuance TYA'!AS46-('Credit issuance TYA'!$Z$21*'Credit issuance TYA'!$B$2),IF('Hoja De Calculo'!AT$16&lt;'Hoja De Calculo'!AS$16,0,'Credit issuance TYA'!AS46-('Credit issuance TYA'!$Z$21*'Credit issuance TYA'!$B$2)))</f>
        <v>0</v>
      </c>
      <c r="AT46" s="218">
        <f>IF(ISBLANK('Hoja De Calculo'!AU$13),'Credit issuance TYA'!AT46-('Credit issuance TYA'!$Z$21*'Credit issuance TYA'!$B$2),IF('Hoja De Calculo'!AU$16&lt;'Hoja De Calculo'!AT$16,0,'Credit issuance TYA'!AT46-('Credit issuance TYA'!$Z$21*'Credit issuance TYA'!$B$2)))</f>
        <v>0</v>
      </c>
      <c r="AU46" s="218">
        <f>IF(ISBLANK('Hoja De Calculo'!AV$13),'Credit issuance TYA'!AU46-('Credit issuance TYA'!$Z$21*'Credit issuance TYA'!$B$2),IF('Hoja De Calculo'!AV$16&lt;'Hoja De Calculo'!AU$16,0,'Credit issuance TYA'!AU46-('Credit issuance TYA'!$Z$21*'Credit issuance TYA'!$B$2)))</f>
        <v>0</v>
      </c>
      <c r="AV46" s="218">
        <f>IF(ISBLANK('Hoja De Calculo'!AW$13),'Credit issuance TYA'!AV46-('Credit issuance TYA'!$Z$21*'Credit issuance TYA'!$B$2),IF('Hoja De Calculo'!AW$16&lt;'Hoja De Calculo'!AV$16,0,'Credit issuance TYA'!AV46-('Credit issuance TYA'!$Z$21*'Credit issuance TYA'!$B$2)))</f>
        <v>0</v>
      </c>
      <c r="AW46" s="218">
        <f>IF(ISBLANK('Hoja De Calculo'!AX$13),'Credit issuance TYA'!AW46-('Credit issuance TYA'!$Z$21*'Credit issuance TYA'!$B$2),IF('Hoja De Calculo'!AX$16&lt;'Hoja De Calculo'!AW$16,0,'Credit issuance TYA'!AW46-('Credit issuance TYA'!$Z$21*'Credit issuance TYA'!$B$2)))</f>
        <v>0</v>
      </c>
      <c r="AX46" s="218">
        <f>IF(ISBLANK('Hoja De Calculo'!AY$13),'Credit issuance TYA'!AX46-('Credit issuance TYA'!$Z$21*'Credit issuance TYA'!$B$2),IF('Hoja De Calculo'!AY$16&lt;'Hoja De Calculo'!AX$16,0,'Credit issuance TYA'!AX46-('Credit issuance TYA'!$Z$21*'Credit issuance TYA'!$B$2)))</f>
        <v>0</v>
      </c>
      <c r="AY46" s="218">
        <f>IF(ISBLANK('Hoja De Calculo'!AZ$13),'Credit issuance TYA'!AY46-('Credit issuance TYA'!$Z$21*'Credit issuance TYA'!$B$2),IF('Hoja De Calculo'!AZ$16&lt;'Hoja De Calculo'!AY$16,0,'Credit issuance TYA'!AY46-('Credit issuance TYA'!$Z$21*'Credit issuance TYA'!$B$2)))</f>
        <v>0</v>
      </c>
      <c r="AZ46" s="218">
        <f>IF(ISBLANK('Hoja De Calculo'!BA$13),'Credit issuance TYA'!AZ46-('Credit issuance TYA'!$Z$21*'Credit issuance TYA'!$B$2),IF('Hoja De Calculo'!BA$16&lt;'Hoja De Calculo'!AZ$16,0,'Credit issuance TYA'!AZ46-('Credit issuance TYA'!$Z$21*'Credit issuance TYA'!$B$2)))</f>
        <v>0</v>
      </c>
      <c r="BA46" s="218">
        <f>IF(ISBLANK('Hoja De Calculo'!BB$13),'Credit issuance TYA'!BA46-('Credit issuance TYA'!$Z$21*'Credit issuance TYA'!$B$2),IF('Hoja De Calculo'!BB$16&lt;'Hoja De Calculo'!BA$16,0,'Credit issuance TYA'!BA46-('Credit issuance TYA'!$Z$21*'Credit issuance TYA'!$B$2)))</f>
        <v>0</v>
      </c>
      <c r="BB46" s="218">
        <f>IF(ISBLANK('Hoja De Calculo'!BC$13),'Credit issuance TYA'!BB46-('Credit issuance TYA'!$Z$21*'Credit issuance TYA'!$B$2),IF('Hoja De Calculo'!BC$16&lt;'Hoja De Calculo'!BB$16,0,'Credit issuance TYA'!BB46-('Credit issuance TYA'!$Z$21*'Credit issuance TYA'!$B$2)))</f>
        <v>0</v>
      </c>
      <c r="BC46" s="218">
        <f>IF(ISBLANK('Hoja De Calculo'!BD$13),'Credit issuance TYA'!BC46-('Credit issuance TYA'!$Z$21*'Credit issuance TYA'!$B$2),IF('Hoja De Calculo'!BD$16&lt;'Hoja De Calculo'!BC$16,0,'Credit issuance TYA'!BC46-('Credit issuance TYA'!$Z$21*'Credit issuance TYA'!$B$2)))</f>
        <v>0</v>
      </c>
      <c r="BD46" s="218">
        <f>IF(ISBLANK('Hoja De Calculo'!BE$13),'Credit issuance TYA'!BD46-('Credit issuance TYA'!$Z$21*'Credit issuance TYA'!$B$2),IF('Hoja De Calculo'!BE$16&lt;'Hoja De Calculo'!BD$16,0,'Credit issuance TYA'!BD46-('Credit issuance TYA'!$Z$21*'Credit issuance TYA'!$B$2)))</f>
        <v>0</v>
      </c>
      <c r="BE46" s="218">
        <f>IF(ISBLANK('Hoja De Calculo'!BF$13),'Credit issuance TYA'!BE46-('Credit issuance TYA'!$Z$21*'Credit issuance TYA'!$B$2),IF('Hoja De Calculo'!BF$16&lt;'Hoja De Calculo'!BE$16,0,'Credit issuance TYA'!BE46-('Credit issuance TYA'!$Z$21*'Credit issuance TYA'!$B$2)))</f>
        <v>0</v>
      </c>
      <c r="BF46" s="218">
        <f>IF(ISBLANK('Hoja De Calculo'!BG$13),'Credit issuance TYA'!BF46-('Credit issuance TYA'!$Z$21*'Credit issuance TYA'!$B$2),IF('Hoja De Calculo'!BG$16&lt;'Hoja De Calculo'!BF$16,0,'Credit issuance TYA'!BF46-('Credit issuance TYA'!$Z$21*'Credit issuance TYA'!$B$2)))</f>
        <v>0</v>
      </c>
      <c r="BG46" s="218">
        <f>IF(ISBLANK('Hoja De Calculo'!BH$13),'Credit issuance TYA'!BG46-('Credit issuance TYA'!$Z$21*'Credit issuance TYA'!$B$2),IF('Hoja De Calculo'!BH$16&lt;'Hoja De Calculo'!BG$16,0,'Credit issuance TYA'!BG46-('Credit issuance TYA'!$Z$21*'Credit issuance TYA'!$B$2)))</f>
        <v>0</v>
      </c>
      <c r="BH46" s="218">
        <f>IF(ISBLANK('Hoja De Calculo'!BI$13),'Credit issuance TYA'!BH46-('Credit issuance TYA'!$Z$21*'Credit issuance TYA'!$B$2),IF('Hoja De Calculo'!BI$16&lt;'Hoja De Calculo'!BH$16,0,'Credit issuance TYA'!BH46-('Credit issuance TYA'!$Z$21*'Credit issuance TYA'!$B$2)))</f>
        <v>0</v>
      </c>
      <c r="BI46" s="218">
        <f>IF(ISBLANK('Hoja De Calculo'!BJ$13),'Credit issuance TYA'!BI46-('Credit issuance TYA'!$Z$21*'Credit issuance TYA'!$B$2),IF('Hoja De Calculo'!BJ$16&lt;'Hoja De Calculo'!BI$16,0,'Credit issuance TYA'!BI46-('Credit issuance TYA'!$Z$21*'Credit issuance TYA'!$B$2)))</f>
        <v>0</v>
      </c>
      <c r="BJ46" s="218">
        <f>IF(ISBLANK('Hoja De Calculo'!BK$13),'Credit issuance TYA'!BJ46-('Credit issuance TYA'!$Z$21*'Credit issuance TYA'!$B$2),IF('Hoja De Calculo'!BK$16&lt;'Hoja De Calculo'!BJ$16,0,'Credit issuance TYA'!BJ46-('Credit issuance TYA'!$Z$21*'Credit issuance TYA'!$B$2)))</f>
        <v>0</v>
      </c>
      <c r="BK46" s="218">
        <f>IF(ISBLANK('Hoja De Calculo'!BL$13),'Credit issuance TYA'!BK46-('Credit issuance TYA'!$Z$21*'Credit issuance TYA'!$B$2),IF('Hoja De Calculo'!BL$16&lt;'Hoja De Calculo'!BK$16,0,'Credit issuance TYA'!BK46-('Credit issuance TYA'!$Z$21*'Credit issuance TYA'!$B$2)))</f>
        <v>0</v>
      </c>
      <c r="BL46" s="218">
        <f>IF(ISBLANK('Hoja De Calculo'!BM$13),'Credit issuance TYA'!BL46-('Credit issuance TYA'!$Z$21*'Credit issuance TYA'!$B$2),IF('Hoja De Calculo'!BM$16&lt;'Hoja De Calculo'!BL$16,0,'Credit issuance TYA'!BL46-('Credit issuance TYA'!$Z$21*'Credit issuance TYA'!$B$2)))</f>
        <v>0</v>
      </c>
      <c r="BM46" s="218">
        <f>IF(ISBLANK('Hoja De Calculo'!BN$13),'Credit issuance TYA'!BM46-('Credit issuance TYA'!$Z$21*'Credit issuance TYA'!$B$2),IF('Hoja De Calculo'!BN$16&lt;'Hoja De Calculo'!BM$16,0,'Credit issuance TYA'!BM46-('Credit issuance TYA'!$Z$21*'Credit issuance TYA'!$B$2)))</f>
        <v>0</v>
      </c>
      <c r="BN46" s="218">
        <f>IF(ISBLANK('Hoja De Calculo'!BO$13),'Credit issuance TYA'!BN46-('Credit issuance TYA'!$Z$21*'Credit issuance TYA'!$B$2),IF('Hoja De Calculo'!BO$16&lt;'Hoja De Calculo'!BN$16,0,'Credit issuance TYA'!BN46-('Credit issuance TYA'!$Z$21*'Credit issuance TYA'!$B$2)))</f>
        <v>0</v>
      </c>
      <c r="BO46" s="218">
        <f>IF(ISBLANK('Hoja De Calculo'!BP$13),'Credit issuance TYA'!BO46-('Credit issuance TYA'!$Z$21*'Credit issuance TYA'!$B$2),IF('Hoja De Calculo'!BP$16&lt;'Hoja De Calculo'!BO$16,0,'Credit issuance TYA'!BO46-('Credit issuance TYA'!$Z$21*'Credit issuance TYA'!$B$2)))</f>
        <v>0</v>
      </c>
      <c r="BP46" s="218">
        <f>IF(ISBLANK('Hoja De Calculo'!BQ$13),'Credit issuance TYA'!BP46-('Credit issuance TYA'!$Z$21*'Credit issuance TYA'!$B$2),IF('Hoja De Calculo'!BQ$16&lt;'Hoja De Calculo'!BP$16,0,'Credit issuance TYA'!BP46-('Credit issuance TYA'!$Z$21*'Credit issuance TYA'!$B$2)))</f>
        <v>0</v>
      </c>
      <c r="BQ46" s="218">
        <f>IF(ISBLANK('Hoja De Calculo'!BR$13),'Credit issuance TYA'!BQ46-('Credit issuance TYA'!$Z$21*'Credit issuance TYA'!$B$2),IF('Hoja De Calculo'!BR$16&lt;'Hoja De Calculo'!BQ$16,0,'Credit issuance TYA'!BQ46-('Credit issuance TYA'!$Z$21*'Credit issuance TYA'!$B$2)))</f>
        <v>0</v>
      </c>
      <c r="BR46" s="218">
        <f>IF(ISBLANK('Hoja De Calculo'!BS$13),'Credit issuance TYA'!BR46-('Credit issuance TYA'!$Z$21*'Credit issuance TYA'!$B$2),IF('Hoja De Calculo'!BS$16&lt;'Hoja De Calculo'!BR$16,0,'Credit issuance TYA'!BR46-('Credit issuance TYA'!$Z$21*'Credit issuance TYA'!$B$2)))</f>
        <v>0</v>
      </c>
      <c r="BS46" s="218">
        <f>IF(ISBLANK('Hoja De Calculo'!BT$13),'Credit issuance TYA'!BS46-('Credit issuance TYA'!$Z$21*'Credit issuance TYA'!$B$2),IF('Hoja De Calculo'!BT$16&lt;'Hoja De Calculo'!BS$16,0,'Credit issuance TYA'!BS46-('Credit issuance TYA'!$Z$21*'Credit issuance TYA'!$B$2)))</f>
        <v>0</v>
      </c>
      <c r="BT46" s="218">
        <f>IF(ISBLANK('Hoja De Calculo'!BU$13),'Credit issuance TYA'!BT46-('Credit issuance TYA'!$Z$21*'Credit issuance TYA'!$B$2),IF('Hoja De Calculo'!BU$16&lt;'Hoja De Calculo'!BT$16,0,'Credit issuance TYA'!BT46-('Credit issuance TYA'!$Z$21*'Credit issuance TYA'!$B$2)))</f>
        <v>0</v>
      </c>
      <c r="BU46" s="218">
        <f>IF(ISBLANK('Hoja De Calculo'!BV$13),'Credit issuance TYA'!BU46-('Credit issuance TYA'!$Z$21*'Credit issuance TYA'!$B$2),IF('Hoja De Calculo'!BV$16&lt;'Hoja De Calculo'!BU$16,0,'Credit issuance TYA'!BU46-('Credit issuance TYA'!$Z$21*'Credit issuance TYA'!$B$2)))</f>
        <v>0</v>
      </c>
      <c r="BV46" s="218">
        <f>IF(ISBLANK('Hoja De Calculo'!BW$13),'Credit issuance TYA'!BV46-('Credit issuance TYA'!$Z$21*'Credit issuance TYA'!$B$2),IF('Hoja De Calculo'!BW$16&lt;'Hoja De Calculo'!BV$16,0,'Credit issuance TYA'!BV46-('Credit issuance TYA'!$Z$21*'Credit issuance TYA'!$B$2)))</f>
        <v>0</v>
      </c>
      <c r="BW46" s="218">
        <f>IF(ISBLANK('Hoja De Calculo'!BX$13),'Credit issuance TYA'!BW46-('Credit issuance TYA'!$Z$21*'Credit issuance TYA'!$B$2),IF('Hoja De Calculo'!BX$16&lt;'Hoja De Calculo'!BW$16,0,'Credit issuance TYA'!BW46-('Credit issuance TYA'!$Z$21*'Credit issuance TYA'!$B$2)))</f>
        <v>0</v>
      </c>
      <c r="BX46" s="218">
        <f>IF(ISBLANK('Hoja De Calculo'!BY$13),'Credit issuance TYA'!BX46-('Credit issuance TYA'!$Z$21*'Credit issuance TYA'!$B$2),IF('Hoja De Calculo'!BY$16&lt;'Hoja De Calculo'!BX$16,0,'Credit issuance TYA'!BX46-('Credit issuance TYA'!$Z$21*'Credit issuance TYA'!$B$2)))</f>
        <v>0</v>
      </c>
      <c r="BY46" s="218">
        <f>IF(ISBLANK('Hoja De Calculo'!BZ$13),'Credit issuance TYA'!BY46-('Credit issuance TYA'!$Z$21*'Credit issuance TYA'!$B$2),IF('Hoja De Calculo'!BZ$16&lt;'Hoja De Calculo'!BY$16,0,'Credit issuance TYA'!BY46-('Credit issuance TYA'!$Z$21*'Credit issuance TYA'!$B$2)))</f>
        <v>0</v>
      </c>
      <c r="BZ46" s="218">
        <f>IF(ISBLANK('Hoja De Calculo'!CA$13),'Credit issuance TYA'!BZ46-('Credit issuance TYA'!$Z$21*'Credit issuance TYA'!$B$2),IF('Hoja De Calculo'!CA$16&lt;'Hoja De Calculo'!BZ$16,0,'Credit issuance TYA'!BZ46-('Credit issuance TYA'!$Z$21*'Credit issuance TYA'!$B$2)))</f>
        <v>0</v>
      </c>
      <c r="CA46" s="218">
        <f>IF(ISBLANK('Hoja De Calculo'!CB$13),'Credit issuance TYA'!CA46-('Credit issuance TYA'!$Z$21*'Credit issuance TYA'!$B$2),IF('Hoja De Calculo'!CB$16&lt;'Hoja De Calculo'!CA$16,0,'Credit issuance TYA'!CA46-('Credit issuance TYA'!$Z$21*'Credit issuance TYA'!$B$2)))</f>
        <v>0</v>
      </c>
      <c r="CB46" s="218">
        <f>IF(ISBLANK('Hoja De Calculo'!CC$13),'Credit issuance TYA'!CB46-('Credit issuance TYA'!$Z$21*'Credit issuance TYA'!$B$2),IF('Hoja De Calculo'!CC$16&lt;'Hoja De Calculo'!CB$16,0,'Credit issuance TYA'!CB46-('Credit issuance TYA'!$Z$21*'Credit issuance TYA'!$B$2)))</f>
        <v>0</v>
      </c>
      <c r="CC46" s="218">
        <f>IF(ISBLANK('Hoja De Calculo'!CD$13),'Credit issuance TYA'!CC46-('Credit issuance TYA'!$Z$21*'Credit issuance TYA'!$B$2),IF('Hoja De Calculo'!CD$16&lt;'Hoja De Calculo'!CC$16,0,'Credit issuance TYA'!CC46-('Credit issuance TYA'!$Z$21*'Credit issuance TYA'!$B$2)))</f>
        <v>0</v>
      </c>
      <c r="CD46" s="218">
        <f>IF(ISBLANK('Hoja De Calculo'!CE$13),'Credit issuance TYA'!CD46-('Credit issuance TYA'!$Z$21*'Credit issuance TYA'!$B$2),IF('Hoja De Calculo'!CE$16&lt;'Hoja De Calculo'!CD$16,0,'Credit issuance TYA'!CD46-('Credit issuance TYA'!$Z$21*'Credit issuance TYA'!$B$2)))</f>
        <v>0</v>
      </c>
      <c r="CE46" s="218">
        <f>IF(ISBLANK('Hoja De Calculo'!CF$13),'Credit issuance TYA'!CE46-('Credit issuance TYA'!$Z$21*'Credit issuance TYA'!$B$2),IF('Hoja De Calculo'!CF$16&lt;'Hoja De Calculo'!CE$16,0,'Credit issuance TYA'!CE46-('Credit issuance TYA'!$Z$21*'Credit issuance TYA'!$B$2)))</f>
        <v>0</v>
      </c>
      <c r="CF46" s="218">
        <f>IF(ISBLANK('Hoja De Calculo'!CG$13),'Credit issuance TYA'!CF46-('Credit issuance TYA'!$Z$21*'Credit issuance TYA'!$B$2),IF('Hoja De Calculo'!CG$16&lt;'Hoja De Calculo'!CF$16,0,'Credit issuance TYA'!CF46-('Credit issuance TYA'!$Z$21*'Credit issuance TYA'!$B$2)))</f>
        <v>0</v>
      </c>
      <c r="CG46" s="218">
        <f>IF(ISBLANK('Hoja De Calculo'!CH$13),'Credit issuance TYA'!CG46-('Credit issuance TYA'!$Z$21*'Credit issuance TYA'!$B$2),IF('Hoja De Calculo'!CH$16&lt;'Hoja De Calculo'!CG$16,0,'Credit issuance TYA'!CG46-('Credit issuance TYA'!$Z$21*'Credit issuance TYA'!$B$2)))</f>
        <v>0</v>
      </c>
      <c r="CH46" s="218">
        <f>IF(ISBLANK('Hoja De Calculo'!CI$13),'Credit issuance TYA'!CH46-('Credit issuance TYA'!$Z$21*'Credit issuance TYA'!$B$2),IF('Hoja De Calculo'!CI$16&lt;'Hoja De Calculo'!CH$16,0,'Credit issuance TYA'!CH46-('Credit issuance TYA'!$Z$21*'Credit issuance TYA'!$B$2)))</f>
        <v>0</v>
      </c>
      <c r="CI46" s="218">
        <f>IF(ISBLANK('Hoja De Calculo'!CJ$13),'Credit issuance TYA'!CI46-('Credit issuance TYA'!$Z$21*'Credit issuance TYA'!$B$2),IF('Hoja De Calculo'!CJ$16&lt;'Hoja De Calculo'!CI$16,0,'Credit issuance TYA'!CI46-('Credit issuance TYA'!$Z$21*'Credit issuance TYA'!$B$2)))</f>
        <v>0</v>
      </c>
      <c r="CJ46" s="218">
        <f>IF(ISBLANK('Hoja De Calculo'!CK$13),'Credit issuance TYA'!CJ46-('Credit issuance TYA'!$Z$21*'Credit issuance TYA'!$B$2),IF('Hoja De Calculo'!CK$16&lt;'Hoja De Calculo'!CJ$16,0,'Credit issuance TYA'!CJ46-('Credit issuance TYA'!$Z$21*'Credit issuance TYA'!$B$2)))</f>
        <v>0</v>
      </c>
      <c r="CK46" s="218">
        <f>IF(ISBLANK('Hoja De Calculo'!CL$13),'Credit issuance TYA'!CK46-('Credit issuance TYA'!$Z$21*'Credit issuance TYA'!$B$2),IF('Hoja De Calculo'!CL$16&lt;'Hoja De Calculo'!CK$16,0,'Credit issuance TYA'!CK46-('Credit issuance TYA'!$Z$21*'Credit issuance TYA'!$B$2)))</f>
        <v>0</v>
      </c>
      <c r="CL46" s="218">
        <f>IF(ISBLANK('Hoja De Calculo'!CM$13),'Credit issuance TYA'!CL46-('Credit issuance TYA'!$Z$21*'Credit issuance TYA'!$B$2),IF('Hoja De Calculo'!CM$16&lt;'Hoja De Calculo'!CL$16,0,'Credit issuance TYA'!CL46-('Credit issuance TYA'!$Z$21*'Credit issuance TYA'!$B$2)))</f>
        <v>0</v>
      </c>
      <c r="CM46" s="218">
        <f>IF(ISBLANK('Hoja De Calculo'!CN$13),'Credit issuance TYA'!CM46-('Credit issuance TYA'!$Z$21*'Credit issuance TYA'!$B$2),IF('Hoja De Calculo'!CN$16&lt;'Hoja De Calculo'!CM$16,0,'Credit issuance TYA'!CM46-('Credit issuance TYA'!$Z$21*'Credit issuance TYA'!$B$2)))</f>
        <v>0</v>
      </c>
      <c r="CN46" s="218">
        <f>IF(ISBLANK('Hoja De Calculo'!CO$13),'Credit issuance TYA'!CN46-('Credit issuance TYA'!$Z$21*'Credit issuance TYA'!$B$2),IF('Hoja De Calculo'!CO$16&lt;'Hoja De Calculo'!CN$16,0,'Credit issuance TYA'!CN46-('Credit issuance TYA'!$Z$21*'Credit issuance TYA'!$B$2)))</f>
        <v>0</v>
      </c>
      <c r="CO46" s="218">
        <f>IF(ISBLANK('Hoja De Calculo'!CP$13),'Credit issuance TYA'!CO46-('Credit issuance TYA'!$Z$21*'Credit issuance TYA'!$B$2),IF('Hoja De Calculo'!CP$16&lt;'Hoja De Calculo'!CO$16,0,'Credit issuance TYA'!CO46-('Credit issuance TYA'!$Z$21*'Credit issuance TYA'!$B$2)))</f>
        <v>0</v>
      </c>
      <c r="CP46" s="218">
        <f>IF(ISBLANK('Hoja De Calculo'!CQ$13),'Credit issuance TYA'!CP46-('Credit issuance TYA'!$Z$21*'Credit issuance TYA'!$B$2),IF('Hoja De Calculo'!CQ$16&lt;'Hoja De Calculo'!CP$16,0,'Credit issuance TYA'!CP46-('Credit issuance TYA'!$Z$21*'Credit issuance TYA'!$B$2)))</f>
        <v>0</v>
      </c>
      <c r="CQ46" s="218">
        <f>IF(ISBLANK('Hoja De Calculo'!CR$13),'Credit issuance TYA'!CQ46-('Credit issuance TYA'!$Z$21*'Credit issuance TYA'!$B$2),IF('Hoja De Calculo'!CR$16&lt;'Hoja De Calculo'!CQ$16,0,'Credit issuance TYA'!CQ46-('Credit issuance TYA'!$Z$21*'Credit issuance TYA'!$B$2)))</f>
        <v>0</v>
      </c>
      <c r="CR46" s="218">
        <f>IF(ISBLANK('Hoja De Calculo'!CS$13),'Credit issuance TYA'!CR46-('Credit issuance TYA'!$Z$21*'Credit issuance TYA'!$B$2),IF('Hoja De Calculo'!CS$16&lt;'Hoja De Calculo'!CR$16,0,'Credit issuance TYA'!CR46-('Credit issuance TYA'!$Z$21*'Credit issuance TYA'!$B$2)))</f>
        <v>0</v>
      </c>
      <c r="CS46" s="218">
        <f>IF(ISBLANK('Hoja De Calculo'!CT$13),'Credit issuance TYA'!CS46-('Credit issuance TYA'!$Z$21*'Credit issuance TYA'!$B$2),IF('Hoja De Calculo'!CT$16&lt;'Hoja De Calculo'!CS$16,0,'Credit issuance TYA'!CS46-('Credit issuance TYA'!$Z$21*'Credit issuance TYA'!$B$2)))</f>
        <v>0</v>
      </c>
      <c r="CT46" s="218">
        <f>IF(ISBLANK('Hoja De Calculo'!CU$13),'Credit issuance TYA'!CT46-('Credit issuance TYA'!$Z$21*'Credit issuance TYA'!$B$2),IF('Hoja De Calculo'!CU$16&lt;'Hoja De Calculo'!CT$16,0,'Credit issuance TYA'!CT46-('Credit issuance TYA'!$Z$21*'Credit issuance TYA'!$B$2)))</f>
        <v>0</v>
      </c>
      <c r="CU46" s="218">
        <f>IF(ISBLANK('Hoja De Calculo'!CV$13),'Credit issuance TYA'!CU46-('Credit issuance TYA'!$Z$21*'Credit issuance TYA'!$B$2),IF('Hoja De Calculo'!CV$16&lt;'Hoja De Calculo'!CU$16,0,'Credit issuance TYA'!CU46-('Credit issuance TYA'!$Z$21*'Credit issuance TYA'!$B$2)))</f>
        <v>0</v>
      </c>
      <c r="CV46" s="218">
        <f>IF(ISBLANK('Hoja De Calculo'!CW$13),'Credit issuance TYA'!CV46-('Credit issuance TYA'!$Z$21*'Credit issuance TYA'!$B$2),IF('Hoja De Calculo'!CW$16&lt;'Hoja De Calculo'!CV$16,0,'Credit issuance TYA'!CV46-('Credit issuance TYA'!$Z$21*'Credit issuance TYA'!$B$2)))</f>
        <v>0</v>
      </c>
      <c r="CW46" s="218">
        <f>IF(ISBLANK('Hoja De Calculo'!CX$13),'Credit issuance TYA'!CW46-('Credit issuance TYA'!$Z$21*'Credit issuance TYA'!$B$2),IF('Hoja De Calculo'!CX$16&lt;'Hoja De Calculo'!CW$16,0,'Credit issuance TYA'!CW46-('Credit issuance TYA'!$Z$21*'Credit issuance TYA'!$B$2)))</f>
        <v>0</v>
      </c>
    </row>
    <row r="47" spans="1:102" x14ac:dyDescent="0.35">
      <c r="A47" t="s">
        <v>152</v>
      </c>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204"/>
      <c r="AA47" s="218">
        <f>'Credit issuance TYA'!AA47-('Credit issuance TYA'!$AA21*'Credit issuance TYA'!$B$2)</f>
        <v>0</v>
      </c>
      <c r="AB47" s="218">
        <f>IF(ISBLANK('Hoja De Calculo'!AC$13),'Credit issuance TYA'!AB47-('Credit issuance TYA'!$AA$21*'Credit issuance TYA'!$B$2),IF('Hoja De Calculo'!AC$16&lt;'Hoja De Calculo'!AB$16,0,'Credit issuance TYA'!AB47-('Credit issuance TYA'!$AA$21*'Credit issuance TYA'!$B$2)))</f>
        <v>0</v>
      </c>
      <c r="AC47" s="218">
        <f>IF(ISBLANK('Hoja De Calculo'!AD$13),'Credit issuance TYA'!AC47-('Credit issuance TYA'!$AA$21*'Credit issuance TYA'!$B$2),IF('Hoja De Calculo'!AD$16&lt;'Hoja De Calculo'!AC$16,0,'Credit issuance TYA'!AC47-('Credit issuance TYA'!$AA$21*'Credit issuance TYA'!$B$2)))</f>
        <v>0</v>
      </c>
      <c r="AD47" s="218">
        <f>IF(ISBLANK('Hoja De Calculo'!AE$13),'Credit issuance TYA'!AD47-('Credit issuance TYA'!$AA$21*'Credit issuance TYA'!$B$2),IF('Hoja De Calculo'!AE$16&lt;'Hoja De Calculo'!AD$16,0,'Credit issuance TYA'!AD47-('Credit issuance TYA'!$AA$21*'Credit issuance TYA'!$B$2)))</f>
        <v>0</v>
      </c>
      <c r="AE47" s="218">
        <f>IF(ISBLANK('Hoja De Calculo'!AF$13),'Credit issuance TYA'!AE47-('Credit issuance TYA'!$AA$21*'Credit issuance TYA'!$B$2),IF('Hoja De Calculo'!AF$16&lt;'Hoja De Calculo'!AE$16,0,'Credit issuance TYA'!AE47-('Credit issuance TYA'!$AA$21*'Credit issuance TYA'!$B$2)))</f>
        <v>0</v>
      </c>
      <c r="AF47" s="218">
        <f>IF(ISBLANK('Hoja De Calculo'!AG$13),'Credit issuance TYA'!AF47-('Credit issuance TYA'!$AA$21*'Credit issuance TYA'!$B$2),IF('Hoja De Calculo'!AG$16&lt;'Hoja De Calculo'!AF$16,0,'Credit issuance TYA'!AF47-('Credit issuance TYA'!$AA$21*'Credit issuance TYA'!$B$2)))</f>
        <v>0</v>
      </c>
      <c r="AG47" s="218">
        <f>IF(ISBLANK('Hoja De Calculo'!AH$13),'Credit issuance TYA'!AG47-('Credit issuance TYA'!$AA$21*'Credit issuance TYA'!$B$2),IF('Hoja De Calculo'!AH$16&lt;'Hoja De Calculo'!AG$16,0,'Credit issuance TYA'!AG47-('Credit issuance TYA'!$AA$21*'Credit issuance TYA'!$B$2)))</f>
        <v>0</v>
      </c>
      <c r="AH47" s="218">
        <f>IF(ISBLANK('Hoja De Calculo'!AI$13),'Credit issuance TYA'!AH47-('Credit issuance TYA'!$AA$21*'Credit issuance TYA'!$B$2),IF('Hoja De Calculo'!AI$16&lt;'Hoja De Calculo'!AH$16,0,'Credit issuance TYA'!AH47-('Credit issuance TYA'!$AA$21*'Credit issuance TYA'!$B$2)))</f>
        <v>0</v>
      </c>
      <c r="AI47" s="218">
        <f>IF(ISBLANK('Hoja De Calculo'!AJ$13),'Credit issuance TYA'!AI47-('Credit issuance TYA'!$AA$21*'Credit issuance TYA'!$B$2),IF('Hoja De Calculo'!AJ$16&lt;'Hoja De Calculo'!AI$16,0,'Credit issuance TYA'!AI47-('Credit issuance TYA'!$AA$21*'Credit issuance TYA'!$B$2)))</f>
        <v>0</v>
      </c>
      <c r="AJ47" s="218">
        <f>IF(ISBLANK('Hoja De Calculo'!AK$13),'Credit issuance TYA'!AJ47-('Credit issuance TYA'!$AA$21*'Credit issuance TYA'!$B$2),IF('Hoja De Calculo'!AK$16&lt;'Hoja De Calculo'!AJ$16,0,'Credit issuance TYA'!AJ47-('Credit issuance TYA'!$AA$21*'Credit issuance TYA'!$B$2)))</f>
        <v>0</v>
      </c>
      <c r="AK47" s="218">
        <f>IF(ISBLANK('Hoja De Calculo'!AL$13),'Credit issuance TYA'!AK47-('Credit issuance TYA'!$AA$21*'Credit issuance TYA'!$B$2),IF('Hoja De Calculo'!AL$16&lt;'Hoja De Calculo'!AK$16,0,'Credit issuance TYA'!AK47-('Credit issuance TYA'!$AA$21*'Credit issuance TYA'!$B$2)))</f>
        <v>0</v>
      </c>
      <c r="AL47" s="218">
        <f>IF(ISBLANK('Hoja De Calculo'!AM$13),'Credit issuance TYA'!AL47-('Credit issuance TYA'!$AA$21*'Credit issuance TYA'!$B$2),IF('Hoja De Calculo'!AM$16&lt;'Hoja De Calculo'!AL$16,0,'Credit issuance TYA'!AL47-('Credit issuance TYA'!$AA$21*'Credit issuance TYA'!$B$2)))</f>
        <v>0</v>
      </c>
      <c r="AM47" s="218">
        <f>IF(ISBLANK('Hoja De Calculo'!AN$13),'Credit issuance TYA'!AM47-('Credit issuance TYA'!$AA$21*'Credit issuance TYA'!$B$2),IF('Hoja De Calculo'!AN$16&lt;'Hoja De Calculo'!AM$16,0,'Credit issuance TYA'!AM47-('Credit issuance TYA'!$AA$21*'Credit issuance TYA'!$B$2)))</f>
        <v>0</v>
      </c>
      <c r="AN47" s="218">
        <f>IF(ISBLANK('Hoja De Calculo'!AO$13),'Credit issuance TYA'!AN47-('Credit issuance TYA'!$AA$21*'Credit issuance TYA'!$B$2),IF('Hoja De Calculo'!AO$16&lt;'Hoja De Calculo'!AN$16,0,'Credit issuance TYA'!AN47-('Credit issuance TYA'!$AA$21*'Credit issuance TYA'!$B$2)))</f>
        <v>0</v>
      </c>
      <c r="AO47" s="218">
        <f>IF(ISBLANK('Hoja De Calculo'!AP$13),'Credit issuance TYA'!AO47-('Credit issuance TYA'!$AA$21*'Credit issuance TYA'!$B$2),IF('Hoja De Calculo'!AP$16&lt;'Hoja De Calculo'!AO$16,0,'Credit issuance TYA'!AO47-('Credit issuance TYA'!$AA$21*'Credit issuance TYA'!$B$2)))</f>
        <v>0</v>
      </c>
      <c r="AP47" s="218">
        <f>IF(ISBLANK('Hoja De Calculo'!AQ$13),'Credit issuance TYA'!AP47-('Credit issuance TYA'!$AA$21*'Credit issuance TYA'!$B$2),IF('Hoja De Calculo'!AQ$16&lt;'Hoja De Calculo'!AP$16,0,'Credit issuance TYA'!AP47-('Credit issuance TYA'!$AA$21*'Credit issuance TYA'!$B$2)))</f>
        <v>0</v>
      </c>
      <c r="AQ47" s="218">
        <f>IF(ISBLANK('Hoja De Calculo'!AR$13),'Credit issuance TYA'!AQ47-('Credit issuance TYA'!$AA$21*'Credit issuance TYA'!$B$2),IF('Hoja De Calculo'!AR$16&lt;'Hoja De Calculo'!AQ$16,0,'Credit issuance TYA'!AQ47-('Credit issuance TYA'!$AA$21*'Credit issuance TYA'!$B$2)))</f>
        <v>0</v>
      </c>
      <c r="AR47" s="218">
        <f>IF(ISBLANK('Hoja De Calculo'!AS$13),'Credit issuance TYA'!AR47-('Credit issuance TYA'!$AA$21*'Credit issuance TYA'!$B$2),IF('Hoja De Calculo'!AS$16&lt;'Hoja De Calculo'!AR$16,0,'Credit issuance TYA'!AR47-('Credit issuance TYA'!$AA$21*'Credit issuance TYA'!$B$2)))</f>
        <v>0</v>
      </c>
      <c r="AS47" s="218">
        <f>IF(ISBLANK('Hoja De Calculo'!AT$13),'Credit issuance TYA'!AS47-('Credit issuance TYA'!$AA$21*'Credit issuance TYA'!$B$2),IF('Hoja De Calculo'!AT$16&lt;'Hoja De Calculo'!AS$16,0,'Credit issuance TYA'!AS47-('Credit issuance TYA'!$AA$21*'Credit issuance TYA'!$B$2)))</f>
        <v>0</v>
      </c>
      <c r="AT47" s="218">
        <f>IF(ISBLANK('Hoja De Calculo'!AU$13),'Credit issuance TYA'!AT47-('Credit issuance TYA'!$AA$21*'Credit issuance TYA'!$B$2),IF('Hoja De Calculo'!AU$16&lt;'Hoja De Calculo'!AT$16,0,'Credit issuance TYA'!AT47-('Credit issuance TYA'!$AA$21*'Credit issuance TYA'!$B$2)))</f>
        <v>0</v>
      </c>
      <c r="AU47" s="218">
        <f>IF(ISBLANK('Hoja De Calculo'!AV$13),'Credit issuance TYA'!AU47-('Credit issuance TYA'!$AA$21*'Credit issuance TYA'!$B$2),IF('Hoja De Calculo'!AV$16&lt;'Hoja De Calculo'!AU$16,0,'Credit issuance TYA'!AU47-('Credit issuance TYA'!$AA$21*'Credit issuance TYA'!$B$2)))</f>
        <v>0</v>
      </c>
      <c r="AV47" s="218">
        <f>IF(ISBLANK('Hoja De Calculo'!AW$13),'Credit issuance TYA'!AV47-('Credit issuance TYA'!$AA$21*'Credit issuance TYA'!$B$2),IF('Hoja De Calculo'!AW$16&lt;'Hoja De Calculo'!AV$16,0,'Credit issuance TYA'!AV47-('Credit issuance TYA'!$AA$21*'Credit issuance TYA'!$B$2)))</f>
        <v>0</v>
      </c>
      <c r="AW47" s="218">
        <f>IF(ISBLANK('Hoja De Calculo'!AX$13),'Credit issuance TYA'!AW47-('Credit issuance TYA'!$AA$21*'Credit issuance TYA'!$B$2),IF('Hoja De Calculo'!AX$16&lt;'Hoja De Calculo'!AW$16,0,'Credit issuance TYA'!AW47-('Credit issuance TYA'!$AA$21*'Credit issuance TYA'!$B$2)))</f>
        <v>0</v>
      </c>
      <c r="AX47" s="218">
        <f>IF(ISBLANK('Hoja De Calculo'!AY$13),'Credit issuance TYA'!AX47-('Credit issuance TYA'!$AA$21*'Credit issuance TYA'!$B$2),IF('Hoja De Calculo'!AY$16&lt;'Hoja De Calculo'!AX$16,0,'Credit issuance TYA'!AX47-('Credit issuance TYA'!$AA$21*'Credit issuance TYA'!$B$2)))</f>
        <v>0</v>
      </c>
      <c r="AY47" s="218">
        <f>IF(ISBLANK('Hoja De Calculo'!AZ$13),'Credit issuance TYA'!AY47-('Credit issuance TYA'!$AA$21*'Credit issuance TYA'!$B$2),IF('Hoja De Calculo'!AZ$16&lt;'Hoja De Calculo'!AY$16,0,'Credit issuance TYA'!AY47-('Credit issuance TYA'!$AA$21*'Credit issuance TYA'!$B$2)))</f>
        <v>0</v>
      </c>
      <c r="AZ47" s="218">
        <f>IF(ISBLANK('Hoja De Calculo'!BA$13),'Credit issuance TYA'!AZ47-('Credit issuance TYA'!$AA$21*'Credit issuance TYA'!$B$2),IF('Hoja De Calculo'!BA$16&lt;'Hoja De Calculo'!AZ$16,0,'Credit issuance TYA'!AZ47-('Credit issuance TYA'!$AA$21*'Credit issuance TYA'!$B$2)))</f>
        <v>0</v>
      </c>
      <c r="BA47" s="218">
        <f>IF(ISBLANK('Hoja De Calculo'!BB$13),'Credit issuance TYA'!BA47-('Credit issuance TYA'!$AA$21*'Credit issuance TYA'!$B$2),IF('Hoja De Calculo'!BB$16&lt;'Hoja De Calculo'!BA$16,0,'Credit issuance TYA'!BA47-('Credit issuance TYA'!$AA$21*'Credit issuance TYA'!$B$2)))</f>
        <v>0</v>
      </c>
      <c r="BB47" s="218">
        <f>IF(ISBLANK('Hoja De Calculo'!BC$13),'Credit issuance TYA'!BB47-('Credit issuance TYA'!$AA$21*'Credit issuance TYA'!$B$2),IF('Hoja De Calculo'!BC$16&lt;'Hoja De Calculo'!BB$16,0,'Credit issuance TYA'!BB47-('Credit issuance TYA'!$AA$21*'Credit issuance TYA'!$B$2)))</f>
        <v>0</v>
      </c>
      <c r="BC47" s="218">
        <f>IF(ISBLANK('Hoja De Calculo'!BD$13),'Credit issuance TYA'!BC47-('Credit issuance TYA'!$AA$21*'Credit issuance TYA'!$B$2),IF('Hoja De Calculo'!BD$16&lt;'Hoja De Calculo'!BC$16,0,'Credit issuance TYA'!BC47-('Credit issuance TYA'!$AA$21*'Credit issuance TYA'!$B$2)))</f>
        <v>0</v>
      </c>
      <c r="BD47" s="218">
        <f>IF(ISBLANK('Hoja De Calculo'!BE$13),'Credit issuance TYA'!BD47-('Credit issuance TYA'!$AA$21*'Credit issuance TYA'!$B$2),IF('Hoja De Calculo'!BE$16&lt;'Hoja De Calculo'!BD$16,0,'Credit issuance TYA'!BD47-('Credit issuance TYA'!$AA$21*'Credit issuance TYA'!$B$2)))</f>
        <v>0</v>
      </c>
      <c r="BE47" s="218">
        <f>IF(ISBLANK('Hoja De Calculo'!BF$13),'Credit issuance TYA'!BE47-('Credit issuance TYA'!$AA$21*'Credit issuance TYA'!$B$2),IF('Hoja De Calculo'!BF$16&lt;'Hoja De Calculo'!BE$16,0,'Credit issuance TYA'!BE47-('Credit issuance TYA'!$AA$21*'Credit issuance TYA'!$B$2)))</f>
        <v>0</v>
      </c>
      <c r="BF47" s="218">
        <f>IF(ISBLANK('Hoja De Calculo'!BG$13),'Credit issuance TYA'!BF47-('Credit issuance TYA'!$AA$21*'Credit issuance TYA'!$B$2),IF('Hoja De Calculo'!BG$16&lt;'Hoja De Calculo'!BF$16,0,'Credit issuance TYA'!BF47-('Credit issuance TYA'!$AA$21*'Credit issuance TYA'!$B$2)))</f>
        <v>0</v>
      </c>
      <c r="BG47" s="218">
        <f>IF(ISBLANK('Hoja De Calculo'!BH$13),'Credit issuance TYA'!BG47-('Credit issuance TYA'!$AA$21*'Credit issuance TYA'!$B$2),IF('Hoja De Calculo'!BH$16&lt;'Hoja De Calculo'!BG$16,0,'Credit issuance TYA'!BG47-('Credit issuance TYA'!$AA$21*'Credit issuance TYA'!$B$2)))</f>
        <v>0</v>
      </c>
      <c r="BH47" s="218">
        <f>IF(ISBLANK('Hoja De Calculo'!BI$13),'Credit issuance TYA'!BH47-('Credit issuance TYA'!$AA$21*'Credit issuance TYA'!$B$2),IF('Hoja De Calculo'!BI$16&lt;'Hoja De Calculo'!BH$16,0,'Credit issuance TYA'!BH47-('Credit issuance TYA'!$AA$21*'Credit issuance TYA'!$B$2)))</f>
        <v>0</v>
      </c>
      <c r="BI47" s="218">
        <f>IF(ISBLANK('Hoja De Calculo'!BJ$13),'Credit issuance TYA'!BI47-('Credit issuance TYA'!$AA$21*'Credit issuance TYA'!$B$2),IF('Hoja De Calculo'!BJ$16&lt;'Hoja De Calculo'!BI$16,0,'Credit issuance TYA'!BI47-('Credit issuance TYA'!$AA$21*'Credit issuance TYA'!$B$2)))</f>
        <v>0</v>
      </c>
      <c r="BJ47" s="218">
        <f>IF(ISBLANK('Hoja De Calculo'!BK$13),'Credit issuance TYA'!BJ47-('Credit issuance TYA'!$AA$21*'Credit issuance TYA'!$B$2),IF('Hoja De Calculo'!BK$16&lt;'Hoja De Calculo'!BJ$16,0,'Credit issuance TYA'!BJ47-('Credit issuance TYA'!$AA$21*'Credit issuance TYA'!$B$2)))</f>
        <v>0</v>
      </c>
      <c r="BK47" s="218">
        <f>IF(ISBLANK('Hoja De Calculo'!BL$13),'Credit issuance TYA'!BK47-('Credit issuance TYA'!$AA$21*'Credit issuance TYA'!$B$2),IF('Hoja De Calculo'!BL$16&lt;'Hoja De Calculo'!BK$16,0,'Credit issuance TYA'!BK47-('Credit issuance TYA'!$AA$21*'Credit issuance TYA'!$B$2)))</f>
        <v>0</v>
      </c>
      <c r="BL47" s="218">
        <f>IF(ISBLANK('Hoja De Calculo'!BM$13),'Credit issuance TYA'!BL47-('Credit issuance TYA'!$AA$21*'Credit issuance TYA'!$B$2),IF('Hoja De Calculo'!BM$16&lt;'Hoja De Calculo'!BL$16,0,'Credit issuance TYA'!BL47-('Credit issuance TYA'!$AA$21*'Credit issuance TYA'!$B$2)))</f>
        <v>0</v>
      </c>
      <c r="BM47" s="218">
        <f>IF(ISBLANK('Hoja De Calculo'!BN$13),'Credit issuance TYA'!BM47-('Credit issuance TYA'!$AA$21*'Credit issuance TYA'!$B$2),IF('Hoja De Calculo'!BN$16&lt;'Hoja De Calculo'!BM$16,0,'Credit issuance TYA'!BM47-('Credit issuance TYA'!$AA$21*'Credit issuance TYA'!$B$2)))</f>
        <v>0</v>
      </c>
      <c r="BN47" s="218">
        <f>IF(ISBLANK('Hoja De Calculo'!BO$13),'Credit issuance TYA'!BN47-('Credit issuance TYA'!$AA$21*'Credit issuance TYA'!$B$2),IF('Hoja De Calculo'!BO$16&lt;'Hoja De Calculo'!BN$16,0,'Credit issuance TYA'!BN47-('Credit issuance TYA'!$AA$21*'Credit issuance TYA'!$B$2)))</f>
        <v>0</v>
      </c>
      <c r="BO47" s="218">
        <f>IF(ISBLANK('Hoja De Calculo'!BP$13),'Credit issuance TYA'!BO47-('Credit issuance TYA'!$AA$21*'Credit issuance TYA'!$B$2),IF('Hoja De Calculo'!BP$16&lt;'Hoja De Calculo'!BO$16,0,'Credit issuance TYA'!BO47-('Credit issuance TYA'!$AA$21*'Credit issuance TYA'!$B$2)))</f>
        <v>0</v>
      </c>
      <c r="BP47" s="218">
        <f>IF(ISBLANK('Hoja De Calculo'!BQ$13),'Credit issuance TYA'!BP47-('Credit issuance TYA'!$AA$21*'Credit issuance TYA'!$B$2),IF('Hoja De Calculo'!BQ$16&lt;'Hoja De Calculo'!BP$16,0,'Credit issuance TYA'!BP47-('Credit issuance TYA'!$AA$21*'Credit issuance TYA'!$B$2)))</f>
        <v>0</v>
      </c>
      <c r="BQ47" s="218">
        <f>IF(ISBLANK('Hoja De Calculo'!BR$13),'Credit issuance TYA'!BQ47-('Credit issuance TYA'!$AA$21*'Credit issuance TYA'!$B$2),IF('Hoja De Calculo'!BR$16&lt;'Hoja De Calculo'!BQ$16,0,'Credit issuance TYA'!BQ47-('Credit issuance TYA'!$AA$21*'Credit issuance TYA'!$B$2)))</f>
        <v>0</v>
      </c>
      <c r="BR47" s="218">
        <f>IF(ISBLANK('Hoja De Calculo'!BS$13),'Credit issuance TYA'!BR47-('Credit issuance TYA'!$AA$21*'Credit issuance TYA'!$B$2),IF('Hoja De Calculo'!BS$16&lt;'Hoja De Calculo'!BR$16,0,'Credit issuance TYA'!BR47-('Credit issuance TYA'!$AA$21*'Credit issuance TYA'!$B$2)))</f>
        <v>0</v>
      </c>
      <c r="BS47" s="218">
        <f>IF(ISBLANK('Hoja De Calculo'!BT$13),'Credit issuance TYA'!BS47-('Credit issuance TYA'!$AA$21*'Credit issuance TYA'!$B$2),IF('Hoja De Calculo'!BT$16&lt;'Hoja De Calculo'!BS$16,0,'Credit issuance TYA'!BS47-('Credit issuance TYA'!$AA$21*'Credit issuance TYA'!$B$2)))</f>
        <v>0</v>
      </c>
      <c r="BT47" s="218">
        <f>IF(ISBLANK('Hoja De Calculo'!BU$13),'Credit issuance TYA'!BT47-('Credit issuance TYA'!$AA$21*'Credit issuance TYA'!$B$2),IF('Hoja De Calculo'!BU$16&lt;'Hoja De Calculo'!BT$16,0,'Credit issuance TYA'!BT47-('Credit issuance TYA'!$AA$21*'Credit issuance TYA'!$B$2)))</f>
        <v>0</v>
      </c>
      <c r="BU47" s="218">
        <f>IF(ISBLANK('Hoja De Calculo'!BV$13),'Credit issuance TYA'!BU47-('Credit issuance TYA'!$AA$21*'Credit issuance TYA'!$B$2),IF('Hoja De Calculo'!BV$16&lt;'Hoja De Calculo'!BU$16,0,'Credit issuance TYA'!BU47-('Credit issuance TYA'!$AA$21*'Credit issuance TYA'!$B$2)))</f>
        <v>0</v>
      </c>
      <c r="BV47" s="218">
        <f>IF(ISBLANK('Hoja De Calculo'!BW$13),'Credit issuance TYA'!BV47-('Credit issuance TYA'!$AA$21*'Credit issuance TYA'!$B$2),IF('Hoja De Calculo'!BW$16&lt;'Hoja De Calculo'!BV$16,0,'Credit issuance TYA'!BV47-('Credit issuance TYA'!$AA$21*'Credit issuance TYA'!$B$2)))</f>
        <v>0</v>
      </c>
      <c r="BW47" s="218">
        <f>IF(ISBLANK('Hoja De Calculo'!BX$13),'Credit issuance TYA'!BW47-('Credit issuance TYA'!$AA$21*'Credit issuance TYA'!$B$2),IF('Hoja De Calculo'!BX$16&lt;'Hoja De Calculo'!BW$16,0,'Credit issuance TYA'!BW47-('Credit issuance TYA'!$AA$21*'Credit issuance TYA'!$B$2)))</f>
        <v>0</v>
      </c>
      <c r="BX47" s="218">
        <f>IF(ISBLANK('Hoja De Calculo'!BY$13),'Credit issuance TYA'!BX47-('Credit issuance TYA'!$AA$21*'Credit issuance TYA'!$B$2),IF('Hoja De Calculo'!BY$16&lt;'Hoja De Calculo'!BX$16,0,'Credit issuance TYA'!BX47-('Credit issuance TYA'!$AA$21*'Credit issuance TYA'!$B$2)))</f>
        <v>0</v>
      </c>
      <c r="BY47" s="218">
        <f>IF(ISBLANK('Hoja De Calculo'!BZ$13),'Credit issuance TYA'!BY47-('Credit issuance TYA'!$AA$21*'Credit issuance TYA'!$B$2),IF('Hoja De Calculo'!BZ$16&lt;'Hoja De Calculo'!BY$16,0,'Credit issuance TYA'!BY47-('Credit issuance TYA'!$AA$21*'Credit issuance TYA'!$B$2)))</f>
        <v>0</v>
      </c>
      <c r="BZ47" s="218">
        <f>IF(ISBLANK('Hoja De Calculo'!CA$13),'Credit issuance TYA'!BZ47-('Credit issuance TYA'!$AA$21*'Credit issuance TYA'!$B$2),IF('Hoja De Calculo'!CA$16&lt;'Hoja De Calculo'!BZ$16,0,'Credit issuance TYA'!BZ47-('Credit issuance TYA'!$AA$21*'Credit issuance TYA'!$B$2)))</f>
        <v>0</v>
      </c>
      <c r="CA47" s="218">
        <f>IF(ISBLANK('Hoja De Calculo'!CB$13),'Credit issuance TYA'!CA47-('Credit issuance TYA'!$AA$21*'Credit issuance TYA'!$B$2),IF('Hoja De Calculo'!CB$16&lt;'Hoja De Calculo'!CA$16,0,'Credit issuance TYA'!CA47-('Credit issuance TYA'!$AA$21*'Credit issuance TYA'!$B$2)))</f>
        <v>0</v>
      </c>
      <c r="CB47" s="218">
        <f>IF(ISBLANK('Hoja De Calculo'!CC$13),'Credit issuance TYA'!CB47-('Credit issuance TYA'!$AA$21*'Credit issuance TYA'!$B$2),IF('Hoja De Calculo'!CC$16&lt;'Hoja De Calculo'!CB$16,0,'Credit issuance TYA'!CB47-('Credit issuance TYA'!$AA$21*'Credit issuance TYA'!$B$2)))</f>
        <v>0</v>
      </c>
      <c r="CC47" s="218">
        <f>IF(ISBLANK('Hoja De Calculo'!CD$13),'Credit issuance TYA'!CC47-('Credit issuance TYA'!$AA$21*'Credit issuance TYA'!$B$2),IF('Hoja De Calculo'!CD$16&lt;'Hoja De Calculo'!CC$16,0,'Credit issuance TYA'!CC47-('Credit issuance TYA'!$AA$21*'Credit issuance TYA'!$B$2)))</f>
        <v>0</v>
      </c>
      <c r="CD47" s="218">
        <f>IF(ISBLANK('Hoja De Calculo'!CE$13),'Credit issuance TYA'!CD47-('Credit issuance TYA'!$AA$21*'Credit issuance TYA'!$B$2),IF('Hoja De Calculo'!CE$16&lt;'Hoja De Calculo'!CD$16,0,'Credit issuance TYA'!CD47-('Credit issuance TYA'!$AA$21*'Credit issuance TYA'!$B$2)))</f>
        <v>0</v>
      </c>
      <c r="CE47" s="218">
        <f>IF(ISBLANK('Hoja De Calculo'!CF$13),'Credit issuance TYA'!CE47-('Credit issuance TYA'!$AA$21*'Credit issuance TYA'!$B$2),IF('Hoja De Calculo'!CF$16&lt;'Hoja De Calculo'!CE$16,0,'Credit issuance TYA'!CE47-('Credit issuance TYA'!$AA$21*'Credit issuance TYA'!$B$2)))</f>
        <v>0</v>
      </c>
      <c r="CF47" s="218">
        <f>IF(ISBLANK('Hoja De Calculo'!CG$13),'Credit issuance TYA'!CF47-('Credit issuance TYA'!$AA$21*'Credit issuance TYA'!$B$2),IF('Hoja De Calculo'!CG$16&lt;'Hoja De Calculo'!CF$16,0,'Credit issuance TYA'!CF47-('Credit issuance TYA'!$AA$21*'Credit issuance TYA'!$B$2)))</f>
        <v>0</v>
      </c>
      <c r="CG47" s="218">
        <f>IF(ISBLANK('Hoja De Calculo'!CH$13),'Credit issuance TYA'!CG47-('Credit issuance TYA'!$AA$21*'Credit issuance TYA'!$B$2),IF('Hoja De Calculo'!CH$16&lt;'Hoja De Calculo'!CG$16,0,'Credit issuance TYA'!CG47-('Credit issuance TYA'!$AA$21*'Credit issuance TYA'!$B$2)))</f>
        <v>0</v>
      </c>
      <c r="CH47" s="218">
        <f>IF(ISBLANK('Hoja De Calculo'!CI$13),'Credit issuance TYA'!CH47-('Credit issuance TYA'!$AA$21*'Credit issuance TYA'!$B$2),IF('Hoja De Calculo'!CI$16&lt;'Hoja De Calculo'!CH$16,0,'Credit issuance TYA'!CH47-('Credit issuance TYA'!$AA$21*'Credit issuance TYA'!$B$2)))</f>
        <v>0</v>
      </c>
      <c r="CI47" s="218">
        <f>IF(ISBLANK('Hoja De Calculo'!CJ$13),'Credit issuance TYA'!CI47-('Credit issuance TYA'!$AA$21*'Credit issuance TYA'!$B$2),IF('Hoja De Calculo'!CJ$16&lt;'Hoja De Calculo'!CI$16,0,'Credit issuance TYA'!CI47-('Credit issuance TYA'!$AA$21*'Credit issuance TYA'!$B$2)))</f>
        <v>0</v>
      </c>
      <c r="CJ47" s="218">
        <f>IF(ISBLANK('Hoja De Calculo'!CK$13),'Credit issuance TYA'!CJ47-('Credit issuance TYA'!$AA$21*'Credit issuance TYA'!$B$2),IF('Hoja De Calculo'!CK$16&lt;'Hoja De Calculo'!CJ$16,0,'Credit issuance TYA'!CJ47-('Credit issuance TYA'!$AA$21*'Credit issuance TYA'!$B$2)))</f>
        <v>0</v>
      </c>
      <c r="CK47" s="218">
        <f>IF(ISBLANK('Hoja De Calculo'!CL$13),'Credit issuance TYA'!CK47-('Credit issuance TYA'!$AA$21*'Credit issuance TYA'!$B$2),IF('Hoja De Calculo'!CL$16&lt;'Hoja De Calculo'!CK$16,0,'Credit issuance TYA'!CK47-('Credit issuance TYA'!$AA$21*'Credit issuance TYA'!$B$2)))</f>
        <v>0</v>
      </c>
      <c r="CL47" s="218">
        <f>IF(ISBLANK('Hoja De Calculo'!CM$13),'Credit issuance TYA'!CL47-('Credit issuance TYA'!$AA$21*'Credit issuance TYA'!$B$2),IF('Hoja De Calculo'!CM$16&lt;'Hoja De Calculo'!CL$16,0,'Credit issuance TYA'!CL47-('Credit issuance TYA'!$AA$21*'Credit issuance TYA'!$B$2)))</f>
        <v>0</v>
      </c>
      <c r="CM47" s="218">
        <f>IF(ISBLANK('Hoja De Calculo'!CN$13),'Credit issuance TYA'!CM47-('Credit issuance TYA'!$AA$21*'Credit issuance TYA'!$B$2),IF('Hoja De Calculo'!CN$16&lt;'Hoja De Calculo'!CM$16,0,'Credit issuance TYA'!CM47-('Credit issuance TYA'!$AA$21*'Credit issuance TYA'!$B$2)))</f>
        <v>0</v>
      </c>
      <c r="CN47" s="218">
        <f>IF(ISBLANK('Hoja De Calculo'!CO$13),'Credit issuance TYA'!CN47-('Credit issuance TYA'!$AA$21*'Credit issuance TYA'!$B$2),IF('Hoja De Calculo'!CO$16&lt;'Hoja De Calculo'!CN$16,0,'Credit issuance TYA'!CN47-('Credit issuance TYA'!$AA$21*'Credit issuance TYA'!$B$2)))</f>
        <v>0</v>
      </c>
      <c r="CO47" s="218">
        <f>IF(ISBLANK('Hoja De Calculo'!CP$13),'Credit issuance TYA'!CO47-('Credit issuance TYA'!$AA$21*'Credit issuance TYA'!$B$2),IF('Hoja De Calculo'!CP$16&lt;'Hoja De Calculo'!CO$16,0,'Credit issuance TYA'!CO47-('Credit issuance TYA'!$AA$21*'Credit issuance TYA'!$B$2)))</f>
        <v>0</v>
      </c>
      <c r="CP47" s="218">
        <f>IF(ISBLANK('Hoja De Calculo'!CQ$13),'Credit issuance TYA'!CP47-('Credit issuance TYA'!$AA$21*'Credit issuance TYA'!$B$2),IF('Hoja De Calculo'!CQ$16&lt;'Hoja De Calculo'!CP$16,0,'Credit issuance TYA'!CP47-('Credit issuance TYA'!$AA$21*'Credit issuance TYA'!$B$2)))</f>
        <v>0</v>
      </c>
      <c r="CQ47" s="218">
        <f>IF(ISBLANK('Hoja De Calculo'!CR$13),'Credit issuance TYA'!CQ47-('Credit issuance TYA'!$AA$21*'Credit issuance TYA'!$B$2),IF('Hoja De Calculo'!CR$16&lt;'Hoja De Calculo'!CQ$16,0,'Credit issuance TYA'!CQ47-('Credit issuance TYA'!$AA$21*'Credit issuance TYA'!$B$2)))</f>
        <v>0</v>
      </c>
      <c r="CR47" s="218">
        <f>IF(ISBLANK('Hoja De Calculo'!CS$13),'Credit issuance TYA'!CR47-('Credit issuance TYA'!$AA$21*'Credit issuance TYA'!$B$2),IF('Hoja De Calculo'!CS$16&lt;'Hoja De Calculo'!CR$16,0,'Credit issuance TYA'!CR47-('Credit issuance TYA'!$AA$21*'Credit issuance TYA'!$B$2)))</f>
        <v>0</v>
      </c>
      <c r="CS47" s="218">
        <f>IF(ISBLANK('Hoja De Calculo'!CT$13),'Credit issuance TYA'!CS47-('Credit issuance TYA'!$AA$21*'Credit issuance TYA'!$B$2),IF('Hoja De Calculo'!CT$16&lt;'Hoja De Calculo'!CS$16,0,'Credit issuance TYA'!CS47-('Credit issuance TYA'!$AA$21*'Credit issuance TYA'!$B$2)))</f>
        <v>0</v>
      </c>
      <c r="CT47" s="218">
        <f>IF(ISBLANK('Hoja De Calculo'!CU$13),'Credit issuance TYA'!CT47-('Credit issuance TYA'!$AA$21*'Credit issuance TYA'!$B$2),IF('Hoja De Calculo'!CU$16&lt;'Hoja De Calculo'!CT$16,0,'Credit issuance TYA'!CT47-('Credit issuance TYA'!$AA$21*'Credit issuance TYA'!$B$2)))</f>
        <v>0</v>
      </c>
      <c r="CU47" s="218">
        <f>IF(ISBLANK('Hoja De Calculo'!CV$13),'Credit issuance TYA'!CU47-('Credit issuance TYA'!$AA$21*'Credit issuance TYA'!$B$2),IF('Hoja De Calculo'!CV$16&lt;'Hoja De Calculo'!CU$16,0,'Credit issuance TYA'!CU47-('Credit issuance TYA'!$AA$21*'Credit issuance TYA'!$B$2)))</f>
        <v>0</v>
      </c>
      <c r="CV47" s="218">
        <f>IF(ISBLANK('Hoja De Calculo'!CW$13),'Credit issuance TYA'!CV47-('Credit issuance TYA'!$AA$21*'Credit issuance TYA'!$B$2),IF('Hoja De Calculo'!CW$16&lt;'Hoja De Calculo'!CV$16,0,'Credit issuance TYA'!CV47-('Credit issuance TYA'!$AA$21*'Credit issuance TYA'!$B$2)))</f>
        <v>0</v>
      </c>
      <c r="CW47" s="218">
        <f>IF(ISBLANK('Hoja De Calculo'!CX$13),'Credit issuance TYA'!CW47-('Credit issuance TYA'!$AA$21*'Credit issuance TYA'!$B$2),IF('Hoja De Calculo'!CX$16&lt;'Hoja De Calculo'!CW$16,0,'Credit issuance TYA'!CW47-('Credit issuance TYA'!$AA$21*'Credit issuance TYA'!$B$2)))</f>
        <v>0</v>
      </c>
    </row>
    <row r="48" spans="1:102" x14ac:dyDescent="0.35">
      <c r="A48" t="s">
        <v>153</v>
      </c>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204"/>
      <c r="AA48" s="211"/>
      <c r="AB48" s="218">
        <f>'Credit issuance TYA'!AB48-('Credit issuance TYA'!$AB21*'Credit issuance TYA'!$B$2)</f>
        <v>0</v>
      </c>
      <c r="AC48" s="218">
        <f>IF(ISBLANK('Hoja De Calculo'!AD$13),'Credit issuance TYA'!AC48-('Credit issuance TYA'!$AB$21*'Credit issuance TYA'!$B$2),IF('Hoja De Calculo'!AD$16&lt;'Hoja De Calculo'!AC$16,0,'Credit issuance TYA'!AC48-('Credit issuance TYA'!$AB$21*'Credit issuance TYA'!$B$2)))</f>
        <v>0</v>
      </c>
      <c r="AD48" s="218">
        <f>IF(ISBLANK('Hoja De Calculo'!AE$13),'Credit issuance TYA'!AD48-('Credit issuance TYA'!$AB$21*'Credit issuance TYA'!$B$2),IF('Hoja De Calculo'!AE$16&lt;'Hoja De Calculo'!AD$16,0,'Credit issuance TYA'!AD48-('Credit issuance TYA'!$AB$21*'Credit issuance TYA'!$B$2)))</f>
        <v>0</v>
      </c>
      <c r="AE48" s="218">
        <f>IF(ISBLANK('Hoja De Calculo'!AF$13),'Credit issuance TYA'!AE48-('Credit issuance TYA'!$AB$21*'Credit issuance TYA'!$B$2),IF('Hoja De Calculo'!AF$16&lt;'Hoja De Calculo'!AE$16,0,'Credit issuance TYA'!AE48-('Credit issuance TYA'!$AB$21*'Credit issuance TYA'!$B$2)))</f>
        <v>0</v>
      </c>
      <c r="AF48" s="218">
        <f>IF(ISBLANK('Hoja De Calculo'!AG$13),'Credit issuance TYA'!AF48-('Credit issuance TYA'!$AB$21*'Credit issuance TYA'!$B$2),IF('Hoja De Calculo'!AG$16&lt;'Hoja De Calculo'!AF$16,0,'Credit issuance TYA'!AF48-('Credit issuance TYA'!$AB$21*'Credit issuance TYA'!$B$2)))</f>
        <v>0</v>
      </c>
      <c r="AG48" s="218">
        <f>IF(ISBLANK('Hoja De Calculo'!AH$13),'Credit issuance TYA'!AG48-('Credit issuance TYA'!$AB$21*'Credit issuance TYA'!$B$2),IF('Hoja De Calculo'!AH$16&lt;'Hoja De Calculo'!AG$16,0,'Credit issuance TYA'!AG48-('Credit issuance TYA'!$AB$21*'Credit issuance TYA'!$B$2)))</f>
        <v>0</v>
      </c>
      <c r="AH48" s="218">
        <f>IF(ISBLANK('Hoja De Calculo'!AI$13),'Credit issuance TYA'!AH48-('Credit issuance TYA'!$AB$21*'Credit issuance TYA'!$B$2),IF('Hoja De Calculo'!AI$16&lt;'Hoja De Calculo'!AH$16,0,'Credit issuance TYA'!AH48-('Credit issuance TYA'!$AB$21*'Credit issuance TYA'!$B$2)))</f>
        <v>0</v>
      </c>
      <c r="AI48" s="218">
        <f>IF(ISBLANK('Hoja De Calculo'!AJ$13),'Credit issuance TYA'!AI48-('Credit issuance TYA'!$AB$21*'Credit issuance TYA'!$B$2),IF('Hoja De Calculo'!AJ$16&lt;'Hoja De Calculo'!AI$16,0,'Credit issuance TYA'!AI48-('Credit issuance TYA'!$AB$21*'Credit issuance TYA'!$B$2)))</f>
        <v>0</v>
      </c>
      <c r="AJ48" s="218">
        <f>IF(ISBLANK('Hoja De Calculo'!AK$13),'Credit issuance TYA'!AJ48-('Credit issuance TYA'!$AB$21*'Credit issuance TYA'!$B$2),IF('Hoja De Calculo'!AK$16&lt;'Hoja De Calculo'!AJ$16,0,'Credit issuance TYA'!AJ48-('Credit issuance TYA'!$AB$21*'Credit issuance TYA'!$B$2)))</f>
        <v>0</v>
      </c>
      <c r="AK48" s="218">
        <f>IF(ISBLANK('Hoja De Calculo'!AL$13),'Credit issuance TYA'!AK48-('Credit issuance TYA'!$AB$21*'Credit issuance TYA'!$B$2),IF('Hoja De Calculo'!AL$16&lt;'Hoja De Calculo'!AK$16,0,'Credit issuance TYA'!AK48-('Credit issuance TYA'!$AB$21*'Credit issuance TYA'!$B$2)))</f>
        <v>0</v>
      </c>
      <c r="AL48" s="218">
        <f>IF(ISBLANK('Hoja De Calculo'!AM$13),'Credit issuance TYA'!AL48-('Credit issuance TYA'!$AB$21*'Credit issuance TYA'!$B$2),IF('Hoja De Calculo'!AM$16&lt;'Hoja De Calculo'!AL$16,0,'Credit issuance TYA'!AL48-('Credit issuance TYA'!$AB$21*'Credit issuance TYA'!$B$2)))</f>
        <v>0</v>
      </c>
      <c r="AM48" s="218">
        <f>IF(ISBLANK('Hoja De Calculo'!AN$13),'Credit issuance TYA'!AM48-('Credit issuance TYA'!$AB$21*'Credit issuance TYA'!$B$2),IF('Hoja De Calculo'!AN$16&lt;'Hoja De Calculo'!AM$16,0,'Credit issuance TYA'!AM48-('Credit issuance TYA'!$AB$21*'Credit issuance TYA'!$B$2)))</f>
        <v>0</v>
      </c>
      <c r="AN48" s="218">
        <f>IF(ISBLANK('Hoja De Calculo'!AO$13),'Credit issuance TYA'!AN48-('Credit issuance TYA'!$AB$21*'Credit issuance TYA'!$B$2),IF('Hoja De Calculo'!AO$16&lt;'Hoja De Calculo'!AN$16,0,'Credit issuance TYA'!AN48-('Credit issuance TYA'!$AB$21*'Credit issuance TYA'!$B$2)))</f>
        <v>0</v>
      </c>
      <c r="AO48" s="218">
        <f>IF(ISBLANK('Hoja De Calculo'!AP$13),'Credit issuance TYA'!AO48-('Credit issuance TYA'!$AB$21*'Credit issuance TYA'!$B$2),IF('Hoja De Calculo'!AP$16&lt;'Hoja De Calculo'!AO$16,0,'Credit issuance TYA'!AO48-('Credit issuance TYA'!$AB$21*'Credit issuance TYA'!$B$2)))</f>
        <v>0</v>
      </c>
      <c r="AP48" s="218">
        <f>IF(ISBLANK('Hoja De Calculo'!AQ$13),'Credit issuance TYA'!AP48-('Credit issuance TYA'!$AB$21*'Credit issuance TYA'!$B$2),IF('Hoja De Calculo'!AQ$16&lt;'Hoja De Calculo'!AP$16,0,'Credit issuance TYA'!AP48-('Credit issuance TYA'!$AB$21*'Credit issuance TYA'!$B$2)))</f>
        <v>0</v>
      </c>
      <c r="AQ48" s="218">
        <f>IF(ISBLANK('Hoja De Calculo'!AR$13),'Credit issuance TYA'!AQ48-('Credit issuance TYA'!$AB$21*'Credit issuance TYA'!$B$2),IF('Hoja De Calculo'!AR$16&lt;'Hoja De Calculo'!AQ$16,0,'Credit issuance TYA'!AQ48-('Credit issuance TYA'!$AB$21*'Credit issuance TYA'!$B$2)))</f>
        <v>0</v>
      </c>
      <c r="AR48" s="218">
        <f>IF(ISBLANK('Hoja De Calculo'!AS$13),'Credit issuance TYA'!AR48-('Credit issuance TYA'!$AB$21*'Credit issuance TYA'!$B$2),IF('Hoja De Calculo'!AS$16&lt;'Hoja De Calculo'!AR$16,0,'Credit issuance TYA'!AR48-('Credit issuance TYA'!$AB$21*'Credit issuance TYA'!$B$2)))</f>
        <v>0</v>
      </c>
      <c r="AS48" s="218">
        <f>IF(ISBLANK('Hoja De Calculo'!AT$13),'Credit issuance TYA'!AS48-('Credit issuance TYA'!$AB$21*'Credit issuance TYA'!$B$2),IF('Hoja De Calculo'!AT$16&lt;'Hoja De Calculo'!AS$16,0,'Credit issuance TYA'!AS48-('Credit issuance TYA'!$AB$21*'Credit issuance TYA'!$B$2)))</f>
        <v>0</v>
      </c>
      <c r="AT48" s="218">
        <f>IF(ISBLANK('Hoja De Calculo'!AU$13),'Credit issuance TYA'!AT48-('Credit issuance TYA'!$AB$21*'Credit issuance TYA'!$B$2),IF('Hoja De Calculo'!AU$16&lt;'Hoja De Calculo'!AT$16,0,'Credit issuance TYA'!AT48-('Credit issuance TYA'!$AB$21*'Credit issuance TYA'!$B$2)))</f>
        <v>0</v>
      </c>
      <c r="AU48" s="218">
        <f>IF(ISBLANK('Hoja De Calculo'!AV$13),'Credit issuance TYA'!AU48-('Credit issuance TYA'!$AB$21*'Credit issuance TYA'!$B$2),IF('Hoja De Calculo'!AV$16&lt;'Hoja De Calculo'!AU$16,0,'Credit issuance TYA'!AU48-('Credit issuance TYA'!$AB$21*'Credit issuance TYA'!$B$2)))</f>
        <v>0</v>
      </c>
      <c r="AV48" s="218">
        <f>IF(ISBLANK('Hoja De Calculo'!AW$13),'Credit issuance TYA'!AV48-('Credit issuance TYA'!$AB$21*'Credit issuance TYA'!$B$2),IF('Hoja De Calculo'!AW$16&lt;'Hoja De Calculo'!AV$16,0,'Credit issuance TYA'!AV48-('Credit issuance TYA'!$AB$21*'Credit issuance TYA'!$B$2)))</f>
        <v>0</v>
      </c>
      <c r="AW48" s="218">
        <f>IF(ISBLANK('Hoja De Calculo'!AX$13),'Credit issuance TYA'!AW48-('Credit issuance TYA'!$AB$21*'Credit issuance TYA'!$B$2),IF('Hoja De Calculo'!AX$16&lt;'Hoja De Calculo'!AW$16,0,'Credit issuance TYA'!AW48-('Credit issuance TYA'!$AB$21*'Credit issuance TYA'!$B$2)))</f>
        <v>0</v>
      </c>
      <c r="AX48" s="218">
        <f>IF(ISBLANK('Hoja De Calculo'!AY$13),'Credit issuance TYA'!AX48-('Credit issuance TYA'!$AB$21*'Credit issuance TYA'!$B$2),IF('Hoja De Calculo'!AY$16&lt;'Hoja De Calculo'!AX$16,0,'Credit issuance TYA'!AX48-('Credit issuance TYA'!$AB$21*'Credit issuance TYA'!$B$2)))</f>
        <v>0</v>
      </c>
      <c r="AY48" s="218">
        <f>IF(ISBLANK('Hoja De Calculo'!AZ$13),'Credit issuance TYA'!AY48-('Credit issuance TYA'!$AB$21*'Credit issuance TYA'!$B$2),IF('Hoja De Calculo'!AZ$16&lt;'Hoja De Calculo'!AY$16,0,'Credit issuance TYA'!AY48-('Credit issuance TYA'!$AB$21*'Credit issuance TYA'!$B$2)))</f>
        <v>0</v>
      </c>
      <c r="AZ48" s="218">
        <f>IF(ISBLANK('Hoja De Calculo'!BA$13),'Credit issuance TYA'!AZ48-('Credit issuance TYA'!$AB$21*'Credit issuance TYA'!$B$2),IF('Hoja De Calculo'!BA$16&lt;'Hoja De Calculo'!AZ$16,0,'Credit issuance TYA'!AZ48-('Credit issuance TYA'!$AB$21*'Credit issuance TYA'!$B$2)))</f>
        <v>0</v>
      </c>
      <c r="BA48" s="218">
        <f>IF(ISBLANK('Hoja De Calculo'!BB$13),'Credit issuance TYA'!BA48-('Credit issuance TYA'!$AB$21*'Credit issuance TYA'!$B$2),IF('Hoja De Calculo'!BB$16&lt;'Hoja De Calculo'!BA$16,0,'Credit issuance TYA'!BA48-('Credit issuance TYA'!$AB$21*'Credit issuance TYA'!$B$2)))</f>
        <v>0</v>
      </c>
      <c r="BB48" s="218">
        <f>IF(ISBLANK('Hoja De Calculo'!BC$13),'Credit issuance TYA'!BB48-('Credit issuance TYA'!$AB$21*'Credit issuance TYA'!$B$2),IF('Hoja De Calculo'!BC$16&lt;'Hoja De Calculo'!BB$16,0,'Credit issuance TYA'!BB48-('Credit issuance TYA'!$AB$21*'Credit issuance TYA'!$B$2)))</f>
        <v>0</v>
      </c>
      <c r="BC48" s="218">
        <f>IF(ISBLANK('Hoja De Calculo'!BD$13),'Credit issuance TYA'!BC48-('Credit issuance TYA'!$AB$21*'Credit issuance TYA'!$B$2),IF('Hoja De Calculo'!BD$16&lt;'Hoja De Calculo'!BC$16,0,'Credit issuance TYA'!BC48-('Credit issuance TYA'!$AB$21*'Credit issuance TYA'!$B$2)))</f>
        <v>0</v>
      </c>
      <c r="BD48" s="218">
        <f>IF(ISBLANK('Hoja De Calculo'!BE$13),'Credit issuance TYA'!BD48-('Credit issuance TYA'!$AB$21*'Credit issuance TYA'!$B$2),IF('Hoja De Calculo'!BE$16&lt;'Hoja De Calculo'!BD$16,0,'Credit issuance TYA'!BD48-('Credit issuance TYA'!$AB$21*'Credit issuance TYA'!$B$2)))</f>
        <v>0</v>
      </c>
      <c r="BE48" s="218">
        <f>IF(ISBLANK('Hoja De Calculo'!BF$13),'Credit issuance TYA'!BE48-('Credit issuance TYA'!$AB$21*'Credit issuance TYA'!$B$2),IF('Hoja De Calculo'!BF$16&lt;'Hoja De Calculo'!BE$16,0,'Credit issuance TYA'!BE48-('Credit issuance TYA'!$AB$21*'Credit issuance TYA'!$B$2)))</f>
        <v>0</v>
      </c>
      <c r="BF48" s="218">
        <f>IF(ISBLANK('Hoja De Calculo'!BG$13),'Credit issuance TYA'!BF48-('Credit issuance TYA'!$AB$21*'Credit issuance TYA'!$B$2),IF('Hoja De Calculo'!BG$16&lt;'Hoja De Calculo'!BF$16,0,'Credit issuance TYA'!BF48-('Credit issuance TYA'!$AB$21*'Credit issuance TYA'!$B$2)))</f>
        <v>0</v>
      </c>
      <c r="BG48" s="218">
        <f>IF(ISBLANK('Hoja De Calculo'!BH$13),'Credit issuance TYA'!BG48-('Credit issuance TYA'!$AB$21*'Credit issuance TYA'!$B$2),IF('Hoja De Calculo'!BH$16&lt;'Hoja De Calculo'!BG$16,0,'Credit issuance TYA'!BG48-('Credit issuance TYA'!$AB$21*'Credit issuance TYA'!$B$2)))</f>
        <v>0</v>
      </c>
      <c r="BH48" s="218">
        <f>IF(ISBLANK('Hoja De Calculo'!BI$13),'Credit issuance TYA'!BH48-('Credit issuance TYA'!$AB$21*'Credit issuance TYA'!$B$2),IF('Hoja De Calculo'!BI$16&lt;'Hoja De Calculo'!BH$16,0,'Credit issuance TYA'!BH48-('Credit issuance TYA'!$AB$21*'Credit issuance TYA'!$B$2)))</f>
        <v>0</v>
      </c>
      <c r="BI48" s="218">
        <f>IF(ISBLANK('Hoja De Calculo'!BJ$13),'Credit issuance TYA'!BI48-('Credit issuance TYA'!$AB$21*'Credit issuance TYA'!$B$2),IF('Hoja De Calculo'!BJ$16&lt;'Hoja De Calculo'!BI$16,0,'Credit issuance TYA'!BI48-('Credit issuance TYA'!$AB$21*'Credit issuance TYA'!$B$2)))</f>
        <v>0</v>
      </c>
      <c r="BJ48" s="218">
        <f>IF(ISBLANK('Hoja De Calculo'!BK$13),'Credit issuance TYA'!BJ48-('Credit issuance TYA'!$AB$21*'Credit issuance TYA'!$B$2),IF('Hoja De Calculo'!BK$16&lt;'Hoja De Calculo'!BJ$16,0,'Credit issuance TYA'!BJ48-('Credit issuance TYA'!$AB$21*'Credit issuance TYA'!$B$2)))</f>
        <v>0</v>
      </c>
      <c r="BK48" s="218">
        <f>IF(ISBLANK('Hoja De Calculo'!BL$13),'Credit issuance TYA'!BK48-('Credit issuance TYA'!$AB$21*'Credit issuance TYA'!$B$2),IF('Hoja De Calculo'!BL$16&lt;'Hoja De Calculo'!BK$16,0,'Credit issuance TYA'!BK48-('Credit issuance TYA'!$AB$21*'Credit issuance TYA'!$B$2)))</f>
        <v>0</v>
      </c>
      <c r="BL48" s="218">
        <f>IF(ISBLANK('Hoja De Calculo'!BM$13),'Credit issuance TYA'!BL48-('Credit issuance TYA'!$AB$21*'Credit issuance TYA'!$B$2),IF('Hoja De Calculo'!BM$16&lt;'Hoja De Calculo'!BL$16,0,'Credit issuance TYA'!BL48-('Credit issuance TYA'!$AB$21*'Credit issuance TYA'!$B$2)))</f>
        <v>0</v>
      </c>
      <c r="BM48" s="218">
        <f>IF(ISBLANK('Hoja De Calculo'!BN$13),'Credit issuance TYA'!BM48-('Credit issuance TYA'!$AB$21*'Credit issuance TYA'!$B$2),IF('Hoja De Calculo'!BN$16&lt;'Hoja De Calculo'!BM$16,0,'Credit issuance TYA'!BM48-('Credit issuance TYA'!$AB$21*'Credit issuance TYA'!$B$2)))</f>
        <v>0</v>
      </c>
      <c r="BN48" s="218">
        <f>IF(ISBLANK('Hoja De Calculo'!BO$13),'Credit issuance TYA'!BN48-('Credit issuance TYA'!$AB$21*'Credit issuance TYA'!$B$2),IF('Hoja De Calculo'!BO$16&lt;'Hoja De Calculo'!BN$16,0,'Credit issuance TYA'!BN48-('Credit issuance TYA'!$AB$21*'Credit issuance TYA'!$B$2)))</f>
        <v>0</v>
      </c>
      <c r="BO48" s="218">
        <f>IF(ISBLANK('Hoja De Calculo'!BP$13),'Credit issuance TYA'!BO48-('Credit issuance TYA'!$AB$21*'Credit issuance TYA'!$B$2),IF('Hoja De Calculo'!BP$16&lt;'Hoja De Calculo'!BO$16,0,'Credit issuance TYA'!BO48-('Credit issuance TYA'!$AB$21*'Credit issuance TYA'!$B$2)))</f>
        <v>0</v>
      </c>
      <c r="BP48" s="218">
        <f>IF(ISBLANK('Hoja De Calculo'!BQ$13),'Credit issuance TYA'!BP48-('Credit issuance TYA'!$AB$21*'Credit issuance TYA'!$B$2),IF('Hoja De Calculo'!BQ$16&lt;'Hoja De Calculo'!BP$16,0,'Credit issuance TYA'!BP48-('Credit issuance TYA'!$AB$21*'Credit issuance TYA'!$B$2)))</f>
        <v>0</v>
      </c>
      <c r="BQ48" s="218">
        <f>IF(ISBLANK('Hoja De Calculo'!BR$13),'Credit issuance TYA'!BQ48-('Credit issuance TYA'!$AB$21*'Credit issuance TYA'!$B$2),IF('Hoja De Calculo'!BR$16&lt;'Hoja De Calculo'!BQ$16,0,'Credit issuance TYA'!BQ48-('Credit issuance TYA'!$AB$21*'Credit issuance TYA'!$B$2)))</f>
        <v>0</v>
      </c>
      <c r="BR48" s="218">
        <f>IF(ISBLANK('Hoja De Calculo'!BS$13),'Credit issuance TYA'!BR48-('Credit issuance TYA'!$AB$21*'Credit issuance TYA'!$B$2),IF('Hoja De Calculo'!BS$16&lt;'Hoja De Calculo'!BR$16,0,'Credit issuance TYA'!BR48-('Credit issuance TYA'!$AB$21*'Credit issuance TYA'!$B$2)))</f>
        <v>0</v>
      </c>
      <c r="BS48" s="218">
        <f>IF(ISBLANK('Hoja De Calculo'!BT$13),'Credit issuance TYA'!BS48-('Credit issuance TYA'!$AB$21*'Credit issuance TYA'!$B$2),IF('Hoja De Calculo'!BT$16&lt;'Hoja De Calculo'!BS$16,0,'Credit issuance TYA'!BS48-('Credit issuance TYA'!$AB$21*'Credit issuance TYA'!$B$2)))</f>
        <v>0</v>
      </c>
      <c r="BT48" s="218">
        <f>IF(ISBLANK('Hoja De Calculo'!BU$13),'Credit issuance TYA'!BT48-('Credit issuance TYA'!$AB$21*'Credit issuance TYA'!$B$2),IF('Hoja De Calculo'!BU$16&lt;'Hoja De Calculo'!BT$16,0,'Credit issuance TYA'!BT48-('Credit issuance TYA'!$AB$21*'Credit issuance TYA'!$B$2)))</f>
        <v>0</v>
      </c>
      <c r="BU48" s="218">
        <f>IF(ISBLANK('Hoja De Calculo'!BV$13),'Credit issuance TYA'!BU48-('Credit issuance TYA'!$AB$21*'Credit issuance TYA'!$B$2),IF('Hoja De Calculo'!BV$16&lt;'Hoja De Calculo'!BU$16,0,'Credit issuance TYA'!BU48-('Credit issuance TYA'!$AB$21*'Credit issuance TYA'!$B$2)))</f>
        <v>0</v>
      </c>
      <c r="BV48" s="218">
        <f>IF(ISBLANK('Hoja De Calculo'!BW$13),'Credit issuance TYA'!BV48-('Credit issuance TYA'!$AB$21*'Credit issuance TYA'!$B$2),IF('Hoja De Calculo'!BW$16&lt;'Hoja De Calculo'!BV$16,0,'Credit issuance TYA'!BV48-('Credit issuance TYA'!$AB$21*'Credit issuance TYA'!$B$2)))</f>
        <v>0</v>
      </c>
      <c r="BW48" s="218">
        <f>IF(ISBLANK('Hoja De Calculo'!BX$13),'Credit issuance TYA'!BW48-('Credit issuance TYA'!$AB$21*'Credit issuance TYA'!$B$2),IF('Hoja De Calculo'!BX$16&lt;'Hoja De Calculo'!BW$16,0,'Credit issuance TYA'!BW48-('Credit issuance TYA'!$AB$21*'Credit issuance TYA'!$B$2)))</f>
        <v>0</v>
      </c>
      <c r="BX48" s="218">
        <f>IF(ISBLANK('Hoja De Calculo'!BY$13),'Credit issuance TYA'!BX48-('Credit issuance TYA'!$AB$21*'Credit issuance TYA'!$B$2),IF('Hoja De Calculo'!BY$16&lt;'Hoja De Calculo'!BX$16,0,'Credit issuance TYA'!BX48-('Credit issuance TYA'!$AB$21*'Credit issuance TYA'!$B$2)))</f>
        <v>0</v>
      </c>
      <c r="BY48" s="218">
        <f>IF(ISBLANK('Hoja De Calculo'!BZ$13),'Credit issuance TYA'!BY48-('Credit issuance TYA'!$AB$21*'Credit issuance TYA'!$B$2),IF('Hoja De Calculo'!BZ$16&lt;'Hoja De Calculo'!BY$16,0,'Credit issuance TYA'!BY48-('Credit issuance TYA'!$AB$21*'Credit issuance TYA'!$B$2)))</f>
        <v>0</v>
      </c>
      <c r="BZ48" s="218">
        <f>IF(ISBLANK('Hoja De Calculo'!CA$13),'Credit issuance TYA'!BZ48-('Credit issuance TYA'!$AB$21*'Credit issuance TYA'!$B$2),IF('Hoja De Calculo'!CA$16&lt;'Hoja De Calculo'!BZ$16,0,'Credit issuance TYA'!BZ48-('Credit issuance TYA'!$AB$21*'Credit issuance TYA'!$B$2)))</f>
        <v>0</v>
      </c>
      <c r="CA48" s="218">
        <f>IF(ISBLANK('Hoja De Calculo'!CB$13),'Credit issuance TYA'!CA48-('Credit issuance TYA'!$AB$21*'Credit issuance TYA'!$B$2),IF('Hoja De Calculo'!CB$16&lt;'Hoja De Calculo'!CA$16,0,'Credit issuance TYA'!CA48-('Credit issuance TYA'!$AB$21*'Credit issuance TYA'!$B$2)))</f>
        <v>0</v>
      </c>
      <c r="CB48" s="218">
        <f>IF(ISBLANK('Hoja De Calculo'!CC$13),'Credit issuance TYA'!CB48-('Credit issuance TYA'!$AB$21*'Credit issuance TYA'!$B$2),IF('Hoja De Calculo'!CC$16&lt;'Hoja De Calculo'!CB$16,0,'Credit issuance TYA'!CB48-('Credit issuance TYA'!$AB$21*'Credit issuance TYA'!$B$2)))</f>
        <v>0</v>
      </c>
      <c r="CC48" s="218">
        <f>IF(ISBLANK('Hoja De Calculo'!CD$13),'Credit issuance TYA'!CC48-('Credit issuance TYA'!$AB$21*'Credit issuance TYA'!$B$2),IF('Hoja De Calculo'!CD$16&lt;'Hoja De Calculo'!CC$16,0,'Credit issuance TYA'!CC48-('Credit issuance TYA'!$AB$21*'Credit issuance TYA'!$B$2)))</f>
        <v>0</v>
      </c>
      <c r="CD48" s="218">
        <f>IF(ISBLANK('Hoja De Calculo'!CE$13),'Credit issuance TYA'!CD48-('Credit issuance TYA'!$AB$21*'Credit issuance TYA'!$B$2),IF('Hoja De Calculo'!CE$16&lt;'Hoja De Calculo'!CD$16,0,'Credit issuance TYA'!CD48-('Credit issuance TYA'!$AB$21*'Credit issuance TYA'!$B$2)))</f>
        <v>0</v>
      </c>
      <c r="CE48" s="218">
        <f>IF(ISBLANK('Hoja De Calculo'!CF$13),'Credit issuance TYA'!CE48-('Credit issuance TYA'!$AB$21*'Credit issuance TYA'!$B$2),IF('Hoja De Calculo'!CF$16&lt;'Hoja De Calculo'!CE$16,0,'Credit issuance TYA'!CE48-('Credit issuance TYA'!$AB$21*'Credit issuance TYA'!$B$2)))</f>
        <v>0</v>
      </c>
      <c r="CF48" s="218">
        <f>IF(ISBLANK('Hoja De Calculo'!CG$13),'Credit issuance TYA'!CF48-('Credit issuance TYA'!$AB$21*'Credit issuance TYA'!$B$2),IF('Hoja De Calculo'!CG$16&lt;'Hoja De Calculo'!CF$16,0,'Credit issuance TYA'!CF48-('Credit issuance TYA'!$AB$21*'Credit issuance TYA'!$B$2)))</f>
        <v>0</v>
      </c>
      <c r="CG48" s="218">
        <f>IF(ISBLANK('Hoja De Calculo'!CH$13),'Credit issuance TYA'!CG48-('Credit issuance TYA'!$AB$21*'Credit issuance TYA'!$B$2),IF('Hoja De Calculo'!CH$16&lt;'Hoja De Calculo'!CG$16,0,'Credit issuance TYA'!CG48-('Credit issuance TYA'!$AB$21*'Credit issuance TYA'!$B$2)))</f>
        <v>0</v>
      </c>
      <c r="CH48" s="218">
        <f>IF(ISBLANK('Hoja De Calculo'!CI$13),'Credit issuance TYA'!CH48-('Credit issuance TYA'!$AB$21*'Credit issuance TYA'!$B$2),IF('Hoja De Calculo'!CI$16&lt;'Hoja De Calculo'!CH$16,0,'Credit issuance TYA'!CH48-('Credit issuance TYA'!$AB$21*'Credit issuance TYA'!$B$2)))</f>
        <v>0</v>
      </c>
      <c r="CI48" s="218">
        <f>IF(ISBLANK('Hoja De Calculo'!CJ$13),'Credit issuance TYA'!CI48-('Credit issuance TYA'!$AB$21*'Credit issuance TYA'!$B$2),IF('Hoja De Calculo'!CJ$16&lt;'Hoja De Calculo'!CI$16,0,'Credit issuance TYA'!CI48-('Credit issuance TYA'!$AB$21*'Credit issuance TYA'!$B$2)))</f>
        <v>0</v>
      </c>
      <c r="CJ48" s="218">
        <f>IF(ISBLANK('Hoja De Calculo'!CK$13),'Credit issuance TYA'!CJ48-('Credit issuance TYA'!$AB$21*'Credit issuance TYA'!$B$2),IF('Hoja De Calculo'!CK$16&lt;'Hoja De Calculo'!CJ$16,0,'Credit issuance TYA'!CJ48-('Credit issuance TYA'!$AB$21*'Credit issuance TYA'!$B$2)))</f>
        <v>0</v>
      </c>
      <c r="CK48" s="218">
        <f>IF(ISBLANK('Hoja De Calculo'!CL$13),'Credit issuance TYA'!CK48-('Credit issuance TYA'!$AB$21*'Credit issuance TYA'!$B$2),IF('Hoja De Calculo'!CL$16&lt;'Hoja De Calculo'!CK$16,0,'Credit issuance TYA'!CK48-('Credit issuance TYA'!$AB$21*'Credit issuance TYA'!$B$2)))</f>
        <v>0</v>
      </c>
      <c r="CL48" s="218">
        <f>IF(ISBLANK('Hoja De Calculo'!CM$13),'Credit issuance TYA'!CL48-('Credit issuance TYA'!$AB$21*'Credit issuance TYA'!$B$2),IF('Hoja De Calculo'!CM$16&lt;'Hoja De Calculo'!CL$16,0,'Credit issuance TYA'!CL48-('Credit issuance TYA'!$AB$21*'Credit issuance TYA'!$B$2)))</f>
        <v>0</v>
      </c>
      <c r="CM48" s="218">
        <f>IF(ISBLANK('Hoja De Calculo'!CN$13),'Credit issuance TYA'!CM48-('Credit issuance TYA'!$AB$21*'Credit issuance TYA'!$B$2),IF('Hoja De Calculo'!CN$16&lt;'Hoja De Calculo'!CM$16,0,'Credit issuance TYA'!CM48-('Credit issuance TYA'!$AB$21*'Credit issuance TYA'!$B$2)))</f>
        <v>0</v>
      </c>
      <c r="CN48" s="218">
        <f>IF(ISBLANK('Hoja De Calculo'!CO$13),'Credit issuance TYA'!CN48-('Credit issuance TYA'!$AB$21*'Credit issuance TYA'!$B$2),IF('Hoja De Calculo'!CO$16&lt;'Hoja De Calculo'!CN$16,0,'Credit issuance TYA'!CN48-('Credit issuance TYA'!$AB$21*'Credit issuance TYA'!$B$2)))</f>
        <v>0</v>
      </c>
      <c r="CO48" s="218">
        <f>IF(ISBLANK('Hoja De Calculo'!CP$13),'Credit issuance TYA'!CO48-('Credit issuance TYA'!$AB$21*'Credit issuance TYA'!$B$2),IF('Hoja De Calculo'!CP$16&lt;'Hoja De Calculo'!CO$16,0,'Credit issuance TYA'!CO48-('Credit issuance TYA'!$AB$21*'Credit issuance TYA'!$B$2)))</f>
        <v>0</v>
      </c>
      <c r="CP48" s="218">
        <f>IF(ISBLANK('Hoja De Calculo'!CQ$13),'Credit issuance TYA'!CP48-('Credit issuance TYA'!$AB$21*'Credit issuance TYA'!$B$2),IF('Hoja De Calculo'!CQ$16&lt;'Hoja De Calculo'!CP$16,0,'Credit issuance TYA'!CP48-('Credit issuance TYA'!$AB$21*'Credit issuance TYA'!$B$2)))</f>
        <v>0</v>
      </c>
      <c r="CQ48" s="218">
        <f>IF(ISBLANK('Hoja De Calculo'!CR$13),'Credit issuance TYA'!CQ48-('Credit issuance TYA'!$AB$21*'Credit issuance TYA'!$B$2),IF('Hoja De Calculo'!CR$16&lt;'Hoja De Calculo'!CQ$16,0,'Credit issuance TYA'!CQ48-('Credit issuance TYA'!$AB$21*'Credit issuance TYA'!$B$2)))</f>
        <v>0</v>
      </c>
      <c r="CR48" s="218">
        <f>IF(ISBLANK('Hoja De Calculo'!CS$13),'Credit issuance TYA'!CR48-('Credit issuance TYA'!$AB$21*'Credit issuance TYA'!$B$2),IF('Hoja De Calculo'!CS$16&lt;'Hoja De Calculo'!CR$16,0,'Credit issuance TYA'!CR48-('Credit issuance TYA'!$AB$21*'Credit issuance TYA'!$B$2)))</f>
        <v>0</v>
      </c>
      <c r="CS48" s="218">
        <f>IF(ISBLANK('Hoja De Calculo'!CT$13),'Credit issuance TYA'!CS48-('Credit issuance TYA'!$AB$21*'Credit issuance TYA'!$B$2),IF('Hoja De Calculo'!CT$16&lt;'Hoja De Calculo'!CS$16,0,'Credit issuance TYA'!CS48-('Credit issuance TYA'!$AB$21*'Credit issuance TYA'!$B$2)))</f>
        <v>0</v>
      </c>
      <c r="CT48" s="218">
        <f>IF(ISBLANK('Hoja De Calculo'!CU$13),'Credit issuance TYA'!CT48-('Credit issuance TYA'!$AB$21*'Credit issuance TYA'!$B$2),IF('Hoja De Calculo'!CU$16&lt;'Hoja De Calculo'!CT$16,0,'Credit issuance TYA'!CT48-('Credit issuance TYA'!$AB$21*'Credit issuance TYA'!$B$2)))</f>
        <v>0</v>
      </c>
      <c r="CU48" s="218">
        <f>IF(ISBLANK('Hoja De Calculo'!CV$13),'Credit issuance TYA'!CU48-('Credit issuance TYA'!$AB$21*'Credit issuance TYA'!$B$2),IF('Hoja De Calculo'!CV$16&lt;'Hoja De Calculo'!CU$16,0,'Credit issuance TYA'!CU48-('Credit issuance TYA'!$AB$21*'Credit issuance TYA'!$B$2)))</f>
        <v>0</v>
      </c>
      <c r="CV48" s="218">
        <f>IF(ISBLANK('Hoja De Calculo'!CW$13),'Credit issuance TYA'!CV48-('Credit issuance TYA'!$AB$21*'Credit issuance TYA'!$B$2),IF('Hoja De Calculo'!CW$16&lt;'Hoja De Calculo'!CV$16,0,'Credit issuance TYA'!CV48-('Credit issuance TYA'!$AB$21*'Credit issuance TYA'!$B$2)))</f>
        <v>0</v>
      </c>
      <c r="CW48" s="218">
        <f>IF(ISBLANK('Hoja De Calculo'!CX$13),'Credit issuance TYA'!CW48-('Credit issuance TYA'!$AB$21*'Credit issuance TYA'!$B$2),IF('Hoja De Calculo'!CX$16&lt;'Hoja De Calculo'!CW$16,0,'Credit issuance TYA'!CW48-('Credit issuance TYA'!$AB$21*'Credit issuance TYA'!$B$2)))</f>
        <v>0</v>
      </c>
    </row>
    <row r="49" spans="1:101" x14ac:dyDescent="0.35">
      <c r="A49" t="s">
        <v>154</v>
      </c>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204"/>
      <c r="AA49" s="211"/>
      <c r="AB49" s="211"/>
      <c r="AC49" s="218">
        <f>'Credit issuance TYA'!AC49-('Credit issuance TYA'!$AC21*'Credit issuance TYA'!$B$2)</f>
        <v>0</v>
      </c>
      <c r="AD49" s="218">
        <f>IF(ISBLANK('Hoja De Calculo'!AE$13),'Credit issuance TYA'!AD49-('Credit issuance TYA'!$AC$21*'Credit issuance TYA'!$B$2),IF('Hoja De Calculo'!AE$16&lt;'Hoja De Calculo'!AD$16,0,'Credit issuance TYA'!AD49-('Credit issuance TYA'!$AC$21*'Credit issuance TYA'!$B$2)))</f>
        <v>0</v>
      </c>
      <c r="AE49" s="218">
        <f>IF(ISBLANK('Hoja De Calculo'!AF$13),'Credit issuance TYA'!AE49-('Credit issuance TYA'!$AC$21*'Credit issuance TYA'!$B$2),IF('Hoja De Calculo'!AF$16&lt;'Hoja De Calculo'!AE$16,0,'Credit issuance TYA'!AE49-('Credit issuance TYA'!$AC$21*'Credit issuance TYA'!$B$2)))</f>
        <v>0</v>
      </c>
      <c r="AF49" s="218">
        <f>IF(ISBLANK('Hoja De Calculo'!AG$13),'Credit issuance TYA'!AF49-('Credit issuance TYA'!$AC$21*'Credit issuance TYA'!$B$2),IF('Hoja De Calculo'!AG$16&lt;'Hoja De Calculo'!AF$16,0,'Credit issuance TYA'!AF49-('Credit issuance TYA'!$AC$21*'Credit issuance TYA'!$B$2)))</f>
        <v>0</v>
      </c>
      <c r="AG49" s="218">
        <f>IF(ISBLANK('Hoja De Calculo'!AH$13),'Credit issuance TYA'!AG49-('Credit issuance TYA'!$AC$21*'Credit issuance TYA'!$B$2),IF('Hoja De Calculo'!AH$16&lt;'Hoja De Calculo'!AG$16,0,'Credit issuance TYA'!AG49-('Credit issuance TYA'!$AC$21*'Credit issuance TYA'!$B$2)))</f>
        <v>0</v>
      </c>
      <c r="AH49" s="218">
        <f>IF(ISBLANK('Hoja De Calculo'!AI$13),'Credit issuance TYA'!AH49-('Credit issuance TYA'!$AC$21*'Credit issuance TYA'!$B$2),IF('Hoja De Calculo'!AI$16&lt;'Hoja De Calculo'!AH$16,0,'Credit issuance TYA'!AH49-('Credit issuance TYA'!$AC$21*'Credit issuance TYA'!$B$2)))</f>
        <v>0</v>
      </c>
      <c r="AI49" s="218">
        <f>IF(ISBLANK('Hoja De Calculo'!AJ$13),'Credit issuance TYA'!AI49-('Credit issuance TYA'!$AC$21*'Credit issuance TYA'!$B$2),IF('Hoja De Calculo'!AJ$16&lt;'Hoja De Calculo'!AI$16,0,'Credit issuance TYA'!AI49-('Credit issuance TYA'!$AC$21*'Credit issuance TYA'!$B$2)))</f>
        <v>0</v>
      </c>
      <c r="AJ49" s="218">
        <f>IF(ISBLANK('Hoja De Calculo'!AK$13),'Credit issuance TYA'!AJ49-('Credit issuance TYA'!$AC$21*'Credit issuance TYA'!$B$2),IF('Hoja De Calculo'!AK$16&lt;'Hoja De Calculo'!AJ$16,0,'Credit issuance TYA'!AJ49-('Credit issuance TYA'!$AC$21*'Credit issuance TYA'!$B$2)))</f>
        <v>0</v>
      </c>
      <c r="AK49" s="218">
        <f>IF(ISBLANK('Hoja De Calculo'!AL$13),'Credit issuance TYA'!AK49-('Credit issuance TYA'!$AC$21*'Credit issuance TYA'!$B$2),IF('Hoja De Calculo'!AL$16&lt;'Hoja De Calculo'!AK$16,0,'Credit issuance TYA'!AK49-('Credit issuance TYA'!$AC$21*'Credit issuance TYA'!$B$2)))</f>
        <v>0</v>
      </c>
      <c r="AL49" s="218">
        <f>IF(ISBLANK('Hoja De Calculo'!AM$13),'Credit issuance TYA'!AL49-('Credit issuance TYA'!$AC$21*'Credit issuance TYA'!$B$2),IF('Hoja De Calculo'!AM$16&lt;'Hoja De Calculo'!AL$16,0,'Credit issuance TYA'!AL49-('Credit issuance TYA'!$AC$21*'Credit issuance TYA'!$B$2)))</f>
        <v>0</v>
      </c>
      <c r="AM49" s="218">
        <f>IF(ISBLANK('Hoja De Calculo'!AN$13),'Credit issuance TYA'!AM49-('Credit issuance TYA'!$AC$21*'Credit issuance TYA'!$B$2),IF('Hoja De Calculo'!AN$16&lt;'Hoja De Calculo'!AM$16,0,'Credit issuance TYA'!AM49-('Credit issuance TYA'!$AC$21*'Credit issuance TYA'!$B$2)))</f>
        <v>0</v>
      </c>
      <c r="AN49" s="218">
        <f>IF(ISBLANK('Hoja De Calculo'!AO$13),'Credit issuance TYA'!AN49-('Credit issuance TYA'!$AC$21*'Credit issuance TYA'!$B$2),IF('Hoja De Calculo'!AO$16&lt;'Hoja De Calculo'!AN$16,0,'Credit issuance TYA'!AN49-('Credit issuance TYA'!$AC$21*'Credit issuance TYA'!$B$2)))</f>
        <v>0</v>
      </c>
      <c r="AO49" s="218">
        <f>IF(ISBLANK('Hoja De Calculo'!AP$13),'Credit issuance TYA'!AO49-('Credit issuance TYA'!$AC$21*'Credit issuance TYA'!$B$2),IF('Hoja De Calculo'!AP$16&lt;'Hoja De Calculo'!AO$16,0,'Credit issuance TYA'!AO49-('Credit issuance TYA'!$AC$21*'Credit issuance TYA'!$B$2)))</f>
        <v>0</v>
      </c>
      <c r="AP49" s="218">
        <f>IF(ISBLANK('Hoja De Calculo'!AQ$13),'Credit issuance TYA'!AP49-('Credit issuance TYA'!$AC$21*'Credit issuance TYA'!$B$2),IF('Hoja De Calculo'!AQ$16&lt;'Hoja De Calculo'!AP$16,0,'Credit issuance TYA'!AP49-('Credit issuance TYA'!$AC$21*'Credit issuance TYA'!$B$2)))</f>
        <v>0</v>
      </c>
      <c r="AQ49" s="218">
        <f>IF(ISBLANK('Hoja De Calculo'!AR$13),'Credit issuance TYA'!AQ49-('Credit issuance TYA'!$AC$21*'Credit issuance TYA'!$B$2),IF('Hoja De Calculo'!AR$16&lt;'Hoja De Calculo'!AQ$16,0,'Credit issuance TYA'!AQ49-('Credit issuance TYA'!$AC$21*'Credit issuance TYA'!$B$2)))</f>
        <v>0</v>
      </c>
      <c r="AR49" s="218">
        <f>IF(ISBLANK('Hoja De Calculo'!AS$13),'Credit issuance TYA'!AR49-('Credit issuance TYA'!$AC$21*'Credit issuance TYA'!$B$2),IF('Hoja De Calculo'!AS$16&lt;'Hoja De Calculo'!AR$16,0,'Credit issuance TYA'!AR49-('Credit issuance TYA'!$AC$21*'Credit issuance TYA'!$B$2)))</f>
        <v>0</v>
      </c>
      <c r="AS49" s="218">
        <f>IF(ISBLANK('Hoja De Calculo'!AT$13),'Credit issuance TYA'!AS49-('Credit issuance TYA'!$AC$21*'Credit issuance TYA'!$B$2),IF('Hoja De Calculo'!AT$16&lt;'Hoja De Calculo'!AS$16,0,'Credit issuance TYA'!AS49-('Credit issuance TYA'!$AC$21*'Credit issuance TYA'!$B$2)))</f>
        <v>0</v>
      </c>
      <c r="AT49" s="218">
        <f>IF(ISBLANK('Hoja De Calculo'!AU$13),'Credit issuance TYA'!AT49-('Credit issuance TYA'!$AC$21*'Credit issuance TYA'!$B$2),IF('Hoja De Calculo'!AU$16&lt;'Hoja De Calculo'!AT$16,0,'Credit issuance TYA'!AT49-('Credit issuance TYA'!$AC$21*'Credit issuance TYA'!$B$2)))</f>
        <v>0</v>
      </c>
      <c r="AU49" s="218">
        <f>IF(ISBLANK('Hoja De Calculo'!AV$13),'Credit issuance TYA'!AU49-('Credit issuance TYA'!$AC$21*'Credit issuance TYA'!$B$2),IF('Hoja De Calculo'!AV$16&lt;'Hoja De Calculo'!AU$16,0,'Credit issuance TYA'!AU49-('Credit issuance TYA'!$AC$21*'Credit issuance TYA'!$B$2)))</f>
        <v>0</v>
      </c>
      <c r="AV49" s="218">
        <f>IF(ISBLANK('Hoja De Calculo'!AW$13),'Credit issuance TYA'!AV49-('Credit issuance TYA'!$AC$21*'Credit issuance TYA'!$B$2),IF('Hoja De Calculo'!AW$16&lt;'Hoja De Calculo'!AV$16,0,'Credit issuance TYA'!AV49-('Credit issuance TYA'!$AC$21*'Credit issuance TYA'!$B$2)))</f>
        <v>0</v>
      </c>
      <c r="AW49" s="218">
        <f>IF(ISBLANK('Hoja De Calculo'!AX$13),'Credit issuance TYA'!AW49-('Credit issuance TYA'!$AC$21*'Credit issuance TYA'!$B$2),IF('Hoja De Calculo'!AX$16&lt;'Hoja De Calculo'!AW$16,0,'Credit issuance TYA'!AW49-('Credit issuance TYA'!$AC$21*'Credit issuance TYA'!$B$2)))</f>
        <v>0</v>
      </c>
      <c r="AX49" s="218">
        <f>IF(ISBLANK('Hoja De Calculo'!AY$13),'Credit issuance TYA'!AX49-('Credit issuance TYA'!$AC$21*'Credit issuance TYA'!$B$2),IF('Hoja De Calculo'!AY$16&lt;'Hoja De Calculo'!AX$16,0,'Credit issuance TYA'!AX49-('Credit issuance TYA'!$AC$21*'Credit issuance TYA'!$B$2)))</f>
        <v>0</v>
      </c>
      <c r="AY49" s="218">
        <f>IF(ISBLANK('Hoja De Calculo'!AZ$13),'Credit issuance TYA'!AY49-('Credit issuance TYA'!$AC$21*'Credit issuance TYA'!$B$2),IF('Hoja De Calculo'!AZ$16&lt;'Hoja De Calculo'!AY$16,0,'Credit issuance TYA'!AY49-('Credit issuance TYA'!$AC$21*'Credit issuance TYA'!$B$2)))</f>
        <v>0</v>
      </c>
      <c r="AZ49" s="218">
        <f>IF(ISBLANK('Hoja De Calculo'!BA$13),'Credit issuance TYA'!AZ49-('Credit issuance TYA'!$AC$21*'Credit issuance TYA'!$B$2),IF('Hoja De Calculo'!BA$16&lt;'Hoja De Calculo'!AZ$16,0,'Credit issuance TYA'!AZ49-('Credit issuance TYA'!$AC$21*'Credit issuance TYA'!$B$2)))</f>
        <v>0</v>
      </c>
      <c r="BA49" s="218">
        <f>IF(ISBLANK('Hoja De Calculo'!BB$13),'Credit issuance TYA'!BA49-('Credit issuance TYA'!$AC$21*'Credit issuance TYA'!$B$2),IF('Hoja De Calculo'!BB$16&lt;'Hoja De Calculo'!BA$16,0,'Credit issuance TYA'!BA49-('Credit issuance TYA'!$AC$21*'Credit issuance TYA'!$B$2)))</f>
        <v>0</v>
      </c>
      <c r="BB49" s="218">
        <f>IF(ISBLANK('Hoja De Calculo'!BC$13),'Credit issuance TYA'!BB49-('Credit issuance TYA'!$AC$21*'Credit issuance TYA'!$B$2),IF('Hoja De Calculo'!BC$16&lt;'Hoja De Calculo'!BB$16,0,'Credit issuance TYA'!BB49-('Credit issuance TYA'!$AC$21*'Credit issuance TYA'!$B$2)))</f>
        <v>0</v>
      </c>
      <c r="BC49" s="218">
        <f>IF(ISBLANK('Hoja De Calculo'!BD$13),'Credit issuance TYA'!BC49-('Credit issuance TYA'!$AC$21*'Credit issuance TYA'!$B$2),IF('Hoja De Calculo'!BD$16&lt;'Hoja De Calculo'!BC$16,0,'Credit issuance TYA'!BC49-('Credit issuance TYA'!$AC$21*'Credit issuance TYA'!$B$2)))</f>
        <v>0</v>
      </c>
      <c r="BD49" s="218">
        <f>IF(ISBLANK('Hoja De Calculo'!BE$13),'Credit issuance TYA'!BD49-('Credit issuance TYA'!$AC$21*'Credit issuance TYA'!$B$2),IF('Hoja De Calculo'!BE$16&lt;'Hoja De Calculo'!BD$16,0,'Credit issuance TYA'!BD49-('Credit issuance TYA'!$AC$21*'Credit issuance TYA'!$B$2)))</f>
        <v>0</v>
      </c>
      <c r="BE49" s="218">
        <f>IF(ISBLANK('Hoja De Calculo'!BF$13),'Credit issuance TYA'!BE49-('Credit issuance TYA'!$AC$21*'Credit issuance TYA'!$B$2),IF('Hoja De Calculo'!BF$16&lt;'Hoja De Calculo'!BE$16,0,'Credit issuance TYA'!BE49-('Credit issuance TYA'!$AC$21*'Credit issuance TYA'!$B$2)))</f>
        <v>0</v>
      </c>
      <c r="BF49" s="218">
        <f>IF(ISBLANK('Hoja De Calculo'!BG$13),'Credit issuance TYA'!BF49-('Credit issuance TYA'!$AC$21*'Credit issuance TYA'!$B$2),IF('Hoja De Calculo'!BG$16&lt;'Hoja De Calculo'!BF$16,0,'Credit issuance TYA'!BF49-('Credit issuance TYA'!$AC$21*'Credit issuance TYA'!$B$2)))</f>
        <v>0</v>
      </c>
      <c r="BG49" s="218">
        <f>IF(ISBLANK('Hoja De Calculo'!BH$13),'Credit issuance TYA'!BG49-('Credit issuance TYA'!$AC$21*'Credit issuance TYA'!$B$2),IF('Hoja De Calculo'!BH$16&lt;'Hoja De Calculo'!BG$16,0,'Credit issuance TYA'!BG49-('Credit issuance TYA'!$AC$21*'Credit issuance TYA'!$B$2)))</f>
        <v>0</v>
      </c>
      <c r="BH49" s="218">
        <f>IF(ISBLANK('Hoja De Calculo'!BI$13),'Credit issuance TYA'!BH49-('Credit issuance TYA'!$AC$21*'Credit issuance TYA'!$B$2),IF('Hoja De Calculo'!BI$16&lt;'Hoja De Calculo'!BH$16,0,'Credit issuance TYA'!BH49-('Credit issuance TYA'!$AC$21*'Credit issuance TYA'!$B$2)))</f>
        <v>0</v>
      </c>
      <c r="BI49" s="218">
        <f>IF(ISBLANK('Hoja De Calculo'!BJ$13),'Credit issuance TYA'!BI49-('Credit issuance TYA'!$AC$21*'Credit issuance TYA'!$B$2),IF('Hoja De Calculo'!BJ$16&lt;'Hoja De Calculo'!BI$16,0,'Credit issuance TYA'!BI49-('Credit issuance TYA'!$AC$21*'Credit issuance TYA'!$B$2)))</f>
        <v>0</v>
      </c>
      <c r="BJ49" s="218">
        <f>IF(ISBLANK('Hoja De Calculo'!BK$13),'Credit issuance TYA'!BJ49-('Credit issuance TYA'!$AC$21*'Credit issuance TYA'!$B$2),IF('Hoja De Calculo'!BK$16&lt;'Hoja De Calculo'!BJ$16,0,'Credit issuance TYA'!BJ49-('Credit issuance TYA'!$AC$21*'Credit issuance TYA'!$B$2)))</f>
        <v>0</v>
      </c>
      <c r="BK49" s="218">
        <f>IF(ISBLANK('Hoja De Calculo'!BL$13),'Credit issuance TYA'!BK49-('Credit issuance TYA'!$AC$21*'Credit issuance TYA'!$B$2),IF('Hoja De Calculo'!BL$16&lt;'Hoja De Calculo'!BK$16,0,'Credit issuance TYA'!BK49-('Credit issuance TYA'!$AC$21*'Credit issuance TYA'!$B$2)))</f>
        <v>0</v>
      </c>
      <c r="BL49" s="218">
        <f>IF(ISBLANK('Hoja De Calculo'!BM$13),'Credit issuance TYA'!BL49-('Credit issuance TYA'!$AC$21*'Credit issuance TYA'!$B$2),IF('Hoja De Calculo'!BM$16&lt;'Hoja De Calculo'!BL$16,0,'Credit issuance TYA'!BL49-('Credit issuance TYA'!$AC$21*'Credit issuance TYA'!$B$2)))</f>
        <v>0</v>
      </c>
      <c r="BM49" s="218">
        <f>IF(ISBLANK('Hoja De Calculo'!BN$13),'Credit issuance TYA'!BM49-('Credit issuance TYA'!$AC$21*'Credit issuance TYA'!$B$2),IF('Hoja De Calculo'!BN$16&lt;'Hoja De Calculo'!BM$16,0,'Credit issuance TYA'!BM49-('Credit issuance TYA'!$AC$21*'Credit issuance TYA'!$B$2)))</f>
        <v>0</v>
      </c>
      <c r="BN49" s="218">
        <f>IF(ISBLANK('Hoja De Calculo'!BO$13),'Credit issuance TYA'!BN49-('Credit issuance TYA'!$AC$21*'Credit issuance TYA'!$B$2),IF('Hoja De Calculo'!BO$16&lt;'Hoja De Calculo'!BN$16,0,'Credit issuance TYA'!BN49-('Credit issuance TYA'!$AC$21*'Credit issuance TYA'!$B$2)))</f>
        <v>0</v>
      </c>
      <c r="BO49" s="218">
        <f>IF(ISBLANK('Hoja De Calculo'!BP$13),'Credit issuance TYA'!BO49-('Credit issuance TYA'!$AC$21*'Credit issuance TYA'!$B$2),IF('Hoja De Calculo'!BP$16&lt;'Hoja De Calculo'!BO$16,0,'Credit issuance TYA'!BO49-('Credit issuance TYA'!$AC$21*'Credit issuance TYA'!$B$2)))</f>
        <v>0</v>
      </c>
      <c r="BP49" s="218">
        <f>IF(ISBLANK('Hoja De Calculo'!BQ$13),'Credit issuance TYA'!BP49-('Credit issuance TYA'!$AC$21*'Credit issuance TYA'!$B$2),IF('Hoja De Calculo'!BQ$16&lt;'Hoja De Calculo'!BP$16,0,'Credit issuance TYA'!BP49-('Credit issuance TYA'!$AC$21*'Credit issuance TYA'!$B$2)))</f>
        <v>0</v>
      </c>
      <c r="BQ49" s="218">
        <f>IF(ISBLANK('Hoja De Calculo'!BR$13),'Credit issuance TYA'!BQ49-('Credit issuance TYA'!$AC$21*'Credit issuance TYA'!$B$2),IF('Hoja De Calculo'!BR$16&lt;'Hoja De Calculo'!BQ$16,0,'Credit issuance TYA'!BQ49-('Credit issuance TYA'!$AC$21*'Credit issuance TYA'!$B$2)))</f>
        <v>0</v>
      </c>
      <c r="BR49" s="218">
        <f>IF(ISBLANK('Hoja De Calculo'!BS$13),'Credit issuance TYA'!BR49-('Credit issuance TYA'!$AC$21*'Credit issuance TYA'!$B$2),IF('Hoja De Calculo'!BS$16&lt;'Hoja De Calculo'!BR$16,0,'Credit issuance TYA'!BR49-('Credit issuance TYA'!$AC$21*'Credit issuance TYA'!$B$2)))</f>
        <v>0</v>
      </c>
      <c r="BS49" s="218">
        <f>IF(ISBLANK('Hoja De Calculo'!BT$13),'Credit issuance TYA'!BS49-('Credit issuance TYA'!$AC$21*'Credit issuance TYA'!$B$2),IF('Hoja De Calculo'!BT$16&lt;'Hoja De Calculo'!BS$16,0,'Credit issuance TYA'!BS49-('Credit issuance TYA'!$AC$21*'Credit issuance TYA'!$B$2)))</f>
        <v>0</v>
      </c>
      <c r="BT49" s="218">
        <f>IF(ISBLANK('Hoja De Calculo'!BU$13),'Credit issuance TYA'!BT49-('Credit issuance TYA'!$AC$21*'Credit issuance TYA'!$B$2),IF('Hoja De Calculo'!BU$16&lt;'Hoja De Calculo'!BT$16,0,'Credit issuance TYA'!BT49-('Credit issuance TYA'!$AC$21*'Credit issuance TYA'!$B$2)))</f>
        <v>0</v>
      </c>
      <c r="BU49" s="218">
        <f>IF(ISBLANK('Hoja De Calculo'!BV$13),'Credit issuance TYA'!BU49-('Credit issuance TYA'!$AC$21*'Credit issuance TYA'!$B$2),IF('Hoja De Calculo'!BV$16&lt;'Hoja De Calculo'!BU$16,0,'Credit issuance TYA'!BU49-('Credit issuance TYA'!$AC$21*'Credit issuance TYA'!$B$2)))</f>
        <v>0</v>
      </c>
      <c r="BV49" s="218">
        <f>IF(ISBLANK('Hoja De Calculo'!BW$13),'Credit issuance TYA'!BV49-('Credit issuance TYA'!$AC$21*'Credit issuance TYA'!$B$2),IF('Hoja De Calculo'!BW$16&lt;'Hoja De Calculo'!BV$16,0,'Credit issuance TYA'!BV49-('Credit issuance TYA'!$AC$21*'Credit issuance TYA'!$B$2)))</f>
        <v>0</v>
      </c>
      <c r="BW49" s="218">
        <f>IF(ISBLANK('Hoja De Calculo'!BX$13),'Credit issuance TYA'!BW49-('Credit issuance TYA'!$AC$21*'Credit issuance TYA'!$B$2),IF('Hoja De Calculo'!BX$16&lt;'Hoja De Calculo'!BW$16,0,'Credit issuance TYA'!BW49-('Credit issuance TYA'!$AC$21*'Credit issuance TYA'!$B$2)))</f>
        <v>0</v>
      </c>
      <c r="BX49" s="218">
        <f>IF(ISBLANK('Hoja De Calculo'!BY$13),'Credit issuance TYA'!BX49-('Credit issuance TYA'!$AC$21*'Credit issuance TYA'!$B$2),IF('Hoja De Calculo'!BY$16&lt;'Hoja De Calculo'!BX$16,0,'Credit issuance TYA'!BX49-('Credit issuance TYA'!$AC$21*'Credit issuance TYA'!$B$2)))</f>
        <v>0</v>
      </c>
      <c r="BY49" s="218">
        <f>IF(ISBLANK('Hoja De Calculo'!BZ$13),'Credit issuance TYA'!BY49-('Credit issuance TYA'!$AC$21*'Credit issuance TYA'!$B$2),IF('Hoja De Calculo'!BZ$16&lt;'Hoja De Calculo'!BY$16,0,'Credit issuance TYA'!BY49-('Credit issuance TYA'!$AC$21*'Credit issuance TYA'!$B$2)))</f>
        <v>0</v>
      </c>
      <c r="BZ49" s="218">
        <f>IF(ISBLANK('Hoja De Calculo'!CA$13),'Credit issuance TYA'!BZ49-('Credit issuance TYA'!$AC$21*'Credit issuance TYA'!$B$2),IF('Hoja De Calculo'!CA$16&lt;'Hoja De Calculo'!BZ$16,0,'Credit issuance TYA'!BZ49-('Credit issuance TYA'!$AC$21*'Credit issuance TYA'!$B$2)))</f>
        <v>0</v>
      </c>
      <c r="CA49" s="218">
        <f>IF(ISBLANK('Hoja De Calculo'!CB$13),'Credit issuance TYA'!CA49-('Credit issuance TYA'!$AC$21*'Credit issuance TYA'!$B$2),IF('Hoja De Calculo'!CB$16&lt;'Hoja De Calculo'!CA$16,0,'Credit issuance TYA'!CA49-('Credit issuance TYA'!$AC$21*'Credit issuance TYA'!$B$2)))</f>
        <v>0</v>
      </c>
      <c r="CB49" s="218">
        <f>IF(ISBLANK('Hoja De Calculo'!CC$13),'Credit issuance TYA'!CB49-('Credit issuance TYA'!$AC$21*'Credit issuance TYA'!$B$2),IF('Hoja De Calculo'!CC$16&lt;'Hoja De Calculo'!CB$16,0,'Credit issuance TYA'!CB49-('Credit issuance TYA'!$AC$21*'Credit issuance TYA'!$B$2)))</f>
        <v>0</v>
      </c>
      <c r="CC49" s="218">
        <f>IF(ISBLANK('Hoja De Calculo'!CD$13),'Credit issuance TYA'!CC49-('Credit issuance TYA'!$AC$21*'Credit issuance TYA'!$B$2),IF('Hoja De Calculo'!CD$16&lt;'Hoja De Calculo'!CC$16,0,'Credit issuance TYA'!CC49-('Credit issuance TYA'!$AC$21*'Credit issuance TYA'!$B$2)))</f>
        <v>0</v>
      </c>
      <c r="CD49" s="218">
        <f>IF(ISBLANK('Hoja De Calculo'!CE$13),'Credit issuance TYA'!CD49-('Credit issuance TYA'!$AC$21*'Credit issuance TYA'!$B$2),IF('Hoja De Calculo'!CE$16&lt;'Hoja De Calculo'!CD$16,0,'Credit issuance TYA'!CD49-('Credit issuance TYA'!$AC$21*'Credit issuance TYA'!$B$2)))</f>
        <v>0</v>
      </c>
      <c r="CE49" s="218">
        <f>IF(ISBLANK('Hoja De Calculo'!CF$13),'Credit issuance TYA'!CE49-('Credit issuance TYA'!$AC$21*'Credit issuance TYA'!$B$2),IF('Hoja De Calculo'!CF$16&lt;'Hoja De Calculo'!CE$16,0,'Credit issuance TYA'!CE49-('Credit issuance TYA'!$AC$21*'Credit issuance TYA'!$B$2)))</f>
        <v>0</v>
      </c>
      <c r="CF49" s="218">
        <f>IF(ISBLANK('Hoja De Calculo'!CG$13),'Credit issuance TYA'!CF49-('Credit issuance TYA'!$AC$21*'Credit issuance TYA'!$B$2),IF('Hoja De Calculo'!CG$16&lt;'Hoja De Calculo'!CF$16,0,'Credit issuance TYA'!CF49-('Credit issuance TYA'!$AC$21*'Credit issuance TYA'!$B$2)))</f>
        <v>0</v>
      </c>
      <c r="CG49" s="218">
        <f>IF(ISBLANK('Hoja De Calculo'!CH$13),'Credit issuance TYA'!CG49-('Credit issuance TYA'!$AC$21*'Credit issuance TYA'!$B$2),IF('Hoja De Calculo'!CH$16&lt;'Hoja De Calculo'!CG$16,0,'Credit issuance TYA'!CG49-('Credit issuance TYA'!$AC$21*'Credit issuance TYA'!$B$2)))</f>
        <v>0</v>
      </c>
      <c r="CH49" s="218">
        <f>IF(ISBLANK('Hoja De Calculo'!CI$13),'Credit issuance TYA'!CH49-('Credit issuance TYA'!$AC$21*'Credit issuance TYA'!$B$2),IF('Hoja De Calculo'!CI$16&lt;'Hoja De Calculo'!CH$16,0,'Credit issuance TYA'!CH49-('Credit issuance TYA'!$AC$21*'Credit issuance TYA'!$B$2)))</f>
        <v>0</v>
      </c>
      <c r="CI49" s="218">
        <f>IF(ISBLANK('Hoja De Calculo'!CJ$13),'Credit issuance TYA'!CI49-('Credit issuance TYA'!$AC$21*'Credit issuance TYA'!$B$2),IF('Hoja De Calculo'!CJ$16&lt;'Hoja De Calculo'!CI$16,0,'Credit issuance TYA'!CI49-('Credit issuance TYA'!$AC$21*'Credit issuance TYA'!$B$2)))</f>
        <v>0</v>
      </c>
      <c r="CJ49" s="218">
        <f>IF(ISBLANK('Hoja De Calculo'!CK$13),'Credit issuance TYA'!CJ49-('Credit issuance TYA'!$AC$21*'Credit issuance TYA'!$B$2),IF('Hoja De Calculo'!CK$16&lt;'Hoja De Calculo'!CJ$16,0,'Credit issuance TYA'!CJ49-('Credit issuance TYA'!$AC$21*'Credit issuance TYA'!$B$2)))</f>
        <v>0</v>
      </c>
      <c r="CK49" s="218">
        <f>IF(ISBLANK('Hoja De Calculo'!CL$13),'Credit issuance TYA'!CK49-('Credit issuance TYA'!$AC$21*'Credit issuance TYA'!$B$2),IF('Hoja De Calculo'!CL$16&lt;'Hoja De Calculo'!CK$16,0,'Credit issuance TYA'!CK49-('Credit issuance TYA'!$AC$21*'Credit issuance TYA'!$B$2)))</f>
        <v>0</v>
      </c>
      <c r="CL49" s="218">
        <f>IF(ISBLANK('Hoja De Calculo'!CM$13),'Credit issuance TYA'!CL49-('Credit issuance TYA'!$AC$21*'Credit issuance TYA'!$B$2),IF('Hoja De Calculo'!CM$16&lt;'Hoja De Calculo'!CL$16,0,'Credit issuance TYA'!CL49-('Credit issuance TYA'!$AC$21*'Credit issuance TYA'!$B$2)))</f>
        <v>0</v>
      </c>
      <c r="CM49" s="218">
        <f>IF(ISBLANK('Hoja De Calculo'!CN$13),'Credit issuance TYA'!CM49-('Credit issuance TYA'!$AC$21*'Credit issuance TYA'!$B$2),IF('Hoja De Calculo'!CN$16&lt;'Hoja De Calculo'!CM$16,0,'Credit issuance TYA'!CM49-('Credit issuance TYA'!$AC$21*'Credit issuance TYA'!$B$2)))</f>
        <v>0</v>
      </c>
      <c r="CN49" s="218">
        <f>IF(ISBLANK('Hoja De Calculo'!CO$13),'Credit issuance TYA'!CN49-('Credit issuance TYA'!$AC$21*'Credit issuance TYA'!$B$2),IF('Hoja De Calculo'!CO$16&lt;'Hoja De Calculo'!CN$16,0,'Credit issuance TYA'!CN49-('Credit issuance TYA'!$AC$21*'Credit issuance TYA'!$B$2)))</f>
        <v>0</v>
      </c>
      <c r="CO49" s="218">
        <f>IF(ISBLANK('Hoja De Calculo'!CP$13),'Credit issuance TYA'!CO49-('Credit issuance TYA'!$AC$21*'Credit issuance TYA'!$B$2),IF('Hoja De Calculo'!CP$16&lt;'Hoja De Calculo'!CO$16,0,'Credit issuance TYA'!CO49-('Credit issuance TYA'!$AC$21*'Credit issuance TYA'!$B$2)))</f>
        <v>0</v>
      </c>
      <c r="CP49" s="218">
        <f>IF(ISBLANK('Hoja De Calculo'!CQ$13),'Credit issuance TYA'!CP49-('Credit issuance TYA'!$AC$21*'Credit issuance TYA'!$B$2),IF('Hoja De Calculo'!CQ$16&lt;'Hoja De Calculo'!CP$16,0,'Credit issuance TYA'!CP49-('Credit issuance TYA'!$AC$21*'Credit issuance TYA'!$B$2)))</f>
        <v>0</v>
      </c>
      <c r="CQ49" s="218">
        <f>IF(ISBLANK('Hoja De Calculo'!CR$13),'Credit issuance TYA'!CQ49-('Credit issuance TYA'!$AC$21*'Credit issuance TYA'!$B$2),IF('Hoja De Calculo'!CR$16&lt;'Hoja De Calculo'!CQ$16,0,'Credit issuance TYA'!CQ49-('Credit issuance TYA'!$AC$21*'Credit issuance TYA'!$B$2)))</f>
        <v>0</v>
      </c>
      <c r="CR49" s="218">
        <f>IF(ISBLANK('Hoja De Calculo'!CS$13),'Credit issuance TYA'!CR49-('Credit issuance TYA'!$AC$21*'Credit issuance TYA'!$B$2),IF('Hoja De Calculo'!CS$16&lt;'Hoja De Calculo'!CR$16,0,'Credit issuance TYA'!CR49-('Credit issuance TYA'!$AC$21*'Credit issuance TYA'!$B$2)))</f>
        <v>0</v>
      </c>
      <c r="CS49" s="218">
        <f>IF(ISBLANK('Hoja De Calculo'!CT$13),'Credit issuance TYA'!CS49-('Credit issuance TYA'!$AC$21*'Credit issuance TYA'!$B$2),IF('Hoja De Calculo'!CT$16&lt;'Hoja De Calculo'!CS$16,0,'Credit issuance TYA'!CS49-('Credit issuance TYA'!$AC$21*'Credit issuance TYA'!$B$2)))</f>
        <v>0</v>
      </c>
      <c r="CT49" s="218">
        <f>IF(ISBLANK('Hoja De Calculo'!CU$13),'Credit issuance TYA'!CT49-('Credit issuance TYA'!$AC$21*'Credit issuance TYA'!$B$2),IF('Hoja De Calculo'!CU$16&lt;'Hoja De Calculo'!CT$16,0,'Credit issuance TYA'!CT49-('Credit issuance TYA'!$AC$21*'Credit issuance TYA'!$B$2)))</f>
        <v>0</v>
      </c>
      <c r="CU49" s="218">
        <f>IF(ISBLANK('Hoja De Calculo'!CV$13),'Credit issuance TYA'!CU49-('Credit issuance TYA'!$AC$21*'Credit issuance TYA'!$B$2),IF('Hoja De Calculo'!CV$16&lt;'Hoja De Calculo'!CU$16,0,'Credit issuance TYA'!CU49-('Credit issuance TYA'!$AC$21*'Credit issuance TYA'!$B$2)))</f>
        <v>0</v>
      </c>
      <c r="CV49" s="218">
        <f>IF(ISBLANK('Hoja De Calculo'!CW$13),'Credit issuance TYA'!CV49-('Credit issuance TYA'!$AC$21*'Credit issuance TYA'!$B$2),IF('Hoja De Calculo'!CW$16&lt;'Hoja De Calculo'!CV$16,0,'Credit issuance TYA'!CV49-('Credit issuance TYA'!$AC$21*'Credit issuance TYA'!$B$2)))</f>
        <v>0</v>
      </c>
      <c r="CW49" s="218">
        <f>IF(ISBLANK('Hoja De Calculo'!CX$13),'Credit issuance TYA'!CW49-('Credit issuance TYA'!$AC$21*'Credit issuance TYA'!$B$2),IF('Hoja De Calculo'!CX$16&lt;'Hoja De Calculo'!CW$16,0,'Credit issuance TYA'!CW49-('Credit issuance TYA'!$AC$21*'Credit issuance TYA'!$B$2)))</f>
        <v>0</v>
      </c>
    </row>
    <row r="50" spans="1:101" x14ac:dyDescent="0.35">
      <c r="A50" t="s">
        <v>155</v>
      </c>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204"/>
      <c r="AA50" s="211"/>
      <c r="AB50" s="211"/>
      <c r="AC50" s="211"/>
      <c r="AD50" s="218">
        <f>'Credit issuance TYA'!AD50-('Credit issuance TYA'!$AD$21*'Credit issuance TYA'!$B$2)</f>
        <v>0</v>
      </c>
      <c r="AE50" s="218">
        <f>IF(ISBLANK('Hoja De Calculo'!AF$13),'Credit issuance TYA'!AE50-('Credit issuance TYA'!$AD$21*'Credit issuance TYA'!$B$2),IF('Hoja De Calculo'!AF$16&lt;'Hoja De Calculo'!AE$16,0,'Credit issuance TYA'!AE50-('Credit issuance TYA'!$AD$21*'Credit issuance TYA'!$B$2)))</f>
        <v>0</v>
      </c>
      <c r="AF50" s="218">
        <f>IF(ISBLANK('Hoja De Calculo'!AG$13),'Credit issuance TYA'!AF50-('Credit issuance TYA'!$AD$21*'Credit issuance TYA'!$B$2),IF('Hoja De Calculo'!AG$16&lt;'Hoja De Calculo'!AF$16,0,'Credit issuance TYA'!AF50-('Credit issuance TYA'!$AD$21*'Credit issuance TYA'!$B$2)))</f>
        <v>0</v>
      </c>
      <c r="AG50" s="218">
        <f>IF(ISBLANK('Hoja De Calculo'!AH$13),'Credit issuance TYA'!AG50-('Credit issuance TYA'!$AD$21*'Credit issuance TYA'!$B$2),IF('Hoja De Calculo'!AH$16&lt;'Hoja De Calculo'!AG$16,0,'Credit issuance TYA'!AG50-('Credit issuance TYA'!$AD$21*'Credit issuance TYA'!$B$2)))</f>
        <v>0</v>
      </c>
      <c r="AH50" s="218">
        <f>IF(ISBLANK('Hoja De Calculo'!AI$13),'Credit issuance TYA'!AH50-('Credit issuance TYA'!$AD$21*'Credit issuance TYA'!$B$2),IF('Hoja De Calculo'!AI$16&lt;'Hoja De Calculo'!AH$16,0,'Credit issuance TYA'!AH50-('Credit issuance TYA'!$AD$21*'Credit issuance TYA'!$B$2)))</f>
        <v>0</v>
      </c>
      <c r="AI50" s="218">
        <f>IF(ISBLANK('Hoja De Calculo'!AJ$13),'Credit issuance TYA'!AI50-('Credit issuance TYA'!$AD$21*'Credit issuance TYA'!$B$2),IF('Hoja De Calculo'!AJ$16&lt;'Hoja De Calculo'!AI$16,0,'Credit issuance TYA'!AI50-('Credit issuance TYA'!$AD$21*'Credit issuance TYA'!$B$2)))</f>
        <v>0</v>
      </c>
      <c r="AJ50" s="218">
        <f>IF(ISBLANK('Hoja De Calculo'!AK$13),'Credit issuance TYA'!AJ50-('Credit issuance TYA'!$AD$21*'Credit issuance TYA'!$B$2),IF('Hoja De Calculo'!AK$16&lt;'Hoja De Calculo'!AJ$16,0,'Credit issuance TYA'!AJ50-('Credit issuance TYA'!$AD$21*'Credit issuance TYA'!$B$2)))</f>
        <v>0</v>
      </c>
      <c r="AK50" s="218">
        <f>IF(ISBLANK('Hoja De Calculo'!AL$13),'Credit issuance TYA'!AK50-('Credit issuance TYA'!$AD$21*'Credit issuance TYA'!$B$2),IF('Hoja De Calculo'!AL$16&lt;'Hoja De Calculo'!AK$16,0,'Credit issuance TYA'!AK50-('Credit issuance TYA'!$AD$21*'Credit issuance TYA'!$B$2)))</f>
        <v>0</v>
      </c>
      <c r="AL50" s="218">
        <f>IF(ISBLANK('Hoja De Calculo'!AM$13),'Credit issuance TYA'!AL50-('Credit issuance TYA'!$AD$21*'Credit issuance TYA'!$B$2),IF('Hoja De Calculo'!AM$16&lt;'Hoja De Calculo'!AL$16,0,'Credit issuance TYA'!AL50-('Credit issuance TYA'!$AD$21*'Credit issuance TYA'!$B$2)))</f>
        <v>0</v>
      </c>
      <c r="AM50" s="218">
        <f>IF(ISBLANK('Hoja De Calculo'!AN$13),'Credit issuance TYA'!AM50-('Credit issuance TYA'!$AD$21*'Credit issuance TYA'!$B$2),IF('Hoja De Calculo'!AN$16&lt;'Hoja De Calculo'!AM$16,0,'Credit issuance TYA'!AM50-('Credit issuance TYA'!$AD$21*'Credit issuance TYA'!$B$2)))</f>
        <v>0</v>
      </c>
      <c r="AN50" s="218">
        <f>IF(ISBLANK('Hoja De Calculo'!AO$13),'Credit issuance TYA'!AN50-('Credit issuance TYA'!$AD$21*'Credit issuance TYA'!$B$2),IF('Hoja De Calculo'!AO$16&lt;'Hoja De Calculo'!AN$16,0,'Credit issuance TYA'!AN50-('Credit issuance TYA'!$AD$21*'Credit issuance TYA'!$B$2)))</f>
        <v>0</v>
      </c>
      <c r="AO50" s="218">
        <f>IF(ISBLANK('Hoja De Calculo'!AP$13),'Credit issuance TYA'!AO50-('Credit issuance TYA'!$AD$21*'Credit issuance TYA'!$B$2),IF('Hoja De Calculo'!AP$16&lt;'Hoja De Calculo'!AO$16,0,'Credit issuance TYA'!AO50-('Credit issuance TYA'!$AD$21*'Credit issuance TYA'!$B$2)))</f>
        <v>0</v>
      </c>
      <c r="AP50" s="218">
        <f>IF(ISBLANK('Hoja De Calculo'!AQ$13),'Credit issuance TYA'!AP50-('Credit issuance TYA'!$AD$21*'Credit issuance TYA'!$B$2),IF('Hoja De Calculo'!AQ$16&lt;'Hoja De Calculo'!AP$16,0,'Credit issuance TYA'!AP50-('Credit issuance TYA'!$AD$21*'Credit issuance TYA'!$B$2)))</f>
        <v>0</v>
      </c>
      <c r="AQ50" s="218">
        <f>IF(ISBLANK('Hoja De Calculo'!AR$13),'Credit issuance TYA'!AQ50-('Credit issuance TYA'!$AD$21*'Credit issuance TYA'!$B$2),IF('Hoja De Calculo'!AR$16&lt;'Hoja De Calculo'!AQ$16,0,'Credit issuance TYA'!AQ50-('Credit issuance TYA'!$AD$21*'Credit issuance TYA'!$B$2)))</f>
        <v>0</v>
      </c>
      <c r="AR50" s="218">
        <f>IF(ISBLANK('Hoja De Calculo'!AS$13),'Credit issuance TYA'!AR50-('Credit issuance TYA'!$AD$21*'Credit issuance TYA'!$B$2),IF('Hoja De Calculo'!AS$16&lt;'Hoja De Calculo'!AR$16,0,'Credit issuance TYA'!AR50-('Credit issuance TYA'!$AD$21*'Credit issuance TYA'!$B$2)))</f>
        <v>0</v>
      </c>
      <c r="AS50" s="218">
        <f>IF(ISBLANK('Hoja De Calculo'!AT$13),'Credit issuance TYA'!AS50-('Credit issuance TYA'!$AD$21*'Credit issuance TYA'!$B$2),IF('Hoja De Calculo'!AT$16&lt;'Hoja De Calculo'!AS$16,0,'Credit issuance TYA'!AS50-('Credit issuance TYA'!$AD$21*'Credit issuance TYA'!$B$2)))</f>
        <v>0</v>
      </c>
      <c r="AT50" s="218">
        <f>IF(ISBLANK('Hoja De Calculo'!AU$13),'Credit issuance TYA'!AT50-('Credit issuance TYA'!$AD$21*'Credit issuance TYA'!$B$2),IF('Hoja De Calculo'!AU$16&lt;'Hoja De Calculo'!AT$16,0,'Credit issuance TYA'!AT50-('Credit issuance TYA'!$AD$21*'Credit issuance TYA'!$B$2)))</f>
        <v>0</v>
      </c>
      <c r="AU50" s="218">
        <f>IF(ISBLANK('Hoja De Calculo'!AV$13),'Credit issuance TYA'!AU50-('Credit issuance TYA'!$AD$21*'Credit issuance TYA'!$B$2),IF('Hoja De Calculo'!AV$16&lt;'Hoja De Calculo'!AU$16,0,'Credit issuance TYA'!AU50-('Credit issuance TYA'!$AD$21*'Credit issuance TYA'!$B$2)))</f>
        <v>0</v>
      </c>
      <c r="AV50" s="218">
        <f>IF(ISBLANK('Hoja De Calculo'!AW$13),'Credit issuance TYA'!AV50-('Credit issuance TYA'!$AD$21*'Credit issuance TYA'!$B$2),IF('Hoja De Calculo'!AW$16&lt;'Hoja De Calculo'!AV$16,0,'Credit issuance TYA'!AV50-('Credit issuance TYA'!$AD$21*'Credit issuance TYA'!$B$2)))</f>
        <v>0</v>
      </c>
      <c r="AW50" s="218">
        <f>IF(ISBLANK('Hoja De Calculo'!AX$13),'Credit issuance TYA'!AW50-('Credit issuance TYA'!$AD$21*'Credit issuance TYA'!$B$2),IF('Hoja De Calculo'!AX$16&lt;'Hoja De Calculo'!AW$16,0,'Credit issuance TYA'!AW50-('Credit issuance TYA'!$AD$21*'Credit issuance TYA'!$B$2)))</f>
        <v>0</v>
      </c>
      <c r="AX50" s="218">
        <f>IF(ISBLANK('Hoja De Calculo'!AY$13),'Credit issuance TYA'!AX50-('Credit issuance TYA'!$AD$21*'Credit issuance TYA'!$B$2),IF('Hoja De Calculo'!AY$16&lt;'Hoja De Calculo'!AX$16,0,'Credit issuance TYA'!AX50-('Credit issuance TYA'!$AD$21*'Credit issuance TYA'!$B$2)))</f>
        <v>0</v>
      </c>
      <c r="AY50" s="218">
        <f>IF(ISBLANK('Hoja De Calculo'!AZ$13),'Credit issuance TYA'!AY50-('Credit issuance TYA'!$AD$21*'Credit issuance TYA'!$B$2),IF('Hoja De Calculo'!AZ$16&lt;'Hoja De Calculo'!AY$16,0,'Credit issuance TYA'!AY50-('Credit issuance TYA'!$AD$21*'Credit issuance TYA'!$B$2)))</f>
        <v>0</v>
      </c>
      <c r="AZ50" s="218">
        <f>IF(ISBLANK('Hoja De Calculo'!BA$13),'Credit issuance TYA'!AZ50-('Credit issuance TYA'!$AD$21*'Credit issuance TYA'!$B$2),IF('Hoja De Calculo'!BA$16&lt;'Hoja De Calculo'!AZ$16,0,'Credit issuance TYA'!AZ50-('Credit issuance TYA'!$AD$21*'Credit issuance TYA'!$B$2)))</f>
        <v>0</v>
      </c>
      <c r="BA50" s="218">
        <f>IF(ISBLANK('Hoja De Calculo'!BB$13),'Credit issuance TYA'!BA50-('Credit issuance TYA'!$AD$21*'Credit issuance TYA'!$B$2),IF('Hoja De Calculo'!BB$16&lt;'Hoja De Calculo'!BA$16,0,'Credit issuance TYA'!BA50-('Credit issuance TYA'!$AD$21*'Credit issuance TYA'!$B$2)))</f>
        <v>0</v>
      </c>
      <c r="BB50" s="218">
        <f>IF(ISBLANK('Hoja De Calculo'!BC$13),'Credit issuance TYA'!BB50-('Credit issuance TYA'!$AD$21*'Credit issuance TYA'!$B$2),IF('Hoja De Calculo'!BC$16&lt;'Hoja De Calculo'!BB$16,0,'Credit issuance TYA'!BB50-('Credit issuance TYA'!$AD$21*'Credit issuance TYA'!$B$2)))</f>
        <v>0</v>
      </c>
      <c r="BC50" s="218">
        <f>IF(ISBLANK('Hoja De Calculo'!BD$13),'Credit issuance TYA'!BC50-('Credit issuance TYA'!$AD$21*'Credit issuance TYA'!$B$2),IF('Hoja De Calculo'!BD$16&lt;'Hoja De Calculo'!BC$16,0,'Credit issuance TYA'!BC50-('Credit issuance TYA'!$AD$21*'Credit issuance TYA'!$B$2)))</f>
        <v>0</v>
      </c>
      <c r="BD50" s="218">
        <f>IF(ISBLANK('Hoja De Calculo'!BE$13),'Credit issuance TYA'!BD50-('Credit issuance TYA'!$AD$21*'Credit issuance TYA'!$B$2),IF('Hoja De Calculo'!BE$16&lt;'Hoja De Calculo'!BD$16,0,'Credit issuance TYA'!BD50-('Credit issuance TYA'!$AD$21*'Credit issuance TYA'!$B$2)))</f>
        <v>0</v>
      </c>
      <c r="BE50" s="218">
        <f>IF(ISBLANK('Hoja De Calculo'!BF$13),'Credit issuance TYA'!BE50-('Credit issuance TYA'!$AD$21*'Credit issuance TYA'!$B$2),IF('Hoja De Calculo'!BF$16&lt;'Hoja De Calculo'!BE$16,0,'Credit issuance TYA'!BE50-('Credit issuance TYA'!$AD$21*'Credit issuance TYA'!$B$2)))</f>
        <v>0</v>
      </c>
      <c r="BF50" s="218">
        <f>IF(ISBLANK('Hoja De Calculo'!BG$13),'Credit issuance TYA'!BF50-('Credit issuance TYA'!$AD$21*'Credit issuance TYA'!$B$2),IF('Hoja De Calculo'!BG$16&lt;'Hoja De Calculo'!BF$16,0,'Credit issuance TYA'!BF50-('Credit issuance TYA'!$AD$21*'Credit issuance TYA'!$B$2)))</f>
        <v>0</v>
      </c>
      <c r="BG50" s="218">
        <f>IF(ISBLANK('Hoja De Calculo'!BH$13),'Credit issuance TYA'!BG50-('Credit issuance TYA'!$AD$21*'Credit issuance TYA'!$B$2),IF('Hoja De Calculo'!BH$16&lt;'Hoja De Calculo'!BG$16,0,'Credit issuance TYA'!BG50-('Credit issuance TYA'!$AD$21*'Credit issuance TYA'!$B$2)))</f>
        <v>0</v>
      </c>
      <c r="BH50" s="218">
        <f>IF(ISBLANK('Hoja De Calculo'!BI$13),'Credit issuance TYA'!BH50-('Credit issuance TYA'!$AD$21*'Credit issuance TYA'!$B$2),IF('Hoja De Calculo'!BI$16&lt;'Hoja De Calculo'!BH$16,0,'Credit issuance TYA'!BH50-('Credit issuance TYA'!$AD$21*'Credit issuance TYA'!$B$2)))</f>
        <v>0</v>
      </c>
      <c r="BI50" s="218">
        <f>IF(ISBLANK('Hoja De Calculo'!BJ$13),'Credit issuance TYA'!BI50-('Credit issuance TYA'!$AD$21*'Credit issuance TYA'!$B$2),IF('Hoja De Calculo'!BJ$16&lt;'Hoja De Calculo'!BI$16,0,'Credit issuance TYA'!BI50-('Credit issuance TYA'!$AD$21*'Credit issuance TYA'!$B$2)))</f>
        <v>0</v>
      </c>
      <c r="BJ50" s="218">
        <f>IF(ISBLANK('Hoja De Calculo'!BK$13),'Credit issuance TYA'!BJ50-('Credit issuance TYA'!$AD$21*'Credit issuance TYA'!$B$2),IF('Hoja De Calculo'!BK$16&lt;'Hoja De Calculo'!BJ$16,0,'Credit issuance TYA'!BJ50-('Credit issuance TYA'!$AD$21*'Credit issuance TYA'!$B$2)))</f>
        <v>0</v>
      </c>
      <c r="BK50" s="218">
        <f>IF(ISBLANK('Hoja De Calculo'!BL$13),'Credit issuance TYA'!BK50-('Credit issuance TYA'!$AD$21*'Credit issuance TYA'!$B$2),IF('Hoja De Calculo'!BL$16&lt;'Hoja De Calculo'!BK$16,0,'Credit issuance TYA'!BK50-('Credit issuance TYA'!$AD$21*'Credit issuance TYA'!$B$2)))</f>
        <v>0</v>
      </c>
      <c r="BL50" s="218">
        <f>IF(ISBLANK('Hoja De Calculo'!BM$13),'Credit issuance TYA'!BL50-('Credit issuance TYA'!$AD$21*'Credit issuance TYA'!$B$2),IF('Hoja De Calculo'!BM$16&lt;'Hoja De Calculo'!BL$16,0,'Credit issuance TYA'!BL50-('Credit issuance TYA'!$AD$21*'Credit issuance TYA'!$B$2)))</f>
        <v>0</v>
      </c>
      <c r="BM50" s="218">
        <f>IF(ISBLANK('Hoja De Calculo'!BN$13),'Credit issuance TYA'!BM50-('Credit issuance TYA'!$AD$21*'Credit issuance TYA'!$B$2),IF('Hoja De Calculo'!BN$16&lt;'Hoja De Calculo'!BM$16,0,'Credit issuance TYA'!BM50-('Credit issuance TYA'!$AD$21*'Credit issuance TYA'!$B$2)))</f>
        <v>0</v>
      </c>
      <c r="BN50" s="218">
        <f>IF(ISBLANK('Hoja De Calculo'!BO$13),'Credit issuance TYA'!BN50-('Credit issuance TYA'!$AD$21*'Credit issuance TYA'!$B$2),IF('Hoja De Calculo'!BO$16&lt;'Hoja De Calculo'!BN$16,0,'Credit issuance TYA'!BN50-('Credit issuance TYA'!$AD$21*'Credit issuance TYA'!$B$2)))</f>
        <v>0</v>
      </c>
      <c r="BO50" s="218">
        <f>IF(ISBLANK('Hoja De Calculo'!BP$13),'Credit issuance TYA'!BO50-('Credit issuance TYA'!$AD$21*'Credit issuance TYA'!$B$2),IF('Hoja De Calculo'!BP$16&lt;'Hoja De Calculo'!BO$16,0,'Credit issuance TYA'!BO50-('Credit issuance TYA'!$AD$21*'Credit issuance TYA'!$B$2)))</f>
        <v>0</v>
      </c>
      <c r="BP50" s="218">
        <f>IF(ISBLANK('Hoja De Calculo'!BQ$13),'Credit issuance TYA'!BP50-('Credit issuance TYA'!$AD$21*'Credit issuance TYA'!$B$2),IF('Hoja De Calculo'!BQ$16&lt;'Hoja De Calculo'!BP$16,0,'Credit issuance TYA'!BP50-('Credit issuance TYA'!$AD$21*'Credit issuance TYA'!$B$2)))</f>
        <v>0</v>
      </c>
      <c r="BQ50" s="218">
        <f>IF(ISBLANK('Hoja De Calculo'!BR$13),'Credit issuance TYA'!BQ50-('Credit issuance TYA'!$AD$21*'Credit issuance TYA'!$B$2),IF('Hoja De Calculo'!BR$16&lt;'Hoja De Calculo'!BQ$16,0,'Credit issuance TYA'!BQ50-('Credit issuance TYA'!$AD$21*'Credit issuance TYA'!$B$2)))</f>
        <v>0</v>
      </c>
      <c r="BR50" s="218">
        <f>IF(ISBLANK('Hoja De Calculo'!BS$13),'Credit issuance TYA'!BR50-('Credit issuance TYA'!$AD$21*'Credit issuance TYA'!$B$2),IF('Hoja De Calculo'!BS$16&lt;'Hoja De Calculo'!BR$16,0,'Credit issuance TYA'!BR50-('Credit issuance TYA'!$AD$21*'Credit issuance TYA'!$B$2)))</f>
        <v>0</v>
      </c>
      <c r="BS50" s="218">
        <f>IF(ISBLANK('Hoja De Calculo'!BT$13),'Credit issuance TYA'!BS50-('Credit issuance TYA'!$AD$21*'Credit issuance TYA'!$B$2),IF('Hoja De Calculo'!BT$16&lt;'Hoja De Calculo'!BS$16,0,'Credit issuance TYA'!BS50-('Credit issuance TYA'!$AD$21*'Credit issuance TYA'!$B$2)))</f>
        <v>0</v>
      </c>
      <c r="BT50" s="218">
        <f>IF(ISBLANK('Hoja De Calculo'!BU$13),'Credit issuance TYA'!BT50-('Credit issuance TYA'!$AD$21*'Credit issuance TYA'!$B$2),IF('Hoja De Calculo'!BU$16&lt;'Hoja De Calculo'!BT$16,0,'Credit issuance TYA'!BT50-('Credit issuance TYA'!$AD$21*'Credit issuance TYA'!$B$2)))</f>
        <v>0</v>
      </c>
      <c r="BU50" s="218">
        <f>IF(ISBLANK('Hoja De Calculo'!BV$13),'Credit issuance TYA'!BU50-('Credit issuance TYA'!$AD$21*'Credit issuance TYA'!$B$2),IF('Hoja De Calculo'!BV$16&lt;'Hoja De Calculo'!BU$16,0,'Credit issuance TYA'!BU50-('Credit issuance TYA'!$AD$21*'Credit issuance TYA'!$B$2)))</f>
        <v>0</v>
      </c>
      <c r="BV50" s="218">
        <f>IF(ISBLANK('Hoja De Calculo'!BW$13),'Credit issuance TYA'!BV50-('Credit issuance TYA'!$AD$21*'Credit issuance TYA'!$B$2),IF('Hoja De Calculo'!BW$16&lt;'Hoja De Calculo'!BV$16,0,'Credit issuance TYA'!BV50-('Credit issuance TYA'!$AD$21*'Credit issuance TYA'!$B$2)))</f>
        <v>0</v>
      </c>
      <c r="BW50" s="218">
        <f>IF(ISBLANK('Hoja De Calculo'!BX$13),'Credit issuance TYA'!BW50-('Credit issuance TYA'!$AD$21*'Credit issuance TYA'!$B$2),IF('Hoja De Calculo'!BX$16&lt;'Hoja De Calculo'!BW$16,0,'Credit issuance TYA'!BW50-('Credit issuance TYA'!$AD$21*'Credit issuance TYA'!$B$2)))</f>
        <v>0</v>
      </c>
      <c r="BX50" s="218">
        <f>IF(ISBLANK('Hoja De Calculo'!BY$13),'Credit issuance TYA'!BX50-('Credit issuance TYA'!$AD$21*'Credit issuance TYA'!$B$2),IF('Hoja De Calculo'!BY$16&lt;'Hoja De Calculo'!BX$16,0,'Credit issuance TYA'!BX50-('Credit issuance TYA'!$AD$21*'Credit issuance TYA'!$B$2)))</f>
        <v>0</v>
      </c>
      <c r="BY50" s="218">
        <f>IF(ISBLANK('Hoja De Calculo'!BZ$13),'Credit issuance TYA'!BY50-('Credit issuance TYA'!$AD$21*'Credit issuance TYA'!$B$2),IF('Hoja De Calculo'!BZ$16&lt;'Hoja De Calculo'!BY$16,0,'Credit issuance TYA'!BY50-('Credit issuance TYA'!$AD$21*'Credit issuance TYA'!$B$2)))</f>
        <v>0</v>
      </c>
      <c r="BZ50" s="218">
        <f>IF(ISBLANK('Hoja De Calculo'!CA$13),'Credit issuance TYA'!BZ50-('Credit issuance TYA'!$AD$21*'Credit issuance TYA'!$B$2),IF('Hoja De Calculo'!CA$16&lt;'Hoja De Calculo'!BZ$16,0,'Credit issuance TYA'!BZ50-('Credit issuance TYA'!$AD$21*'Credit issuance TYA'!$B$2)))</f>
        <v>0</v>
      </c>
      <c r="CA50" s="218">
        <f>IF(ISBLANK('Hoja De Calculo'!CB$13),'Credit issuance TYA'!CA50-('Credit issuance TYA'!$AD$21*'Credit issuance TYA'!$B$2),IF('Hoja De Calculo'!CB$16&lt;'Hoja De Calculo'!CA$16,0,'Credit issuance TYA'!CA50-('Credit issuance TYA'!$AD$21*'Credit issuance TYA'!$B$2)))</f>
        <v>0</v>
      </c>
      <c r="CB50" s="218">
        <f>IF(ISBLANK('Hoja De Calculo'!CC$13),'Credit issuance TYA'!CB50-('Credit issuance TYA'!$AD$21*'Credit issuance TYA'!$B$2),IF('Hoja De Calculo'!CC$16&lt;'Hoja De Calculo'!CB$16,0,'Credit issuance TYA'!CB50-('Credit issuance TYA'!$AD$21*'Credit issuance TYA'!$B$2)))</f>
        <v>0</v>
      </c>
      <c r="CC50" s="218">
        <f>IF(ISBLANK('Hoja De Calculo'!CD$13),'Credit issuance TYA'!CC50-('Credit issuance TYA'!$AD$21*'Credit issuance TYA'!$B$2),IF('Hoja De Calculo'!CD$16&lt;'Hoja De Calculo'!CC$16,0,'Credit issuance TYA'!CC50-('Credit issuance TYA'!$AD$21*'Credit issuance TYA'!$B$2)))</f>
        <v>0</v>
      </c>
      <c r="CD50" s="218">
        <f>IF(ISBLANK('Hoja De Calculo'!CE$13),'Credit issuance TYA'!CD50-('Credit issuance TYA'!$AD$21*'Credit issuance TYA'!$B$2),IF('Hoja De Calculo'!CE$16&lt;'Hoja De Calculo'!CD$16,0,'Credit issuance TYA'!CD50-('Credit issuance TYA'!$AD$21*'Credit issuance TYA'!$B$2)))</f>
        <v>0</v>
      </c>
      <c r="CE50" s="218">
        <f>IF(ISBLANK('Hoja De Calculo'!CF$13),'Credit issuance TYA'!CE50-('Credit issuance TYA'!$AD$21*'Credit issuance TYA'!$B$2),IF('Hoja De Calculo'!CF$16&lt;'Hoja De Calculo'!CE$16,0,'Credit issuance TYA'!CE50-('Credit issuance TYA'!$AD$21*'Credit issuance TYA'!$B$2)))</f>
        <v>0</v>
      </c>
      <c r="CF50" s="218">
        <f>IF(ISBLANK('Hoja De Calculo'!CG$13),'Credit issuance TYA'!CF50-('Credit issuance TYA'!$AD$21*'Credit issuance TYA'!$B$2),IF('Hoja De Calculo'!CG$16&lt;'Hoja De Calculo'!CF$16,0,'Credit issuance TYA'!CF50-('Credit issuance TYA'!$AD$21*'Credit issuance TYA'!$B$2)))</f>
        <v>0</v>
      </c>
      <c r="CG50" s="218">
        <f>IF(ISBLANK('Hoja De Calculo'!CH$13),'Credit issuance TYA'!CG50-('Credit issuance TYA'!$AD$21*'Credit issuance TYA'!$B$2),IF('Hoja De Calculo'!CH$16&lt;'Hoja De Calculo'!CG$16,0,'Credit issuance TYA'!CG50-('Credit issuance TYA'!$AD$21*'Credit issuance TYA'!$B$2)))</f>
        <v>0</v>
      </c>
      <c r="CH50" s="218">
        <f>IF(ISBLANK('Hoja De Calculo'!CI$13),'Credit issuance TYA'!CH50-('Credit issuance TYA'!$AD$21*'Credit issuance TYA'!$B$2),IF('Hoja De Calculo'!CI$16&lt;'Hoja De Calculo'!CH$16,0,'Credit issuance TYA'!CH50-('Credit issuance TYA'!$AD$21*'Credit issuance TYA'!$B$2)))</f>
        <v>0</v>
      </c>
      <c r="CI50" s="218">
        <f>IF(ISBLANK('Hoja De Calculo'!CJ$13),'Credit issuance TYA'!CI50-('Credit issuance TYA'!$AD$21*'Credit issuance TYA'!$B$2),IF('Hoja De Calculo'!CJ$16&lt;'Hoja De Calculo'!CI$16,0,'Credit issuance TYA'!CI50-('Credit issuance TYA'!$AD$21*'Credit issuance TYA'!$B$2)))</f>
        <v>0</v>
      </c>
      <c r="CJ50" s="218">
        <f>IF(ISBLANK('Hoja De Calculo'!CK$13),'Credit issuance TYA'!CJ50-('Credit issuance TYA'!$AD$21*'Credit issuance TYA'!$B$2),IF('Hoja De Calculo'!CK$16&lt;'Hoja De Calculo'!CJ$16,0,'Credit issuance TYA'!CJ50-('Credit issuance TYA'!$AD$21*'Credit issuance TYA'!$B$2)))</f>
        <v>0</v>
      </c>
      <c r="CK50" s="218">
        <f>IF(ISBLANK('Hoja De Calculo'!CL$13),'Credit issuance TYA'!CK50-('Credit issuance TYA'!$AD$21*'Credit issuance TYA'!$B$2),IF('Hoja De Calculo'!CL$16&lt;'Hoja De Calculo'!CK$16,0,'Credit issuance TYA'!CK50-('Credit issuance TYA'!$AD$21*'Credit issuance TYA'!$B$2)))</f>
        <v>0</v>
      </c>
      <c r="CL50" s="218">
        <f>IF(ISBLANK('Hoja De Calculo'!CM$13),'Credit issuance TYA'!CL50-('Credit issuance TYA'!$AD$21*'Credit issuance TYA'!$B$2),IF('Hoja De Calculo'!CM$16&lt;'Hoja De Calculo'!CL$16,0,'Credit issuance TYA'!CL50-('Credit issuance TYA'!$AD$21*'Credit issuance TYA'!$B$2)))</f>
        <v>0</v>
      </c>
      <c r="CM50" s="218">
        <f>IF(ISBLANK('Hoja De Calculo'!CN$13),'Credit issuance TYA'!CM50-('Credit issuance TYA'!$AD$21*'Credit issuance TYA'!$B$2),IF('Hoja De Calculo'!CN$16&lt;'Hoja De Calculo'!CM$16,0,'Credit issuance TYA'!CM50-('Credit issuance TYA'!$AD$21*'Credit issuance TYA'!$B$2)))</f>
        <v>0</v>
      </c>
      <c r="CN50" s="218">
        <f>IF(ISBLANK('Hoja De Calculo'!CO$13),'Credit issuance TYA'!CN50-('Credit issuance TYA'!$AD$21*'Credit issuance TYA'!$B$2),IF('Hoja De Calculo'!CO$16&lt;'Hoja De Calculo'!CN$16,0,'Credit issuance TYA'!CN50-('Credit issuance TYA'!$AD$21*'Credit issuance TYA'!$B$2)))</f>
        <v>0</v>
      </c>
      <c r="CO50" s="218">
        <f>IF(ISBLANK('Hoja De Calculo'!CP$13),'Credit issuance TYA'!CO50-('Credit issuance TYA'!$AD$21*'Credit issuance TYA'!$B$2),IF('Hoja De Calculo'!CP$16&lt;'Hoja De Calculo'!CO$16,0,'Credit issuance TYA'!CO50-('Credit issuance TYA'!$AD$21*'Credit issuance TYA'!$B$2)))</f>
        <v>0</v>
      </c>
      <c r="CP50" s="218">
        <f>IF(ISBLANK('Hoja De Calculo'!CQ$13),'Credit issuance TYA'!CP50-('Credit issuance TYA'!$AD$21*'Credit issuance TYA'!$B$2),IF('Hoja De Calculo'!CQ$16&lt;'Hoja De Calculo'!CP$16,0,'Credit issuance TYA'!CP50-('Credit issuance TYA'!$AD$21*'Credit issuance TYA'!$B$2)))</f>
        <v>0</v>
      </c>
      <c r="CQ50" s="218">
        <f>IF(ISBLANK('Hoja De Calculo'!CR$13),'Credit issuance TYA'!CQ50-('Credit issuance TYA'!$AD$21*'Credit issuance TYA'!$B$2),IF('Hoja De Calculo'!CR$16&lt;'Hoja De Calculo'!CQ$16,0,'Credit issuance TYA'!CQ50-('Credit issuance TYA'!$AD$21*'Credit issuance TYA'!$B$2)))</f>
        <v>0</v>
      </c>
      <c r="CR50" s="218">
        <f>IF(ISBLANK('Hoja De Calculo'!CS$13),'Credit issuance TYA'!CR50-('Credit issuance TYA'!$AD$21*'Credit issuance TYA'!$B$2),IF('Hoja De Calculo'!CS$16&lt;'Hoja De Calculo'!CR$16,0,'Credit issuance TYA'!CR50-('Credit issuance TYA'!$AD$21*'Credit issuance TYA'!$B$2)))</f>
        <v>0</v>
      </c>
      <c r="CS50" s="218">
        <f>IF(ISBLANK('Hoja De Calculo'!CT$13),'Credit issuance TYA'!CS50-('Credit issuance TYA'!$AD$21*'Credit issuance TYA'!$B$2),IF('Hoja De Calculo'!CT$16&lt;'Hoja De Calculo'!CS$16,0,'Credit issuance TYA'!CS50-('Credit issuance TYA'!$AD$21*'Credit issuance TYA'!$B$2)))</f>
        <v>0</v>
      </c>
      <c r="CT50" s="218">
        <f>IF(ISBLANK('Hoja De Calculo'!CU$13),'Credit issuance TYA'!CT50-('Credit issuance TYA'!$AD$21*'Credit issuance TYA'!$B$2),IF('Hoja De Calculo'!CU$16&lt;'Hoja De Calculo'!CT$16,0,'Credit issuance TYA'!CT50-('Credit issuance TYA'!$AD$21*'Credit issuance TYA'!$B$2)))</f>
        <v>0</v>
      </c>
      <c r="CU50" s="218">
        <f>IF(ISBLANK('Hoja De Calculo'!CV$13),'Credit issuance TYA'!CU50-('Credit issuance TYA'!$AD$21*'Credit issuance TYA'!$B$2),IF('Hoja De Calculo'!CV$16&lt;'Hoja De Calculo'!CU$16,0,'Credit issuance TYA'!CU50-('Credit issuance TYA'!$AD$21*'Credit issuance TYA'!$B$2)))</f>
        <v>0</v>
      </c>
      <c r="CV50" s="218">
        <f>IF(ISBLANK('Hoja De Calculo'!CW$13),'Credit issuance TYA'!CV50-('Credit issuance TYA'!$AD$21*'Credit issuance TYA'!$B$2),IF('Hoja De Calculo'!CW$16&lt;'Hoja De Calculo'!CV$16,0,'Credit issuance TYA'!CV50-('Credit issuance TYA'!$AD$21*'Credit issuance TYA'!$B$2)))</f>
        <v>0</v>
      </c>
      <c r="CW50" s="218">
        <f>IF(ISBLANK('Hoja De Calculo'!CX$13),'Credit issuance TYA'!CW50-('Credit issuance TYA'!$AD$21*'Credit issuance TYA'!$B$2),IF('Hoja De Calculo'!CX$16&lt;'Hoja De Calculo'!CW$16,0,'Credit issuance TYA'!CW50-('Credit issuance TYA'!$AD$21*'Credit issuance TYA'!$B$2)))</f>
        <v>0</v>
      </c>
    </row>
    <row r="51" spans="1:101" x14ac:dyDescent="0.35">
      <c r="A51" t="s">
        <v>156</v>
      </c>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204"/>
      <c r="AA51" s="211"/>
      <c r="AB51" s="211"/>
      <c r="AC51" s="211"/>
      <c r="AD51" s="211"/>
      <c r="AE51" s="218">
        <f>'Credit issuance TYA'!AE51-('Credit issuance TYA'!$AE$21*'Credit issuance TYA'!$B$2)</f>
        <v>0</v>
      </c>
      <c r="AF51" s="218">
        <f>IF(ISBLANK('Hoja De Calculo'!AG$13),'Credit issuance TYA'!AF51-('Credit issuance TYA'!$AE$21*'Credit issuance TYA'!$B$2),IF('Hoja De Calculo'!AG$16&lt;'Hoja De Calculo'!AF$16,0,'Credit issuance TYA'!AF51-('Credit issuance TYA'!$AE$21*'Credit issuance TYA'!$B$2)))</f>
        <v>0</v>
      </c>
      <c r="AG51" s="218">
        <f>IF(ISBLANK('Hoja De Calculo'!AH$13),'Credit issuance TYA'!AG51-('Credit issuance TYA'!$AE$21*'Credit issuance TYA'!$B$2),IF('Hoja De Calculo'!AH$16&lt;'Hoja De Calculo'!AG$16,0,'Credit issuance TYA'!AG51-('Credit issuance TYA'!$AE$21*'Credit issuance TYA'!$B$2)))</f>
        <v>0</v>
      </c>
      <c r="AH51" s="218">
        <f>IF(ISBLANK('Hoja De Calculo'!AI$13),'Credit issuance TYA'!AH51-('Credit issuance TYA'!$AE$21*'Credit issuance TYA'!$B$2),IF('Hoja De Calculo'!AI$16&lt;'Hoja De Calculo'!AH$16,0,'Credit issuance TYA'!AH51-('Credit issuance TYA'!$AE$21*'Credit issuance TYA'!$B$2)))</f>
        <v>0</v>
      </c>
      <c r="AI51" s="218">
        <f>IF(ISBLANK('Hoja De Calculo'!AJ$13),'Credit issuance TYA'!AI51-('Credit issuance TYA'!$AE$21*'Credit issuance TYA'!$B$2),IF('Hoja De Calculo'!AJ$16&lt;'Hoja De Calculo'!AI$16,0,'Credit issuance TYA'!AI51-('Credit issuance TYA'!$AE$21*'Credit issuance TYA'!$B$2)))</f>
        <v>0</v>
      </c>
      <c r="AJ51" s="218">
        <f>IF(ISBLANK('Hoja De Calculo'!AK$13),'Credit issuance TYA'!AJ51-('Credit issuance TYA'!$AE$21*'Credit issuance TYA'!$B$2),IF('Hoja De Calculo'!AK$16&lt;'Hoja De Calculo'!AJ$16,0,'Credit issuance TYA'!AJ51-('Credit issuance TYA'!$AE$21*'Credit issuance TYA'!$B$2)))</f>
        <v>0</v>
      </c>
      <c r="AK51" s="218">
        <f>IF(ISBLANK('Hoja De Calculo'!AL$13),'Credit issuance TYA'!AK51-('Credit issuance TYA'!$AE$21*'Credit issuance TYA'!$B$2),IF('Hoja De Calculo'!AL$16&lt;'Hoja De Calculo'!AK$16,0,'Credit issuance TYA'!AK51-('Credit issuance TYA'!$AE$21*'Credit issuance TYA'!$B$2)))</f>
        <v>0</v>
      </c>
      <c r="AL51" s="218">
        <f>IF(ISBLANK('Hoja De Calculo'!AM$13),'Credit issuance TYA'!AL51-('Credit issuance TYA'!$AE$21*'Credit issuance TYA'!$B$2),IF('Hoja De Calculo'!AM$16&lt;'Hoja De Calculo'!AL$16,0,'Credit issuance TYA'!AL51-('Credit issuance TYA'!$AE$21*'Credit issuance TYA'!$B$2)))</f>
        <v>0</v>
      </c>
      <c r="AM51" s="218">
        <f>IF(ISBLANK('Hoja De Calculo'!AN$13),'Credit issuance TYA'!AM51-('Credit issuance TYA'!$AE$21*'Credit issuance TYA'!$B$2),IF('Hoja De Calculo'!AN$16&lt;'Hoja De Calculo'!AM$16,0,'Credit issuance TYA'!AM51-('Credit issuance TYA'!$AE$21*'Credit issuance TYA'!$B$2)))</f>
        <v>0</v>
      </c>
      <c r="AN51" s="218">
        <f>IF(ISBLANK('Hoja De Calculo'!AO$13),'Credit issuance TYA'!AN51-('Credit issuance TYA'!$AE$21*'Credit issuance TYA'!$B$2),IF('Hoja De Calculo'!AO$16&lt;'Hoja De Calculo'!AN$16,0,'Credit issuance TYA'!AN51-('Credit issuance TYA'!$AE$21*'Credit issuance TYA'!$B$2)))</f>
        <v>0</v>
      </c>
      <c r="AO51" s="218">
        <f>IF(ISBLANK('Hoja De Calculo'!AP$13),'Credit issuance TYA'!AO51-('Credit issuance TYA'!$AE$21*'Credit issuance TYA'!$B$2),IF('Hoja De Calculo'!AP$16&lt;'Hoja De Calculo'!AO$16,0,'Credit issuance TYA'!AO51-('Credit issuance TYA'!$AE$21*'Credit issuance TYA'!$B$2)))</f>
        <v>0</v>
      </c>
      <c r="AP51" s="218">
        <f>IF(ISBLANK('Hoja De Calculo'!AQ$13),'Credit issuance TYA'!AP51-('Credit issuance TYA'!$AE$21*'Credit issuance TYA'!$B$2),IF('Hoja De Calculo'!AQ$16&lt;'Hoja De Calculo'!AP$16,0,'Credit issuance TYA'!AP51-('Credit issuance TYA'!$AE$21*'Credit issuance TYA'!$B$2)))</f>
        <v>0</v>
      </c>
      <c r="AQ51" s="218">
        <f>IF(ISBLANK('Hoja De Calculo'!AR$13),'Credit issuance TYA'!AQ51-('Credit issuance TYA'!$AE$21*'Credit issuance TYA'!$B$2),IF('Hoja De Calculo'!AR$16&lt;'Hoja De Calculo'!AQ$16,0,'Credit issuance TYA'!AQ51-('Credit issuance TYA'!$AE$21*'Credit issuance TYA'!$B$2)))</f>
        <v>0</v>
      </c>
      <c r="AR51" s="218">
        <f>IF(ISBLANK('Hoja De Calculo'!AS$13),'Credit issuance TYA'!AR51-('Credit issuance TYA'!$AE$21*'Credit issuance TYA'!$B$2),IF('Hoja De Calculo'!AS$16&lt;'Hoja De Calculo'!AR$16,0,'Credit issuance TYA'!AR51-('Credit issuance TYA'!$AE$21*'Credit issuance TYA'!$B$2)))</f>
        <v>0</v>
      </c>
      <c r="AS51" s="218">
        <f>IF(ISBLANK('Hoja De Calculo'!AT$13),'Credit issuance TYA'!AS51-('Credit issuance TYA'!$AE$21*'Credit issuance TYA'!$B$2),IF('Hoja De Calculo'!AT$16&lt;'Hoja De Calculo'!AS$16,0,'Credit issuance TYA'!AS51-('Credit issuance TYA'!$AE$21*'Credit issuance TYA'!$B$2)))</f>
        <v>0</v>
      </c>
      <c r="AT51" s="218">
        <f>IF(ISBLANK('Hoja De Calculo'!AU$13),'Credit issuance TYA'!AT51-('Credit issuance TYA'!$AE$21*'Credit issuance TYA'!$B$2),IF('Hoja De Calculo'!AU$16&lt;'Hoja De Calculo'!AT$16,0,'Credit issuance TYA'!AT51-('Credit issuance TYA'!$AE$21*'Credit issuance TYA'!$B$2)))</f>
        <v>0</v>
      </c>
      <c r="AU51" s="218">
        <f>IF(ISBLANK('Hoja De Calculo'!AV$13),'Credit issuance TYA'!AU51-('Credit issuance TYA'!$AE$21*'Credit issuance TYA'!$B$2),IF('Hoja De Calculo'!AV$16&lt;'Hoja De Calculo'!AU$16,0,'Credit issuance TYA'!AU51-('Credit issuance TYA'!$AE$21*'Credit issuance TYA'!$B$2)))</f>
        <v>0</v>
      </c>
      <c r="AV51" s="218">
        <f>IF(ISBLANK('Hoja De Calculo'!AW$13),'Credit issuance TYA'!AV51-('Credit issuance TYA'!$AE$21*'Credit issuance TYA'!$B$2),IF('Hoja De Calculo'!AW$16&lt;'Hoja De Calculo'!AV$16,0,'Credit issuance TYA'!AV51-('Credit issuance TYA'!$AE$21*'Credit issuance TYA'!$B$2)))</f>
        <v>0</v>
      </c>
      <c r="AW51" s="218">
        <f>IF(ISBLANK('Hoja De Calculo'!AX$13),'Credit issuance TYA'!AW51-('Credit issuance TYA'!$AE$21*'Credit issuance TYA'!$B$2),IF('Hoja De Calculo'!AX$16&lt;'Hoja De Calculo'!AW$16,0,'Credit issuance TYA'!AW51-('Credit issuance TYA'!$AE$21*'Credit issuance TYA'!$B$2)))</f>
        <v>0</v>
      </c>
      <c r="AX51" s="218">
        <f>IF(ISBLANK('Hoja De Calculo'!AY$13),'Credit issuance TYA'!AX51-('Credit issuance TYA'!$AE$21*'Credit issuance TYA'!$B$2),IF('Hoja De Calculo'!AY$16&lt;'Hoja De Calculo'!AX$16,0,'Credit issuance TYA'!AX51-('Credit issuance TYA'!$AE$21*'Credit issuance TYA'!$B$2)))</f>
        <v>0</v>
      </c>
      <c r="AY51" s="218">
        <f>IF(ISBLANK('Hoja De Calculo'!AZ$13),'Credit issuance TYA'!AY51-('Credit issuance TYA'!$AE$21*'Credit issuance TYA'!$B$2),IF('Hoja De Calculo'!AZ$16&lt;'Hoja De Calculo'!AY$16,0,'Credit issuance TYA'!AY51-('Credit issuance TYA'!$AE$21*'Credit issuance TYA'!$B$2)))</f>
        <v>0</v>
      </c>
      <c r="AZ51" s="218">
        <f>IF(ISBLANK('Hoja De Calculo'!BA$13),'Credit issuance TYA'!AZ51-('Credit issuance TYA'!$AE$21*'Credit issuance TYA'!$B$2),IF('Hoja De Calculo'!BA$16&lt;'Hoja De Calculo'!AZ$16,0,'Credit issuance TYA'!AZ51-('Credit issuance TYA'!$AE$21*'Credit issuance TYA'!$B$2)))</f>
        <v>0</v>
      </c>
      <c r="BA51" s="218">
        <f>IF(ISBLANK('Hoja De Calculo'!BB$13),'Credit issuance TYA'!BA51-('Credit issuance TYA'!$AE$21*'Credit issuance TYA'!$B$2),IF('Hoja De Calculo'!BB$16&lt;'Hoja De Calculo'!BA$16,0,'Credit issuance TYA'!BA51-('Credit issuance TYA'!$AE$21*'Credit issuance TYA'!$B$2)))</f>
        <v>0</v>
      </c>
      <c r="BB51" s="218">
        <f>IF(ISBLANK('Hoja De Calculo'!BC$13),'Credit issuance TYA'!BB51-('Credit issuance TYA'!$AE$21*'Credit issuance TYA'!$B$2),IF('Hoja De Calculo'!BC$16&lt;'Hoja De Calculo'!BB$16,0,'Credit issuance TYA'!BB51-('Credit issuance TYA'!$AE$21*'Credit issuance TYA'!$B$2)))</f>
        <v>0</v>
      </c>
      <c r="BC51" s="218">
        <f>IF(ISBLANK('Hoja De Calculo'!BD$13),'Credit issuance TYA'!BC51-('Credit issuance TYA'!$AE$21*'Credit issuance TYA'!$B$2),IF('Hoja De Calculo'!BD$16&lt;'Hoja De Calculo'!BC$16,0,'Credit issuance TYA'!BC51-('Credit issuance TYA'!$AE$21*'Credit issuance TYA'!$B$2)))</f>
        <v>0</v>
      </c>
      <c r="BD51" s="218">
        <f>IF(ISBLANK('Hoja De Calculo'!BE$13),'Credit issuance TYA'!BD51-('Credit issuance TYA'!$AE$21*'Credit issuance TYA'!$B$2),IF('Hoja De Calculo'!BE$16&lt;'Hoja De Calculo'!BD$16,0,'Credit issuance TYA'!BD51-('Credit issuance TYA'!$AE$21*'Credit issuance TYA'!$B$2)))</f>
        <v>0</v>
      </c>
      <c r="BE51" s="218">
        <f>IF(ISBLANK('Hoja De Calculo'!BF$13),'Credit issuance TYA'!BE51-('Credit issuance TYA'!$AE$21*'Credit issuance TYA'!$B$2),IF('Hoja De Calculo'!BF$16&lt;'Hoja De Calculo'!BE$16,0,'Credit issuance TYA'!BE51-('Credit issuance TYA'!$AE$21*'Credit issuance TYA'!$B$2)))</f>
        <v>0</v>
      </c>
      <c r="BF51" s="218">
        <f>IF(ISBLANK('Hoja De Calculo'!BG$13),'Credit issuance TYA'!BF51-('Credit issuance TYA'!$AE$21*'Credit issuance TYA'!$B$2),IF('Hoja De Calculo'!BG$16&lt;'Hoja De Calculo'!BF$16,0,'Credit issuance TYA'!BF51-('Credit issuance TYA'!$AE$21*'Credit issuance TYA'!$B$2)))</f>
        <v>0</v>
      </c>
      <c r="BG51" s="218">
        <f>IF(ISBLANK('Hoja De Calculo'!BH$13),'Credit issuance TYA'!BG51-('Credit issuance TYA'!$AE$21*'Credit issuance TYA'!$B$2),IF('Hoja De Calculo'!BH$16&lt;'Hoja De Calculo'!BG$16,0,'Credit issuance TYA'!BG51-('Credit issuance TYA'!$AE$21*'Credit issuance TYA'!$B$2)))</f>
        <v>0</v>
      </c>
      <c r="BH51" s="218">
        <f>IF(ISBLANK('Hoja De Calculo'!BI$13),'Credit issuance TYA'!BH51-('Credit issuance TYA'!$AE$21*'Credit issuance TYA'!$B$2),IF('Hoja De Calculo'!BI$16&lt;'Hoja De Calculo'!BH$16,0,'Credit issuance TYA'!BH51-('Credit issuance TYA'!$AE$21*'Credit issuance TYA'!$B$2)))</f>
        <v>0</v>
      </c>
      <c r="BI51" s="218">
        <f>IF(ISBLANK('Hoja De Calculo'!BJ$13),'Credit issuance TYA'!BI51-('Credit issuance TYA'!$AE$21*'Credit issuance TYA'!$B$2),IF('Hoja De Calculo'!BJ$16&lt;'Hoja De Calculo'!BI$16,0,'Credit issuance TYA'!BI51-('Credit issuance TYA'!$AE$21*'Credit issuance TYA'!$B$2)))</f>
        <v>0</v>
      </c>
      <c r="BJ51" s="218">
        <f>IF(ISBLANK('Hoja De Calculo'!BK$13),'Credit issuance TYA'!BJ51-('Credit issuance TYA'!$AE$21*'Credit issuance TYA'!$B$2),IF('Hoja De Calculo'!BK$16&lt;'Hoja De Calculo'!BJ$16,0,'Credit issuance TYA'!BJ51-('Credit issuance TYA'!$AE$21*'Credit issuance TYA'!$B$2)))</f>
        <v>0</v>
      </c>
      <c r="BK51" s="218">
        <f>IF(ISBLANK('Hoja De Calculo'!BL$13),'Credit issuance TYA'!BK51-('Credit issuance TYA'!$AE$21*'Credit issuance TYA'!$B$2),IF('Hoja De Calculo'!BL$16&lt;'Hoja De Calculo'!BK$16,0,'Credit issuance TYA'!BK51-('Credit issuance TYA'!$AE$21*'Credit issuance TYA'!$B$2)))</f>
        <v>0</v>
      </c>
      <c r="BL51" s="218">
        <f>IF(ISBLANK('Hoja De Calculo'!BM$13),'Credit issuance TYA'!BL51-('Credit issuance TYA'!$AE$21*'Credit issuance TYA'!$B$2),IF('Hoja De Calculo'!BM$16&lt;'Hoja De Calculo'!BL$16,0,'Credit issuance TYA'!BL51-('Credit issuance TYA'!$AE$21*'Credit issuance TYA'!$B$2)))</f>
        <v>0</v>
      </c>
      <c r="BM51" s="218">
        <f>IF(ISBLANK('Hoja De Calculo'!BN$13),'Credit issuance TYA'!BM51-('Credit issuance TYA'!$AE$21*'Credit issuance TYA'!$B$2),IF('Hoja De Calculo'!BN$16&lt;'Hoja De Calculo'!BM$16,0,'Credit issuance TYA'!BM51-('Credit issuance TYA'!$AE$21*'Credit issuance TYA'!$B$2)))</f>
        <v>0</v>
      </c>
      <c r="BN51" s="218">
        <f>IF(ISBLANK('Hoja De Calculo'!BO$13),'Credit issuance TYA'!BN51-('Credit issuance TYA'!$AE$21*'Credit issuance TYA'!$B$2),IF('Hoja De Calculo'!BO$16&lt;'Hoja De Calculo'!BN$16,0,'Credit issuance TYA'!BN51-('Credit issuance TYA'!$AE$21*'Credit issuance TYA'!$B$2)))</f>
        <v>0</v>
      </c>
      <c r="BO51" s="218">
        <f>IF(ISBLANK('Hoja De Calculo'!BP$13),'Credit issuance TYA'!BO51-('Credit issuance TYA'!$AE$21*'Credit issuance TYA'!$B$2),IF('Hoja De Calculo'!BP$16&lt;'Hoja De Calculo'!BO$16,0,'Credit issuance TYA'!BO51-('Credit issuance TYA'!$AE$21*'Credit issuance TYA'!$B$2)))</f>
        <v>0</v>
      </c>
      <c r="BP51" s="218">
        <f>IF(ISBLANK('Hoja De Calculo'!BQ$13),'Credit issuance TYA'!BP51-('Credit issuance TYA'!$AE$21*'Credit issuance TYA'!$B$2),IF('Hoja De Calculo'!BQ$16&lt;'Hoja De Calculo'!BP$16,0,'Credit issuance TYA'!BP51-('Credit issuance TYA'!$AE$21*'Credit issuance TYA'!$B$2)))</f>
        <v>0</v>
      </c>
      <c r="BQ51" s="218">
        <f>IF(ISBLANK('Hoja De Calculo'!BR$13),'Credit issuance TYA'!BQ51-('Credit issuance TYA'!$AE$21*'Credit issuance TYA'!$B$2),IF('Hoja De Calculo'!BR$16&lt;'Hoja De Calculo'!BQ$16,0,'Credit issuance TYA'!BQ51-('Credit issuance TYA'!$AE$21*'Credit issuance TYA'!$B$2)))</f>
        <v>0</v>
      </c>
      <c r="BR51" s="218">
        <f>IF(ISBLANK('Hoja De Calculo'!BS$13),'Credit issuance TYA'!BR51-('Credit issuance TYA'!$AE$21*'Credit issuance TYA'!$B$2),IF('Hoja De Calculo'!BS$16&lt;'Hoja De Calculo'!BR$16,0,'Credit issuance TYA'!BR51-('Credit issuance TYA'!$AE$21*'Credit issuance TYA'!$B$2)))</f>
        <v>0</v>
      </c>
      <c r="BS51" s="218">
        <f>IF(ISBLANK('Hoja De Calculo'!BT$13),'Credit issuance TYA'!BS51-('Credit issuance TYA'!$AE$21*'Credit issuance TYA'!$B$2),IF('Hoja De Calculo'!BT$16&lt;'Hoja De Calculo'!BS$16,0,'Credit issuance TYA'!BS51-('Credit issuance TYA'!$AE$21*'Credit issuance TYA'!$B$2)))</f>
        <v>0</v>
      </c>
      <c r="BT51" s="218">
        <f>IF(ISBLANK('Hoja De Calculo'!BU$13),'Credit issuance TYA'!BT51-('Credit issuance TYA'!$AE$21*'Credit issuance TYA'!$B$2),IF('Hoja De Calculo'!BU$16&lt;'Hoja De Calculo'!BT$16,0,'Credit issuance TYA'!BT51-('Credit issuance TYA'!$AE$21*'Credit issuance TYA'!$B$2)))</f>
        <v>0</v>
      </c>
      <c r="BU51" s="218">
        <f>IF(ISBLANK('Hoja De Calculo'!BV$13),'Credit issuance TYA'!BU51-('Credit issuance TYA'!$AE$21*'Credit issuance TYA'!$B$2),IF('Hoja De Calculo'!BV$16&lt;'Hoja De Calculo'!BU$16,0,'Credit issuance TYA'!BU51-('Credit issuance TYA'!$AE$21*'Credit issuance TYA'!$B$2)))</f>
        <v>0</v>
      </c>
      <c r="BV51" s="218">
        <f>IF(ISBLANK('Hoja De Calculo'!BW$13),'Credit issuance TYA'!BV51-('Credit issuance TYA'!$AE$21*'Credit issuance TYA'!$B$2),IF('Hoja De Calculo'!BW$16&lt;'Hoja De Calculo'!BV$16,0,'Credit issuance TYA'!BV51-('Credit issuance TYA'!$AE$21*'Credit issuance TYA'!$B$2)))</f>
        <v>0</v>
      </c>
      <c r="BW51" s="218">
        <f>IF(ISBLANK('Hoja De Calculo'!BX$13),'Credit issuance TYA'!BW51-('Credit issuance TYA'!$AE$21*'Credit issuance TYA'!$B$2),IF('Hoja De Calculo'!BX$16&lt;'Hoja De Calculo'!BW$16,0,'Credit issuance TYA'!BW51-('Credit issuance TYA'!$AE$21*'Credit issuance TYA'!$B$2)))</f>
        <v>0</v>
      </c>
      <c r="BX51" s="218">
        <f>IF(ISBLANK('Hoja De Calculo'!BY$13),'Credit issuance TYA'!BX51-('Credit issuance TYA'!$AE$21*'Credit issuance TYA'!$B$2),IF('Hoja De Calculo'!BY$16&lt;'Hoja De Calculo'!BX$16,0,'Credit issuance TYA'!BX51-('Credit issuance TYA'!$AE$21*'Credit issuance TYA'!$B$2)))</f>
        <v>0</v>
      </c>
      <c r="BY51" s="218">
        <f>IF(ISBLANK('Hoja De Calculo'!BZ$13),'Credit issuance TYA'!BY51-('Credit issuance TYA'!$AE$21*'Credit issuance TYA'!$B$2),IF('Hoja De Calculo'!BZ$16&lt;'Hoja De Calculo'!BY$16,0,'Credit issuance TYA'!BY51-('Credit issuance TYA'!$AE$21*'Credit issuance TYA'!$B$2)))</f>
        <v>0</v>
      </c>
      <c r="BZ51" s="218">
        <f>IF(ISBLANK('Hoja De Calculo'!CA$13),'Credit issuance TYA'!BZ51-('Credit issuance TYA'!$AE$21*'Credit issuance TYA'!$B$2),IF('Hoja De Calculo'!CA$16&lt;'Hoja De Calculo'!BZ$16,0,'Credit issuance TYA'!BZ51-('Credit issuance TYA'!$AE$21*'Credit issuance TYA'!$B$2)))</f>
        <v>0</v>
      </c>
      <c r="CA51" s="218">
        <f>IF(ISBLANK('Hoja De Calculo'!CB$13),'Credit issuance TYA'!CA51-('Credit issuance TYA'!$AE$21*'Credit issuance TYA'!$B$2),IF('Hoja De Calculo'!CB$16&lt;'Hoja De Calculo'!CA$16,0,'Credit issuance TYA'!CA51-('Credit issuance TYA'!$AE$21*'Credit issuance TYA'!$B$2)))</f>
        <v>0</v>
      </c>
      <c r="CB51" s="218">
        <f>IF(ISBLANK('Hoja De Calculo'!CC$13),'Credit issuance TYA'!CB51-('Credit issuance TYA'!$AE$21*'Credit issuance TYA'!$B$2),IF('Hoja De Calculo'!CC$16&lt;'Hoja De Calculo'!CB$16,0,'Credit issuance TYA'!CB51-('Credit issuance TYA'!$AE$21*'Credit issuance TYA'!$B$2)))</f>
        <v>0</v>
      </c>
      <c r="CC51" s="218">
        <f>IF(ISBLANK('Hoja De Calculo'!CD$13),'Credit issuance TYA'!CC51-('Credit issuance TYA'!$AE$21*'Credit issuance TYA'!$B$2),IF('Hoja De Calculo'!CD$16&lt;'Hoja De Calculo'!CC$16,0,'Credit issuance TYA'!CC51-('Credit issuance TYA'!$AE$21*'Credit issuance TYA'!$B$2)))</f>
        <v>0</v>
      </c>
      <c r="CD51" s="218">
        <f>IF(ISBLANK('Hoja De Calculo'!CE$13),'Credit issuance TYA'!CD51-('Credit issuance TYA'!$AE$21*'Credit issuance TYA'!$B$2),IF('Hoja De Calculo'!CE$16&lt;'Hoja De Calculo'!CD$16,0,'Credit issuance TYA'!CD51-('Credit issuance TYA'!$AE$21*'Credit issuance TYA'!$B$2)))</f>
        <v>0</v>
      </c>
      <c r="CE51" s="218">
        <f>IF(ISBLANK('Hoja De Calculo'!CF$13),'Credit issuance TYA'!CE51-('Credit issuance TYA'!$AE$21*'Credit issuance TYA'!$B$2),IF('Hoja De Calculo'!CF$16&lt;'Hoja De Calculo'!CE$16,0,'Credit issuance TYA'!CE51-('Credit issuance TYA'!$AE$21*'Credit issuance TYA'!$B$2)))</f>
        <v>0</v>
      </c>
      <c r="CF51" s="218">
        <f>IF(ISBLANK('Hoja De Calculo'!CG$13),'Credit issuance TYA'!CF51-('Credit issuance TYA'!$AE$21*'Credit issuance TYA'!$B$2),IF('Hoja De Calculo'!CG$16&lt;'Hoja De Calculo'!CF$16,0,'Credit issuance TYA'!CF51-('Credit issuance TYA'!$AE$21*'Credit issuance TYA'!$B$2)))</f>
        <v>0</v>
      </c>
      <c r="CG51" s="218">
        <f>IF(ISBLANK('Hoja De Calculo'!CH$13),'Credit issuance TYA'!CG51-('Credit issuance TYA'!$AE$21*'Credit issuance TYA'!$B$2),IF('Hoja De Calculo'!CH$16&lt;'Hoja De Calculo'!CG$16,0,'Credit issuance TYA'!CG51-('Credit issuance TYA'!$AE$21*'Credit issuance TYA'!$B$2)))</f>
        <v>0</v>
      </c>
      <c r="CH51" s="218">
        <f>IF(ISBLANK('Hoja De Calculo'!CI$13),'Credit issuance TYA'!CH51-('Credit issuance TYA'!$AE$21*'Credit issuance TYA'!$B$2),IF('Hoja De Calculo'!CI$16&lt;'Hoja De Calculo'!CH$16,0,'Credit issuance TYA'!CH51-('Credit issuance TYA'!$AE$21*'Credit issuance TYA'!$B$2)))</f>
        <v>0</v>
      </c>
      <c r="CI51" s="218">
        <f>IF(ISBLANK('Hoja De Calculo'!CJ$13),'Credit issuance TYA'!CI51-('Credit issuance TYA'!$AE$21*'Credit issuance TYA'!$B$2),IF('Hoja De Calculo'!CJ$16&lt;'Hoja De Calculo'!CI$16,0,'Credit issuance TYA'!CI51-('Credit issuance TYA'!$AE$21*'Credit issuance TYA'!$B$2)))</f>
        <v>0</v>
      </c>
      <c r="CJ51" s="218">
        <f>IF(ISBLANK('Hoja De Calculo'!CK$13),'Credit issuance TYA'!CJ51-('Credit issuance TYA'!$AE$21*'Credit issuance TYA'!$B$2),IF('Hoja De Calculo'!CK$16&lt;'Hoja De Calculo'!CJ$16,0,'Credit issuance TYA'!CJ51-('Credit issuance TYA'!$AE$21*'Credit issuance TYA'!$B$2)))</f>
        <v>0</v>
      </c>
      <c r="CK51" s="218">
        <f>IF(ISBLANK('Hoja De Calculo'!CL$13),'Credit issuance TYA'!CK51-('Credit issuance TYA'!$AE$21*'Credit issuance TYA'!$B$2),IF('Hoja De Calculo'!CL$16&lt;'Hoja De Calculo'!CK$16,0,'Credit issuance TYA'!CK51-('Credit issuance TYA'!$AE$21*'Credit issuance TYA'!$B$2)))</f>
        <v>0</v>
      </c>
      <c r="CL51" s="218">
        <f>IF(ISBLANK('Hoja De Calculo'!CM$13),'Credit issuance TYA'!CL51-('Credit issuance TYA'!$AE$21*'Credit issuance TYA'!$B$2),IF('Hoja De Calculo'!CM$16&lt;'Hoja De Calculo'!CL$16,0,'Credit issuance TYA'!CL51-('Credit issuance TYA'!$AE$21*'Credit issuance TYA'!$B$2)))</f>
        <v>0</v>
      </c>
      <c r="CM51" s="218">
        <f>IF(ISBLANK('Hoja De Calculo'!CN$13),'Credit issuance TYA'!CM51-('Credit issuance TYA'!$AE$21*'Credit issuance TYA'!$B$2),IF('Hoja De Calculo'!CN$16&lt;'Hoja De Calculo'!CM$16,0,'Credit issuance TYA'!CM51-('Credit issuance TYA'!$AE$21*'Credit issuance TYA'!$B$2)))</f>
        <v>0</v>
      </c>
      <c r="CN51" s="218">
        <f>IF(ISBLANK('Hoja De Calculo'!CO$13),'Credit issuance TYA'!CN51-('Credit issuance TYA'!$AE$21*'Credit issuance TYA'!$B$2),IF('Hoja De Calculo'!CO$16&lt;'Hoja De Calculo'!CN$16,0,'Credit issuance TYA'!CN51-('Credit issuance TYA'!$AE$21*'Credit issuance TYA'!$B$2)))</f>
        <v>0</v>
      </c>
      <c r="CO51" s="218">
        <f>IF(ISBLANK('Hoja De Calculo'!CP$13),'Credit issuance TYA'!CO51-('Credit issuance TYA'!$AE$21*'Credit issuance TYA'!$B$2),IF('Hoja De Calculo'!CP$16&lt;'Hoja De Calculo'!CO$16,0,'Credit issuance TYA'!CO51-('Credit issuance TYA'!$AE$21*'Credit issuance TYA'!$B$2)))</f>
        <v>0</v>
      </c>
      <c r="CP51" s="218">
        <f>IF(ISBLANK('Hoja De Calculo'!CQ$13),'Credit issuance TYA'!CP51-('Credit issuance TYA'!$AE$21*'Credit issuance TYA'!$B$2),IF('Hoja De Calculo'!CQ$16&lt;'Hoja De Calculo'!CP$16,0,'Credit issuance TYA'!CP51-('Credit issuance TYA'!$AE$21*'Credit issuance TYA'!$B$2)))</f>
        <v>0</v>
      </c>
      <c r="CQ51" s="218">
        <f>IF(ISBLANK('Hoja De Calculo'!CR$13),'Credit issuance TYA'!CQ51-('Credit issuance TYA'!$AE$21*'Credit issuance TYA'!$B$2),IF('Hoja De Calculo'!CR$16&lt;'Hoja De Calculo'!CQ$16,0,'Credit issuance TYA'!CQ51-('Credit issuance TYA'!$AE$21*'Credit issuance TYA'!$B$2)))</f>
        <v>0</v>
      </c>
      <c r="CR51" s="218">
        <f>IF(ISBLANK('Hoja De Calculo'!CS$13),'Credit issuance TYA'!CR51-('Credit issuance TYA'!$AE$21*'Credit issuance TYA'!$B$2),IF('Hoja De Calculo'!CS$16&lt;'Hoja De Calculo'!CR$16,0,'Credit issuance TYA'!CR51-('Credit issuance TYA'!$AE$21*'Credit issuance TYA'!$B$2)))</f>
        <v>0</v>
      </c>
      <c r="CS51" s="218">
        <f>IF(ISBLANK('Hoja De Calculo'!CT$13),'Credit issuance TYA'!CS51-('Credit issuance TYA'!$AE$21*'Credit issuance TYA'!$B$2),IF('Hoja De Calculo'!CT$16&lt;'Hoja De Calculo'!CS$16,0,'Credit issuance TYA'!CS51-('Credit issuance TYA'!$AE$21*'Credit issuance TYA'!$B$2)))</f>
        <v>0</v>
      </c>
      <c r="CT51" s="218">
        <f>IF(ISBLANK('Hoja De Calculo'!CU$13),'Credit issuance TYA'!CT51-('Credit issuance TYA'!$AE$21*'Credit issuance TYA'!$B$2),IF('Hoja De Calculo'!CU$16&lt;'Hoja De Calculo'!CT$16,0,'Credit issuance TYA'!CT51-('Credit issuance TYA'!$AE$21*'Credit issuance TYA'!$B$2)))</f>
        <v>0</v>
      </c>
      <c r="CU51" s="218">
        <f>IF(ISBLANK('Hoja De Calculo'!CV$13),'Credit issuance TYA'!CU51-('Credit issuance TYA'!$AE$21*'Credit issuance TYA'!$B$2),IF('Hoja De Calculo'!CV$16&lt;'Hoja De Calculo'!CU$16,0,'Credit issuance TYA'!CU51-('Credit issuance TYA'!$AE$21*'Credit issuance TYA'!$B$2)))</f>
        <v>0</v>
      </c>
      <c r="CV51" s="218">
        <f>IF(ISBLANK('Hoja De Calculo'!CW$13),'Credit issuance TYA'!CV51-('Credit issuance TYA'!$AE$21*'Credit issuance TYA'!$B$2),IF('Hoja De Calculo'!CW$16&lt;'Hoja De Calculo'!CV$16,0,'Credit issuance TYA'!CV51-('Credit issuance TYA'!$AE$21*'Credit issuance TYA'!$B$2)))</f>
        <v>0</v>
      </c>
      <c r="CW51" s="218">
        <f>IF(ISBLANK('Hoja De Calculo'!CX$13),'Credit issuance TYA'!CW51-('Credit issuance TYA'!$AE$21*'Credit issuance TYA'!$B$2),IF('Hoja De Calculo'!CX$16&lt;'Hoja De Calculo'!CW$16,0,'Credit issuance TYA'!CW51-('Credit issuance TYA'!$AE$21*'Credit issuance TYA'!$B$2)))</f>
        <v>0</v>
      </c>
    </row>
    <row r="52" spans="1:101" x14ac:dyDescent="0.35">
      <c r="A52" t="s">
        <v>157</v>
      </c>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218">
        <f>'Credit issuance TYA'!AF52-('Credit issuance TYA'!$AF$21*'Credit issuance TYA'!$B$2)</f>
        <v>0</v>
      </c>
      <c r="AG52" s="218">
        <f>IF(ISBLANK('Hoja De Calculo'!AH$13),'Credit issuance TYA'!AG52-('Credit issuance TYA'!$AF$21*'Credit issuance TYA'!$B$2),IF('Hoja De Calculo'!AH$16&lt;'Hoja De Calculo'!AG$16,0,'Credit issuance TYA'!AG52-('Credit issuance TYA'!$AF$21*'Credit issuance TYA'!$B$2)))</f>
        <v>0</v>
      </c>
      <c r="AH52" s="218">
        <f>IF(ISBLANK('Hoja De Calculo'!AI$13),'Credit issuance TYA'!AH52-('Credit issuance TYA'!$AF$21*'Credit issuance TYA'!$B$2),IF('Hoja De Calculo'!AI$16&lt;'Hoja De Calculo'!AH$16,0,'Credit issuance TYA'!AH52-('Credit issuance TYA'!$AF$21*'Credit issuance TYA'!$B$2)))</f>
        <v>0</v>
      </c>
      <c r="AI52" s="218">
        <f>IF(ISBLANK('Hoja De Calculo'!AJ$13),'Credit issuance TYA'!AI52-('Credit issuance TYA'!$AF$21*'Credit issuance TYA'!$B$2),IF('Hoja De Calculo'!AJ$16&lt;'Hoja De Calculo'!AI$16,0,'Credit issuance TYA'!AI52-('Credit issuance TYA'!$AF$21*'Credit issuance TYA'!$B$2)))</f>
        <v>0</v>
      </c>
      <c r="AJ52" s="218">
        <f>IF(ISBLANK('Hoja De Calculo'!AK$13),'Credit issuance TYA'!AJ52-('Credit issuance TYA'!$AF$21*'Credit issuance TYA'!$B$2),IF('Hoja De Calculo'!AK$16&lt;'Hoja De Calculo'!AJ$16,0,'Credit issuance TYA'!AJ52-('Credit issuance TYA'!$AF$21*'Credit issuance TYA'!$B$2)))</f>
        <v>0</v>
      </c>
      <c r="AK52" s="218">
        <f>IF(ISBLANK('Hoja De Calculo'!AL$13),'Credit issuance TYA'!AK52-('Credit issuance TYA'!$AF$21*'Credit issuance TYA'!$B$2),IF('Hoja De Calculo'!AL$16&lt;'Hoja De Calculo'!AK$16,0,'Credit issuance TYA'!AK52-('Credit issuance TYA'!$AF$21*'Credit issuance TYA'!$B$2)))</f>
        <v>0</v>
      </c>
      <c r="AL52" s="218">
        <f>IF(ISBLANK('Hoja De Calculo'!AM$13),'Credit issuance TYA'!AL52-('Credit issuance TYA'!$AF$21*'Credit issuance TYA'!$B$2),IF('Hoja De Calculo'!AM$16&lt;'Hoja De Calculo'!AL$16,0,'Credit issuance TYA'!AL52-('Credit issuance TYA'!$AF$21*'Credit issuance TYA'!$B$2)))</f>
        <v>0</v>
      </c>
      <c r="AM52" s="218">
        <f>IF(ISBLANK('Hoja De Calculo'!AN$13),'Credit issuance TYA'!AM52-('Credit issuance TYA'!$AF$21*'Credit issuance TYA'!$B$2),IF('Hoja De Calculo'!AN$16&lt;'Hoja De Calculo'!AM$16,0,'Credit issuance TYA'!AM52-('Credit issuance TYA'!$AF$21*'Credit issuance TYA'!$B$2)))</f>
        <v>0</v>
      </c>
      <c r="AN52" s="218">
        <f>IF(ISBLANK('Hoja De Calculo'!AO$13),'Credit issuance TYA'!AN52-('Credit issuance TYA'!$AF$21*'Credit issuance TYA'!$B$2),IF('Hoja De Calculo'!AO$16&lt;'Hoja De Calculo'!AN$16,0,'Credit issuance TYA'!AN52-('Credit issuance TYA'!$AF$21*'Credit issuance TYA'!$B$2)))</f>
        <v>0</v>
      </c>
      <c r="AO52" s="218">
        <f>IF(ISBLANK('Hoja De Calculo'!AP$13),'Credit issuance TYA'!AO52-('Credit issuance TYA'!$AF$21*'Credit issuance TYA'!$B$2),IF('Hoja De Calculo'!AP$16&lt;'Hoja De Calculo'!AO$16,0,'Credit issuance TYA'!AO52-('Credit issuance TYA'!$AF$21*'Credit issuance TYA'!$B$2)))</f>
        <v>0</v>
      </c>
      <c r="AP52" s="218">
        <f>IF(ISBLANK('Hoja De Calculo'!AQ$13),'Credit issuance TYA'!AP52-('Credit issuance TYA'!$AF$21*'Credit issuance TYA'!$B$2),IF('Hoja De Calculo'!AQ$16&lt;'Hoja De Calculo'!AP$16,0,'Credit issuance TYA'!AP52-('Credit issuance TYA'!$AF$21*'Credit issuance TYA'!$B$2)))</f>
        <v>0</v>
      </c>
      <c r="AQ52" s="218">
        <f>IF(ISBLANK('Hoja De Calculo'!AR$13),'Credit issuance TYA'!AQ52-('Credit issuance TYA'!$AF$21*'Credit issuance TYA'!$B$2),IF('Hoja De Calculo'!AR$16&lt;'Hoja De Calculo'!AQ$16,0,'Credit issuance TYA'!AQ52-('Credit issuance TYA'!$AF$21*'Credit issuance TYA'!$B$2)))</f>
        <v>0</v>
      </c>
      <c r="AR52" s="218">
        <f>IF(ISBLANK('Hoja De Calculo'!AS$13),'Credit issuance TYA'!AR52-('Credit issuance TYA'!$AF$21*'Credit issuance TYA'!$B$2),IF('Hoja De Calculo'!AS$16&lt;'Hoja De Calculo'!AR$16,0,'Credit issuance TYA'!AR52-('Credit issuance TYA'!$AF$21*'Credit issuance TYA'!$B$2)))</f>
        <v>0</v>
      </c>
      <c r="AS52" s="218">
        <f>IF(ISBLANK('Hoja De Calculo'!AT$13),'Credit issuance TYA'!AS52-('Credit issuance TYA'!$AF$21*'Credit issuance TYA'!$B$2),IF('Hoja De Calculo'!AT$16&lt;'Hoja De Calculo'!AS$16,0,'Credit issuance TYA'!AS52-('Credit issuance TYA'!$AF$21*'Credit issuance TYA'!$B$2)))</f>
        <v>0</v>
      </c>
      <c r="AT52" s="218">
        <f>IF(ISBLANK('Hoja De Calculo'!AU$13),'Credit issuance TYA'!AT52-('Credit issuance TYA'!$AF$21*'Credit issuance TYA'!$B$2),IF('Hoja De Calculo'!AU$16&lt;'Hoja De Calculo'!AT$16,0,'Credit issuance TYA'!AT52-('Credit issuance TYA'!$AF$21*'Credit issuance TYA'!$B$2)))</f>
        <v>0</v>
      </c>
      <c r="AU52" s="218">
        <f>IF(ISBLANK('Hoja De Calculo'!AV$13),'Credit issuance TYA'!AU52-('Credit issuance TYA'!$AF$21*'Credit issuance TYA'!$B$2),IF('Hoja De Calculo'!AV$16&lt;'Hoja De Calculo'!AU$16,0,'Credit issuance TYA'!AU52-('Credit issuance TYA'!$AF$21*'Credit issuance TYA'!$B$2)))</f>
        <v>0</v>
      </c>
      <c r="AV52" s="218">
        <f>IF(ISBLANK('Hoja De Calculo'!AW$13),'Credit issuance TYA'!AV52-('Credit issuance TYA'!$AF$21*'Credit issuance TYA'!$B$2),IF('Hoja De Calculo'!AW$16&lt;'Hoja De Calculo'!AV$16,0,'Credit issuance TYA'!AV52-('Credit issuance TYA'!$AF$21*'Credit issuance TYA'!$B$2)))</f>
        <v>0</v>
      </c>
      <c r="AW52" s="218">
        <f>IF(ISBLANK('Hoja De Calculo'!AX$13),'Credit issuance TYA'!AW52-('Credit issuance TYA'!$AF$21*'Credit issuance TYA'!$B$2),IF('Hoja De Calculo'!AX$16&lt;'Hoja De Calculo'!AW$16,0,'Credit issuance TYA'!AW52-('Credit issuance TYA'!$AF$21*'Credit issuance TYA'!$B$2)))</f>
        <v>0</v>
      </c>
      <c r="AX52" s="218">
        <f>IF(ISBLANK('Hoja De Calculo'!AY$13),'Credit issuance TYA'!AX52-('Credit issuance TYA'!$AF$21*'Credit issuance TYA'!$B$2),IF('Hoja De Calculo'!AY$16&lt;'Hoja De Calculo'!AX$16,0,'Credit issuance TYA'!AX52-('Credit issuance TYA'!$AF$21*'Credit issuance TYA'!$B$2)))</f>
        <v>0</v>
      </c>
      <c r="AY52" s="218">
        <f>IF(ISBLANK('Hoja De Calculo'!AZ$13),'Credit issuance TYA'!AY52-('Credit issuance TYA'!$AF$21*'Credit issuance TYA'!$B$2),IF('Hoja De Calculo'!AZ$16&lt;'Hoja De Calculo'!AY$16,0,'Credit issuance TYA'!AY52-('Credit issuance TYA'!$AF$21*'Credit issuance TYA'!$B$2)))</f>
        <v>0</v>
      </c>
      <c r="AZ52" s="218">
        <f>IF(ISBLANK('Hoja De Calculo'!BA$13),'Credit issuance TYA'!AZ52-('Credit issuance TYA'!$AF$21*'Credit issuance TYA'!$B$2),IF('Hoja De Calculo'!BA$16&lt;'Hoja De Calculo'!AZ$16,0,'Credit issuance TYA'!AZ52-('Credit issuance TYA'!$AF$21*'Credit issuance TYA'!$B$2)))</f>
        <v>0</v>
      </c>
      <c r="BA52" s="218">
        <f>IF(ISBLANK('Hoja De Calculo'!BB$13),'Credit issuance TYA'!BA52-('Credit issuance TYA'!$AF$21*'Credit issuance TYA'!$B$2),IF('Hoja De Calculo'!BB$16&lt;'Hoja De Calculo'!BA$16,0,'Credit issuance TYA'!BA52-('Credit issuance TYA'!$AF$21*'Credit issuance TYA'!$B$2)))</f>
        <v>0</v>
      </c>
      <c r="BB52" s="218">
        <f>IF(ISBLANK('Hoja De Calculo'!BC$13),'Credit issuance TYA'!BB52-('Credit issuance TYA'!$AF$21*'Credit issuance TYA'!$B$2),IF('Hoja De Calculo'!BC$16&lt;'Hoja De Calculo'!BB$16,0,'Credit issuance TYA'!BB52-('Credit issuance TYA'!$AF$21*'Credit issuance TYA'!$B$2)))</f>
        <v>0</v>
      </c>
      <c r="BC52" s="218">
        <f>IF(ISBLANK('Hoja De Calculo'!BD$13),'Credit issuance TYA'!BC52-('Credit issuance TYA'!$AF$21*'Credit issuance TYA'!$B$2),IF('Hoja De Calculo'!BD$16&lt;'Hoja De Calculo'!BC$16,0,'Credit issuance TYA'!BC52-('Credit issuance TYA'!$AF$21*'Credit issuance TYA'!$B$2)))</f>
        <v>0</v>
      </c>
      <c r="BD52" s="218">
        <f>IF(ISBLANK('Hoja De Calculo'!BE$13),'Credit issuance TYA'!BD52-('Credit issuance TYA'!$AF$21*'Credit issuance TYA'!$B$2),IF('Hoja De Calculo'!BE$16&lt;'Hoja De Calculo'!BD$16,0,'Credit issuance TYA'!BD52-('Credit issuance TYA'!$AF$21*'Credit issuance TYA'!$B$2)))</f>
        <v>0</v>
      </c>
      <c r="BE52" s="218">
        <f>IF(ISBLANK('Hoja De Calculo'!BF$13),'Credit issuance TYA'!BE52-('Credit issuance TYA'!$AF$21*'Credit issuance TYA'!$B$2),IF('Hoja De Calculo'!BF$16&lt;'Hoja De Calculo'!BE$16,0,'Credit issuance TYA'!BE52-('Credit issuance TYA'!$AF$21*'Credit issuance TYA'!$B$2)))</f>
        <v>0</v>
      </c>
      <c r="BF52" s="218">
        <f>IF(ISBLANK('Hoja De Calculo'!BG$13),'Credit issuance TYA'!BF52-('Credit issuance TYA'!$AF$21*'Credit issuance TYA'!$B$2),IF('Hoja De Calculo'!BG$16&lt;'Hoja De Calculo'!BF$16,0,'Credit issuance TYA'!BF52-('Credit issuance TYA'!$AF$21*'Credit issuance TYA'!$B$2)))</f>
        <v>0</v>
      </c>
      <c r="BG52" s="218">
        <f>IF(ISBLANK('Hoja De Calculo'!BH$13),'Credit issuance TYA'!BG52-('Credit issuance TYA'!$AF$21*'Credit issuance TYA'!$B$2),IF('Hoja De Calculo'!BH$16&lt;'Hoja De Calculo'!BG$16,0,'Credit issuance TYA'!BG52-('Credit issuance TYA'!$AF$21*'Credit issuance TYA'!$B$2)))</f>
        <v>0</v>
      </c>
      <c r="BH52" s="218">
        <f>IF(ISBLANK('Hoja De Calculo'!BI$13),'Credit issuance TYA'!BH52-('Credit issuance TYA'!$AF$21*'Credit issuance TYA'!$B$2),IF('Hoja De Calculo'!BI$16&lt;'Hoja De Calculo'!BH$16,0,'Credit issuance TYA'!BH52-('Credit issuance TYA'!$AF$21*'Credit issuance TYA'!$B$2)))</f>
        <v>0</v>
      </c>
      <c r="BI52" s="218">
        <f>IF(ISBLANK('Hoja De Calculo'!BJ$13),'Credit issuance TYA'!BI52-('Credit issuance TYA'!$AF$21*'Credit issuance TYA'!$B$2),IF('Hoja De Calculo'!BJ$16&lt;'Hoja De Calculo'!BI$16,0,'Credit issuance TYA'!BI52-('Credit issuance TYA'!$AF$21*'Credit issuance TYA'!$B$2)))</f>
        <v>0</v>
      </c>
      <c r="BJ52" s="218">
        <f>IF(ISBLANK('Hoja De Calculo'!BK$13),'Credit issuance TYA'!BJ52-('Credit issuance TYA'!$AF$21*'Credit issuance TYA'!$B$2),IF('Hoja De Calculo'!BK$16&lt;'Hoja De Calculo'!BJ$16,0,'Credit issuance TYA'!BJ52-('Credit issuance TYA'!$AF$21*'Credit issuance TYA'!$B$2)))</f>
        <v>0</v>
      </c>
      <c r="BK52" s="218">
        <f>IF(ISBLANK('Hoja De Calculo'!BL$13),'Credit issuance TYA'!BK52-('Credit issuance TYA'!$AF$21*'Credit issuance TYA'!$B$2),IF('Hoja De Calculo'!BL$16&lt;'Hoja De Calculo'!BK$16,0,'Credit issuance TYA'!BK52-('Credit issuance TYA'!$AF$21*'Credit issuance TYA'!$B$2)))</f>
        <v>0</v>
      </c>
      <c r="BL52" s="218">
        <f>IF(ISBLANK('Hoja De Calculo'!BM$13),'Credit issuance TYA'!BL52-('Credit issuance TYA'!$AF$21*'Credit issuance TYA'!$B$2),IF('Hoja De Calculo'!BM$16&lt;'Hoja De Calculo'!BL$16,0,'Credit issuance TYA'!BL52-('Credit issuance TYA'!$AF$21*'Credit issuance TYA'!$B$2)))</f>
        <v>0</v>
      </c>
      <c r="BM52" s="218">
        <f>IF(ISBLANK('Hoja De Calculo'!BN$13),'Credit issuance TYA'!BM52-('Credit issuance TYA'!$AF$21*'Credit issuance TYA'!$B$2),IF('Hoja De Calculo'!BN$16&lt;'Hoja De Calculo'!BM$16,0,'Credit issuance TYA'!BM52-('Credit issuance TYA'!$AF$21*'Credit issuance TYA'!$B$2)))</f>
        <v>0</v>
      </c>
      <c r="BN52" s="218">
        <f>IF(ISBLANK('Hoja De Calculo'!BO$13),'Credit issuance TYA'!BN52-('Credit issuance TYA'!$AF$21*'Credit issuance TYA'!$B$2),IF('Hoja De Calculo'!BO$16&lt;'Hoja De Calculo'!BN$16,0,'Credit issuance TYA'!BN52-('Credit issuance TYA'!$AF$21*'Credit issuance TYA'!$B$2)))</f>
        <v>0</v>
      </c>
      <c r="BO52" s="218">
        <f>IF(ISBLANK('Hoja De Calculo'!BP$13),'Credit issuance TYA'!BO52-('Credit issuance TYA'!$AF$21*'Credit issuance TYA'!$B$2),IF('Hoja De Calculo'!BP$16&lt;'Hoja De Calculo'!BO$16,0,'Credit issuance TYA'!BO52-('Credit issuance TYA'!$AF$21*'Credit issuance TYA'!$B$2)))</f>
        <v>0</v>
      </c>
      <c r="BP52" s="218">
        <f>IF(ISBLANK('Hoja De Calculo'!BQ$13),'Credit issuance TYA'!BP52-('Credit issuance TYA'!$AF$21*'Credit issuance TYA'!$B$2),IF('Hoja De Calculo'!BQ$16&lt;'Hoja De Calculo'!BP$16,0,'Credit issuance TYA'!BP52-('Credit issuance TYA'!$AF$21*'Credit issuance TYA'!$B$2)))</f>
        <v>0</v>
      </c>
      <c r="BQ52" s="218">
        <f>IF(ISBLANK('Hoja De Calculo'!BR$13),'Credit issuance TYA'!BQ52-('Credit issuance TYA'!$AF$21*'Credit issuance TYA'!$B$2),IF('Hoja De Calculo'!BR$16&lt;'Hoja De Calculo'!BQ$16,0,'Credit issuance TYA'!BQ52-('Credit issuance TYA'!$AF$21*'Credit issuance TYA'!$B$2)))</f>
        <v>0</v>
      </c>
      <c r="BR52" s="218">
        <f>IF(ISBLANK('Hoja De Calculo'!BS$13),'Credit issuance TYA'!BR52-('Credit issuance TYA'!$AF$21*'Credit issuance TYA'!$B$2),IF('Hoja De Calculo'!BS$16&lt;'Hoja De Calculo'!BR$16,0,'Credit issuance TYA'!BR52-('Credit issuance TYA'!$AF$21*'Credit issuance TYA'!$B$2)))</f>
        <v>0</v>
      </c>
      <c r="BS52" s="218">
        <f>IF(ISBLANK('Hoja De Calculo'!BT$13),'Credit issuance TYA'!BS52-('Credit issuance TYA'!$AF$21*'Credit issuance TYA'!$B$2),IF('Hoja De Calculo'!BT$16&lt;'Hoja De Calculo'!BS$16,0,'Credit issuance TYA'!BS52-('Credit issuance TYA'!$AF$21*'Credit issuance TYA'!$B$2)))</f>
        <v>0</v>
      </c>
      <c r="BT52" s="218">
        <f>IF(ISBLANK('Hoja De Calculo'!BU$13),'Credit issuance TYA'!BT52-('Credit issuance TYA'!$AF$21*'Credit issuance TYA'!$B$2),IF('Hoja De Calculo'!BU$16&lt;'Hoja De Calculo'!BT$16,0,'Credit issuance TYA'!BT52-('Credit issuance TYA'!$AF$21*'Credit issuance TYA'!$B$2)))</f>
        <v>0</v>
      </c>
      <c r="BU52" s="218">
        <f>IF(ISBLANK('Hoja De Calculo'!BV$13),'Credit issuance TYA'!BU52-('Credit issuance TYA'!$AF$21*'Credit issuance TYA'!$B$2),IF('Hoja De Calculo'!BV$16&lt;'Hoja De Calculo'!BU$16,0,'Credit issuance TYA'!BU52-('Credit issuance TYA'!$AF$21*'Credit issuance TYA'!$B$2)))</f>
        <v>0</v>
      </c>
      <c r="BV52" s="218">
        <f>IF(ISBLANK('Hoja De Calculo'!BW$13),'Credit issuance TYA'!BV52-('Credit issuance TYA'!$AF$21*'Credit issuance TYA'!$B$2),IF('Hoja De Calculo'!BW$16&lt;'Hoja De Calculo'!BV$16,0,'Credit issuance TYA'!BV52-('Credit issuance TYA'!$AF$21*'Credit issuance TYA'!$B$2)))</f>
        <v>0</v>
      </c>
      <c r="BW52" s="218">
        <f>IF(ISBLANK('Hoja De Calculo'!BX$13),'Credit issuance TYA'!BW52-('Credit issuance TYA'!$AF$21*'Credit issuance TYA'!$B$2),IF('Hoja De Calculo'!BX$16&lt;'Hoja De Calculo'!BW$16,0,'Credit issuance TYA'!BW52-('Credit issuance TYA'!$AF$21*'Credit issuance TYA'!$B$2)))</f>
        <v>0</v>
      </c>
      <c r="BX52" s="218">
        <f>IF(ISBLANK('Hoja De Calculo'!BY$13),'Credit issuance TYA'!BX52-('Credit issuance TYA'!$AF$21*'Credit issuance TYA'!$B$2),IF('Hoja De Calculo'!BY$16&lt;'Hoja De Calculo'!BX$16,0,'Credit issuance TYA'!BX52-('Credit issuance TYA'!$AF$21*'Credit issuance TYA'!$B$2)))</f>
        <v>0</v>
      </c>
      <c r="BY52" s="218">
        <f>IF(ISBLANK('Hoja De Calculo'!BZ$13),'Credit issuance TYA'!BY52-('Credit issuance TYA'!$AF$21*'Credit issuance TYA'!$B$2),IF('Hoja De Calculo'!BZ$16&lt;'Hoja De Calculo'!BY$16,0,'Credit issuance TYA'!BY52-('Credit issuance TYA'!$AF$21*'Credit issuance TYA'!$B$2)))</f>
        <v>0</v>
      </c>
      <c r="BZ52" s="218">
        <f>IF(ISBLANK('Hoja De Calculo'!CA$13),'Credit issuance TYA'!BZ52-('Credit issuance TYA'!$AF$21*'Credit issuance TYA'!$B$2),IF('Hoja De Calculo'!CA$16&lt;'Hoja De Calculo'!BZ$16,0,'Credit issuance TYA'!BZ52-('Credit issuance TYA'!$AF$21*'Credit issuance TYA'!$B$2)))</f>
        <v>0</v>
      </c>
      <c r="CA52" s="218">
        <f>IF(ISBLANK('Hoja De Calculo'!CB$13),'Credit issuance TYA'!CA52-('Credit issuance TYA'!$AF$21*'Credit issuance TYA'!$B$2),IF('Hoja De Calculo'!CB$16&lt;'Hoja De Calculo'!CA$16,0,'Credit issuance TYA'!CA52-('Credit issuance TYA'!$AF$21*'Credit issuance TYA'!$B$2)))</f>
        <v>0</v>
      </c>
      <c r="CB52" s="218">
        <f>IF(ISBLANK('Hoja De Calculo'!CC$13),'Credit issuance TYA'!CB52-('Credit issuance TYA'!$AF$21*'Credit issuance TYA'!$B$2),IF('Hoja De Calculo'!CC$16&lt;'Hoja De Calculo'!CB$16,0,'Credit issuance TYA'!CB52-('Credit issuance TYA'!$AF$21*'Credit issuance TYA'!$B$2)))</f>
        <v>0</v>
      </c>
      <c r="CC52" s="218">
        <f>IF(ISBLANK('Hoja De Calculo'!CD$13),'Credit issuance TYA'!CC52-('Credit issuance TYA'!$AF$21*'Credit issuance TYA'!$B$2),IF('Hoja De Calculo'!CD$16&lt;'Hoja De Calculo'!CC$16,0,'Credit issuance TYA'!CC52-('Credit issuance TYA'!$AF$21*'Credit issuance TYA'!$B$2)))</f>
        <v>0</v>
      </c>
      <c r="CD52" s="218">
        <f>IF(ISBLANK('Hoja De Calculo'!CE$13),'Credit issuance TYA'!CD52-('Credit issuance TYA'!$AF$21*'Credit issuance TYA'!$B$2),IF('Hoja De Calculo'!CE$16&lt;'Hoja De Calculo'!CD$16,0,'Credit issuance TYA'!CD52-('Credit issuance TYA'!$AF$21*'Credit issuance TYA'!$B$2)))</f>
        <v>0</v>
      </c>
      <c r="CE52" s="218">
        <f>IF(ISBLANK('Hoja De Calculo'!CF$13),'Credit issuance TYA'!CE52-('Credit issuance TYA'!$AF$21*'Credit issuance TYA'!$B$2),IF('Hoja De Calculo'!CF$16&lt;'Hoja De Calculo'!CE$16,0,'Credit issuance TYA'!CE52-('Credit issuance TYA'!$AF$21*'Credit issuance TYA'!$B$2)))</f>
        <v>0</v>
      </c>
      <c r="CF52" s="218">
        <f>IF(ISBLANK('Hoja De Calculo'!CG$13),'Credit issuance TYA'!CF52-('Credit issuance TYA'!$AF$21*'Credit issuance TYA'!$B$2),IF('Hoja De Calculo'!CG$16&lt;'Hoja De Calculo'!CF$16,0,'Credit issuance TYA'!CF52-('Credit issuance TYA'!$AF$21*'Credit issuance TYA'!$B$2)))</f>
        <v>0</v>
      </c>
      <c r="CG52" s="218">
        <f>IF(ISBLANK('Hoja De Calculo'!CH$13),'Credit issuance TYA'!CG52-('Credit issuance TYA'!$AF$21*'Credit issuance TYA'!$B$2),IF('Hoja De Calculo'!CH$16&lt;'Hoja De Calculo'!CG$16,0,'Credit issuance TYA'!CG52-('Credit issuance TYA'!$AF$21*'Credit issuance TYA'!$B$2)))</f>
        <v>0</v>
      </c>
      <c r="CH52" s="218">
        <f>IF(ISBLANK('Hoja De Calculo'!CI$13),'Credit issuance TYA'!CH52-('Credit issuance TYA'!$AF$21*'Credit issuance TYA'!$B$2),IF('Hoja De Calculo'!CI$16&lt;'Hoja De Calculo'!CH$16,0,'Credit issuance TYA'!CH52-('Credit issuance TYA'!$AF$21*'Credit issuance TYA'!$B$2)))</f>
        <v>0</v>
      </c>
      <c r="CI52" s="218">
        <f>IF(ISBLANK('Hoja De Calculo'!CJ$13),'Credit issuance TYA'!CI52-('Credit issuance TYA'!$AF$21*'Credit issuance TYA'!$B$2),IF('Hoja De Calculo'!CJ$16&lt;'Hoja De Calculo'!CI$16,0,'Credit issuance TYA'!CI52-('Credit issuance TYA'!$AF$21*'Credit issuance TYA'!$B$2)))</f>
        <v>0</v>
      </c>
      <c r="CJ52" s="218">
        <f>IF(ISBLANK('Hoja De Calculo'!CK$13),'Credit issuance TYA'!CJ52-('Credit issuance TYA'!$AF$21*'Credit issuance TYA'!$B$2),IF('Hoja De Calculo'!CK$16&lt;'Hoja De Calculo'!CJ$16,0,'Credit issuance TYA'!CJ52-('Credit issuance TYA'!$AF$21*'Credit issuance TYA'!$B$2)))</f>
        <v>0</v>
      </c>
      <c r="CK52" s="218">
        <f>IF(ISBLANK('Hoja De Calculo'!CL$13),'Credit issuance TYA'!CK52-('Credit issuance TYA'!$AF$21*'Credit issuance TYA'!$B$2),IF('Hoja De Calculo'!CL$16&lt;'Hoja De Calculo'!CK$16,0,'Credit issuance TYA'!CK52-('Credit issuance TYA'!$AF$21*'Credit issuance TYA'!$B$2)))</f>
        <v>0</v>
      </c>
      <c r="CL52" s="218">
        <f>IF(ISBLANK('Hoja De Calculo'!CM$13),'Credit issuance TYA'!CL52-('Credit issuance TYA'!$AF$21*'Credit issuance TYA'!$B$2),IF('Hoja De Calculo'!CM$16&lt;'Hoja De Calculo'!CL$16,0,'Credit issuance TYA'!CL52-('Credit issuance TYA'!$AF$21*'Credit issuance TYA'!$B$2)))</f>
        <v>0</v>
      </c>
      <c r="CM52" s="218">
        <f>IF(ISBLANK('Hoja De Calculo'!CN$13),'Credit issuance TYA'!CM52-('Credit issuance TYA'!$AF$21*'Credit issuance TYA'!$B$2),IF('Hoja De Calculo'!CN$16&lt;'Hoja De Calculo'!CM$16,0,'Credit issuance TYA'!CM52-('Credit issuance TYA'!$AF$21*'Credit issuance TYA'!$B$2)))</f>
        <v>0</v>
      </c>
      <c r="CN52" s="218">
        <f>IF(ISBLANK('Hoja De Calculo'!CO$13),'Credit issuance TYA'!CN52-('Credit issuance TYA'!$AF$21*'Credit issuance TYA'!$B$2),IF('Hoja De Calculo'!CO$16&lt;'Hoja De Calculo'!CN$16,0,'Credit issuance TYA'!CN52-('Credit issuance TYA'!$AF$21*'Credit issuance TYA'!$B$2)))</f>
        <v>0</v>
      </c>
      <c r="CO52" s="218">
        <f>IF(ISBLANK('Hoja De Calculo'!CP$13),'Credit issuance TYA'!CO52-('Credit issuance TYA'!$AF$21*'Credit issuance TYA'!$B$2),IF('Hoja De Calculo'!CP$16&lt;'Hoja De Calculo'!CO$16,0,'Credit issuance TYA'!CO52-('Credit issuance TYA'!$AF$21*'Credit issuance TYA'!$B$2)))</f>
        <v>0</v>
      </c>
      <c r="CP52" s="218">
        <f>IF(ISBLANK('Hoja De Calculo'!CQ$13),'Credit issuance TYA'!CP52-('Credit issuance TYA'!$AF$21*'Credit issuance TYA'!$B$2),IF('Hoja De Calculo'!CQ$16&lt;'Hoja De Calculo'!CP$16,0,'Credit issuance TYA'!CP52-('Credit issuance TYA'!$AF$21*'Credit issuance TYA'!$B$2)))</f>
        <v>0</v>
      </c>
      <c r="CQ52" s="218">
        <f>IF(ISBLANK('Hoja De Calculo'!CR$13),'Credit issuance TYA'!CQ52-('Credit issuance TYA'!$AF$21*'Credit issuance TYA'!$B$2),IF('Hoja De Calculo'!CR$16&lt;'Hoja De Calculo'!CQ$16,0,'Credit issuance TYA'!CQ52-('Credit issuance TYA'!$AF$21*'Credit issuance TYA'!$B$2)))</f>
        <v>0</v>
      </c>
      <c r="CR52" s="218">
        <f>IF(ISBLANK('Hoja De Calculo'!CS$13),'Credit issuance TYA'!CR52-('Credit issuance TYA'!$AF$21*'Credit issuance TYA'!$B$2),IF('Hoja De Calculo'!CS$16&lt;'Hoja De Calculo'!CR$16,0,'Credit issuance TYA'!CR52-('Credit issuance TYA'!$AF$21*'Credit issuance TYA'!$B$2)))</f>
        <v>0</v>
      </c>
      <c r="CS52" s="218">
        <f>IF(ISBLANK('Hoja De Calculo'!CT$13),'Credit issuance TYA'!CS52-('Credit issuance TYA'!$AF$21*'Credit issuance TYA'!$B$2),IF('Hoja De Calculo'!CT$16&lt;'Hoja De Calculo'!CS$16,0,'Credit issuance TYA'!CS52-('Credit issuance TYA'!$AF$21*'Credit issuance TYA'!$B$2)))</f>
        <v>0</v>
      </c>
      <c r="CT52" s="218">
        <f>IF(ISBLANK('Hoja De Calculo'!CU$13),'Credit issuance TYA'!CT52-('Credit issuance TYA'!$AF$21*'Credit issuance TYA'!$B$2),IF('Hoja De Calculo'!CU$16&lt;'Hoja De Calculo'!CT$16,0,'Credit issuance TYA'!CT52-('Credit issuance TYA'!$AF$21*'Credit issuance TYA'!$B$2)))</f>
        <v>0</v>
      </c>
      <c r="CU52" s="218">
        <f>IF(ISBLANK('Hoja De Calculo'!CV$13),'Credit issuance TYA'!CU52-('Credit issuance TYA'!$AF$21*'Credit issuance TYA'!$B$2),IF('Hoja De Calculo'!CV$16&lt;'Hoja De Calculo'!CU$16,0,'Credit issuance TYA'!CU52-('Credit issuance TYA'!$AF$21*'Credit issuance TYA'!$B$2)))</f>
        <v>0</v>
      </c>
      <c r="CV52" s="218">
        <f>IF(ISBLANK('Hoja De Calculo'!CW$13),'Credit issuance TYA'!CV52-('Credit issuance TYA'!$AF$21*'Credit issuance TYA'!$B$2),IF('Hoja De Calculo'!CW$16&lt;'Hoja De Calculo'!CV$16,0,'Credit issuance TYA'!CV52-('Credit issuance TYA'!$AF$21*'Credit issuance TYA'!$B$2)))</f>
        <v>0</v>
      </c>
      <c r="CW52" s="218">
        <f>IF(ISBLANK('Hoja De Calculo'!CX$13),'Credit issuance TYA'!CW52-('Credit issuance TYA'!$AF$21*'Credit issuance TYA'!$B$2),IF('Hoja De Calculo'!CX$16&lt;'Hoja De Calculo'!CW$16,0,'Credit issuance TYA'!CW52-('Credit issuance TYA'!$AF$21*'Credit issuance TYA'!$B$2)))</f>
        <v>0</v>
      </c>
    </row>
    <row r="53" spans="1:101" x14ac:dyDescent="0.35">
      <c r="A53" t="s">
        <v>158</v>
      </c>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218">
        <f>'Credit issuance TYA'!AG53-('Credit issuance TYA'!$AG$21*'Credit issuance TYA'!$B$2)</f>
        <v>0</v>
      </c>
      <c r="AH53" s="218">
        <f>IF(ISBLANK('Hoja De Calculo'!AI$13),'Credit issuance TYA'!AH53-('Credit issuance TYA'!$AG$21*'Credit issuance TYA'!$B$2),IF('Hoja De Calculo'!AI$16&lt;'Hoja De Calculo'!AH$16,0,'Credit issuance TYA'!AH53-('Credit issuance TYA'!$AG$21*'Credit issuance TYA'!$B$2)))</f>
        <v>0</v>
      </c>
      <c r="AI53" s="218">
        <f>IF(ISBLANK('Hoja De Calculo'!AJ$13),'Credit issuance TYA'!AI53-('Credit issuance TYA'!$AG$21*'Credit issuance TYA'!$B$2),IF('Hoja De Calculo'!AJ$16&lt;'Hoja De Calculo'!AI$16,0,'Credit issuance TYA'!AI53-('Credit issuance TYA'!$AG$21*'Credit issuance TYA'!$B$2)))</f>
        <v>0</v>
      </c>
      <c r="AJ53" s="218">
        <f>IF(ISBLANK('Hoja De Calculo'!AK$13),'Credit issuance TYA'!AJ53-('Credit issuance TYA'!$AG$21*'Credit issuance TYA'!$B$2),IF('Hoja De Calculo'!AK$16&lt;'Hoja De Calculo'!AJ$16,0,'Credit issuance TYA'!AJ53-('Credit issuance TYA'!$AG$21*'Credit issuance TYA'!$B$2)))</f>
        <v>0</v>
      </c>
      <c r="AK53" s="218">
        <f>IF(ISBLANK('Hoja De Calculo'!AL$13),'Credit issuance TYA'!AK53-('Credit issuance TYA'!$AG$21*'Credit issuance TYA'!$B$2),IF('Hoja De Calculo'!AL$16&lt;'Hoja De Calculo'!AK$16,0,'Credit issuance TYA'!AK53-('Credit issuance TYA'!$AG$21*'Credit issuance TYA'!$B$2)))</f>
        <v>0</v>
      </c>
      <c r="AL53" s="218">
        <f>IF(ISBLANK('Hoja De Calculo'!AM$13),'Credit issuance TYA'!AL53-('Credit issuance TYA'!$AG$21*'Credit issuance TYA'!$B$2),IF('Hoja De Calculo'!AM$16&lt;'Hoja De Calculo'!AL$16,0,'Credit issuance TYA'!AL53-('Credit issuance TYA'!$AG$21*'Credit issuance TYA'!$B$2)))</f>
        <v>0</v>
      </c>
      <c r="AM53" s="218">
        <f>IF(ISBLANK('Hoja De Calculo'!AN$13),'Credit issuance TYA'!AM53-('Credit issuance TYA'!$AG$21*'Credit issuance TYA'!$B$2),IF('Hoja De Calculo'!AN$16&lt;'Hoja De Calculo'!AM$16,0,'Credit issuance TYA'!AM53-('Credit issuance TYA'!$AG$21*'Credit issuance TYA'!$B$2)))</f>
        <v>0</v>
      </c>
      <c r="AN53" s="218">
        <f>IF(ISBLANK('Hoja De Calculo'!AO$13),'Credit issuance TYA'!AN53-('Credit issuance TYA'!$AG$21*'Credit issuance TYA'!$B$2),IF('Hoja De Calculo'!AO$16&lt;'Hoja De Calculo'!AN$16,0,'Credit issuance TYA'!AN53-('Credit issuance TYA'!$AG$21*'Credit issuance TYA'!$B$2)))</f>
        <v>0</v>
      </c>
      <c r="AO53" s="218">
        <f>IF(ISBLANK('Hoja De Calculo'!AP$13),'Credit issuance TYA'!AO53-('Credit issuance TYA'!$AG$21*'Credit issuance TYA'!$B$2),IF('Hoja De Calculo'!AP$16&lt;'Hoja De Calculo'!AO$16,0,'Credit issuance TYA'!AO53-('Credit issuance TYA'!$AG$21*'Credit issuance TYA'!$B$2)))</f>
        <v>0</v>
      </c>
      <c r="AP53" s="218">
        <f>IF(ISBLANK('Hoja De Calculo'!AQ$13),'Credit issuance TYA'!AP53-('Credit issuance TYA'!$AG$21*'Credit issuance TYA'!$B$2),IF('Hoja De Calculo'!AQ$16&lt;'Hoja De Calculo'!AP$16,0,'Credit issuance TYA'!AP53-('Credit issuance TYA'!$AG$21*'Credit issuance TYA'!$B$2)))</f>
        <v>0</v>
      </c>
      <c r="AQ53" s="218">
        <f>IF(ISBLANK('Hoja De Calculo'!AR$13),'Credit issuance TYA'!AQ53-('Credit issuance TYA'!$AG$21*'Credit issuance TYA'!$B$2),IF('Hoja De Calculo'!AR$16&lt;'Hoja De Calculo'!AQ$16,0,'Credit issuance TYA'!AQ53-('Credit issuance TYA'!$AG$21*'Credit issuance TYA'!$B$2)))</f>
        <v>0</v>
      </c>
      <c r="AR53" s="218">
        <f>IF(ISBLANK('Hoja De Calculo'!AS$13),'Credit issuance TYA'!AR53-('Credit issuance TYA'!$AG$21*'Credit issuance TYA'!$B$2),IF('Hoja De Calculo'!AS$16&lt;'Hoja De Calculo'!AR$16,0,'Credit issuance TYA'!AR53-('Credit issuance TYA'!$AG$21*'Credit issuance TYA'!$B$2)))</f>
        <v>0</v>
      </c>
      <c r="AS53" s="218">
        <f>IF(ISBLANK('Hoja De Calculo'!AT$13),'Credit issuance TYA'!AS53-('Credit issuance TYA'!$AG$21*'Credit issuance TYA'!$B$2),IF('Hoja De Calculo'!AT$16&lt;'Hoja De Calculo'!AS$16,0,'Credit issuance TYA'!AS53-('Credit issuance TYA'!$AG$21*'Credit issuance TYA'!$B$2)))</f>
        <v>0</v>
      </c>
      <c r="AT53" s="218">
        <f>IF(ISBLANK('Hoja De Calculo'!AU$13),'Credit issuance TYA'!AT53-('Credit issuance TYA'!$AG$21*'Credit issuance TYA'!$B$2),IF('Hoja De Calculo'!AU$16&lt;'Hoja De Calculo'!AT$16,0,'Credit issuance TYA'!AT53-('Credit issuance TYA'!$AG$21*'Credit issuance TYA'!$B$2)))</f>
        <v>0</v>
      </c>
      <c r="AU53" s="218">
        <f>IF(ISBLANK('Hoja De Calculo'!AV$13),'Credit issuance TYA'!AU53-('Credit issuance TYA'!$AG$21*'Credit issuance TYA'!$B$2),IF('Hoja De Calculo'!AV$16&lt;'Hoja De Calculo'!AU$16,0,'Credit issuance TYA'!AU53-('Credit issuance TYA'!$AG$21*'Credit issuance TYA'!$B$2)))</f>
        <v>0</v>
      </c>
      <c r="AV53" s="218">
        <f>IF(ISBLANK('Hoja De Calculo'!AW$13),'Credit issuance TYA'!AV53-('Credit issuance TYA'!$AG$21*'Credit issuance TYA'!$B$2),IF('Hoja De Calculo'!AW$16&lt;'Hoja De Calculo'!AV$16,0,'Credit issuance TYA'!AV53-('Credit issuance TYA'!$AG$21*'Credit issuance TYA'!$B$2)))</f>
        <v>0</v>
      </c>
      <c r="AW53" s="218">
        <f>IF(ISBLANK('Hoja De Calculo'!AX$13),'Credit issuance TYA'!AW53-('Credit issuance TYA'!$AG$21*'Credit issuance TYA'!$B$2),IF('Hoja De Calculo'!AX$16&lt;'Hoja De Calculo'!AW$16,0,'Credit issuance TYA'!AW53-('Credit issuance TYA'!$AG$21*'Credit issuance TYA'!$B$2)))</f>
        <v>0</v>
      </c>
      <c r="AX53" s="218">
        <f>IF(ISBLANK('Hoja De Calculo'!AY$13),'Credit issuance TYA'!AX53-('Credit issuance TYA'!$AG$21*'Credit issuance TYA'!$B$2),IF('Hoja De Calculo'!AY$16&lt;'Hoja De Calculo'!AX$16,0,'Credit issuance TYA'!AX53-('Credit issuance TYA'!$AG$21*'Credit issuance TYA'!$B$2)))</f>
        <v>0</v>
      </c>
      <c r="AY53" s="218">
        <f>IF(ISBLANK('Hoja De Calculo'!AZ$13),'Credit issuance TYA'!AY53-('Credit issuance TYA'!$AG$21*'Credit issuance TYA'!$B$2),IF('Hoja De Calculo'!AZ$16&lt;'Hoja De Calculo'!AY$16,0,'Credit issuance TYA'!AY53-('Credit issuance TYA'!$AG$21*'Credit issuance TYA'!$B$2)))</f>
        <v>0</v>
      </c>
      <c r="AZ53" s="218">
        <f>IF(ISBLANK('Hoja De Calculo'!BA$13),'Credit issuance TYA'!AZ53-('Credit issuance TYA'!$AG$21*'Credit issuance TYA'!$B$2),IF('Hoja De Calculo'!BA$16&lt;'Hoja De Calculo'!AZ$16,0,'Credit issuance TYA'!AZ53-('Credit issuance TYA'!$AG$21*'Credit issuance TYA'!$B$2)))</f>
        <v>0</v>
      </c>
      <c r="BA53" s="218">
        <f>IF(ISBLANK('Hoja De Calculo'!BB$13),'Credit issuance TYA'!BA53-('Credit issuance TYA'!$AG$21*'Credit issuance TYA'!$B$2),IF('Hoja De Calculo'!BB$16&lt;'Hoja De Calculo'!BA$16,0,'Credit issuance TYA'!BA53-('Credit issuance TYA'!$AG$21*'Credit issuance TYA'!$B$2)))</f>
        <v>0</v>
      </c>
      <c r="BB53" s="218">
        <f>IF(ISBLANK('Hoja De Calculo'!BC$13),'Credit issuance TYA'!BB53-('Credit issuance TYA'!$AG$21*'Credit issuance TYA'!$B$2),IF('Hoja De Calculo'!BC$16&lt;'Hoja De Calculo'!BB$16,0,'Credit issuance TYA'!BB53-('Credit issuance TYA'!$AG$21*'Credit issuance TYA'!$B$2)))</f>
        <v>0</v>
      </c>
      <c r="BC53" s="218">
        <f>IF(ISBLANK('Hoja De Calculo'!BD$13),'Credit issuance TYA'!BC53-('Credit issuance TYA'!$AG$21*'Credit issuance TYA'!$B$2),IF('Hoja De Calculo'!BD$16&lt;'Hoja De Calculo'!BC$16,0,'Credit issuance TYA'!BC53-('Credit issuance TYA'!$AG$21*'Credit issuance TYA'!$B$2)))</f>
        <v>0</v>
      </c>
      <c r="BD53" s="218">
        <f>IF(ISBLANK('Hoja De Calculo'!BE$13),'Credit issuance TYA'!BD53-('Credit issuance TYA'!$AG$21*'Credit issuance TYA'!$B$2),IF('Hoja De Calculo'!BE$16&lt;'Hoja De Calculo'!BD$16,0,'Credit issuance TYA'!BD53-('Credit issuance TYA'!$AG$21*'Credit issuance TYA'!$B$2)))</f>
        <v>0</v>
      </c>
      <c r="BE53" s="218">
        <f>IF(ISBLANK('Hoja De Calculo'!BF$13),'Credit issuance TYA'!BE53-('Credit issuance TYA'!$AG$21*'Credit issuance TYA'!$B$2),IF('Hoja De Calculo'!BF$16&lt;'Hoja De Calculo'!BE$16,0,'Credit issuance TYA'!BE53-('Credit issuance TYA'!$AG$21*'Credit issuance TYA'!$B$2)))</f>
        <v>0</v>
      </c>
      <c r="BF53" s="218">
        <f>IF(ISBLANK('Hoja De Calculo'!BG$13),'Credit issuance TYA'!BF53-('Credit issuance TYA'!$AG$21*'Credit issuance TYA'!$B$2),IF('Hoja De Calculo'!BG$16&lt;'Hoja De Calculo'!BF$16,0,'Credit issuance TYA'!BF53-('Credit issuance TYA'!$AG$21*'Credit issuance TYA'!$B$2)))</f>
        <v>0</v>
      </c>
      <c r="BG53" s="218">
        <f>IF(ISBLANK('Hoja De Calculo'!BH$13),'Credit issuance TYA'!BG53-('Credit issuance TYA'!$AG$21*'Credit issuance TYA'!$B$2),IF('Hoja De Calculo'!BH$16&lt;'Hoja De Calculo'!BG$16,0,'Credit issuance TYA'!BG53-('Credit issuance TYA'!$AG$21*'Credit issuance TYA'!$B$2)))</f>
        <v>0</v>
      </c>
      <c r="BH53" s="218">
        <f>IF(ISBLANK('Hoja De Calculo'!BI$13),'Credit issuance TYA'!BH53-('Credit issuance TYA'!$AG$21*'Credit issuance TYA'!$B$2),IF('Hoja De Calculo'!BI$16&lt;'Hoja De Calculo'!BH$16,0,'Credit issuance TYA'!BH53-('Credit issuance TYA'!$AG$21*'Credit issuance TYA'!$B$2)))</f>
        <v>0</v>
      </c>
      <c r="BI53" s="218">
        <f>IF(ISBLANK('Hoja De Calculo'!BJ$13),'Credit issuance TYA'!BI53-('Credit issuance TYA'!$AG$21*'Credit issuance TYA'!$B$2),IF('Hoja De Calculo'!BJ$16&lt;'Hoja De Calculo'!BI$16,0,'Credit issuance TYA'!BI53-('Credit issuance TYA'!$AG$21*'Credit issuance TYA'!$B$2)))</f>
        <v>0</v>
      </c>
      <c r="BJ53" s="218">
        <f>IF(ISBLANK('Hoja De Calculo'!BK$13),'Credit issuance TYA'!BJ53-('Credit issuance TYA'!$AG$21*'Credit issuance TYA'!$B$2),IF('Hoja De Calculo'!BK$16&lt;'Hoja De Calculo'!BJ$16,0,'Credit issuance TYA'!BJ53-('Credit issuance TYA'!$AG$21*'Credit issuance TYA'!$B$2)))</f>
        <v>0</v>
      </c>
      <c r="BK53" s="218">
        <f>IF(ISBLANK('Hoja De Calculo'!BL$13),'Credit issuance TYA'!BK53-('Credit issuance TYA'!$AG$21*'Credit issuance TYA'!$B$2),IF('Hoja De Calculo'!BL$16&lt;'Hoja De Calculo'!BK$16,0,'Credit issuance TYA'!BK53-('Credit issuance TYA'!$AG$21*'Credit issuance TYA'!$B$2)))</f>
        <v>0</v>
      </c>
      <c r="BL53" s="218">
        <f>IF(ISBLANK('Hoja De Calculo'!BM$13),'Credit issuance TYA'!BL53-('Credit issuance TYA'!$AG$21*'Credit issuance TYA'!$B$2),IF('Hoja De Calculo'!BM$16&lt;'Hoja De Calculo'!BL$16,0,'Credit issuance TYA'!BL53-('Credit issuance TYA'!$AG$21*'Credit issuance TYA'!$B$2)))</f>
        <v>0</v>
      </c>
      <c r="BM53" s="218">
        <f>IF(ISBLANK('Hoja De Calculo'!BN$13),'Credit issuance TYA'!BM53-('Credit issuance TYA'!$AG$21*'Credit issuance TYA'!$B$2),IF('Hoja De Calculo'!BN$16&lt;'Hoja De Calculo'!BM$16,0,'Credit issuance TYA'!BM53-('Credit issuance TYA'!$AG$21*'Credit issuance TYA'!$B$2)))</f>
        <v>0</v>
      </c>
      <c r="BN53" s="218">
        <f>IF(ISBLANK('Hoja De Calculo'!BO$13),'Credit issuance TYA'!BN53-('Credit issuance TYA'!$AG$21*'Credit issuance TYA'!$B$2),IF('Hoja De Calculo'!BO$16&lt;'Hoja De Calculo'!BN$16,0,'Credit issuance TYA'!BN53-('Credit issuance TYA'!$AG$21*'Credit issuance TYA'!$B$2)))</f>
        <v>0</v>
      </c>
      <c r="BO53" s="218">
        <f>IF(ISBLANK('Hoja De Calculo'!BP$13),'Credit issuance TYA'!BO53-('Credit issuance TYA'!$AG$21*'Credit issuance TYA'!$B$2),IF('Hoja De Calculo'!BP$16&lt;'Hoja De Calculo'!BO$16,0,'Credit issuance TYA'!BO53-('Credit issuance TYA'!$AG$21*'Credit issuance TYA'!$B$2)))</f>
        <v>0</v>
      </c>
      <c r="BP53" s="218">
        <f>IF(ISBLANK('Hoja De Calculo'!BQ$13),'Credit issuance TYA'!BP53-('Credit issuance TYA'!$AG$21*'Credit issuance TYA'!$B$2),IF('Hoja De Calculo'!BQ$16&lt;'Hoja De Calculo'!BP$16,0,'Credit issuance TYA'!BP53-('Credit issuance TYA'!$AG$21*'Credit issuance TYA'!$B$2)))</f>
        <v>0</v>
      </c>
      <c r="BQ53" s="218">
        <f>IF(ISBLANK('Hoja De Calculo'!BR$13),'Credit issuance TYA'!BQ53-('Credit issuance TYA'!$AG$21*'Credit issuance TYA'!$B$2),IF('Hoja De Calculo'!BR$16&lt;'Hoja De Calculo'!BQ$16,0,'Credit issuance TYA'!BQ53-('Credit issuance TYA'!$AG$21*'Credit issuance TYA'!$B$2)))</f>
        <v>0</v>
      </c>
      <c r="BR53" s="218">
        <f>IF(ISBLANK('Hoja De Calculo'!BS$13),'Credit issuance TYA'!BR53-('Credit issuance TYA'!$AG$21*'Credit issuance TYA'!$B$2),IF('Hoja De Calculo'!BS$16&lt;'Hoja De Calculo'!BR$16,0,'Credit issuance TYA'!BR53-('Credit issuance TYA'!$AG$21*'Credit issuance TYA'!$B$2)))</f>
        <v>0</v>
      </c>
      <c r="BS53" s="218">
        <f>IF(ISBLANK('Hoja De Calculo'!BT$13),'Credit issuance TYA'!BS53-('Credit issuance TYA'!$AG$21*'Credit issuance TYA'!$B$2),IF('Hoja De Calculo'!BT$16&lt;'Hoja De Calculo'!BS$16,0,'Credit issuance TYA'!BS53-('Credit issuance TYA'!$AG$21*'Credit issuance TYA'!$B$2)))</f>
        <v>0</v>
      </c>
      <c r="BT53" s="218">
        <f>IF(ISBLANK('Hoja De Calculo'!BU$13),'Credit issuance TYA'!BT53-('Credit issuance TYA'!$AG$21*'Credit issuance TYA'!$B$2),IF('Hoja De Calculo'!BU$16&lt;'Hoja De Calculo'!BT$16,0,'Credit issuance TYA'!BT53-('Credit issuance TYA'!$AG$21*'Credit issuance TYA'!$B$2)))</f>
        <v>0</v>
      </c>
      <c r="BU53" s="218">
        <f>IF(ISBLANK('Hoja De Calculo'!BV$13),'Credit issuance TYA'!BU53-('Credit issuance TYA'!$AG$21*'Credit issuance TYA'!$B$2),IF('Hoja De Calculo'!BV$16&lt;'Hoja De Calculo'!BU$16,0,'Credit issuance TYA'!BU53-('Credit issuance TYA'!$AG$21*'Credit issuance TYA'!$B$2)))</f>
        <v>0</v>
      </c>
      <c r="BV53" s="218">
        <f>IF(ISBLANK('Hoja De Calculo'!BW$13),'Credit issuance TYA'!BV53-('Credit issuance TYA'!$AG$21*'Credit issuance TYA'!$B$2),IF('Hoja De Calculo'!BW$16&lt;'Hoja De Calculo'!BV$16,0,'Credit issuance TYA'!BV53-('Credit issuance TYA'!$AG$21*'Credit issuance TYA'!$B$2)))</f>
        <v>0</v>
      </c>
      <c r="BW53" s="218">
        <f>IF(ISBLANK('Hoja De Calculo'!BX$13),'Credit issuance TYA'!BW53-('Credit issuance TYA'!$AG$21*'Credit issuance TYA'!$B$2),IF('Hoja De Calculo'!BX$16&lt;'Hoja De Calculo'!BW$16,0,'Credit issuance TYA'!BW53-('Credit issuance TYA'!$AG$21*'Credit issuance TYA'!$B$2)))</f>
        <v>0</v>
      </c>
      <c r="BX53" s="218">
        <f>IF(ISBLANK('Hoja De Calculo'!BY$13),'Credit issuance TYA'!BX53-('Credit issuance TYA'!$AG$21*'Credit issuance TYA'!$B$2),IF('Hoja De Calculo'!BY$16&lt;'Hoja De Calculo'!BX$16,0,'Credit issuance TYA'!BX53-('Credit issuance TYA'!$AG$21*'Credit issuance TYA'!$B$2)))</f>
        <v>0</v>
      </c>
      <c r="BY53" s="218">
        <f>IF(ISBLANK('Hoja De Calculo'!BZ$13),'Credit issuance TYA'!BY53-('Credit issuance TYA'!$AG$21*'Credit issuance TYA'!$B$2),IF('Hoja De Calculo'!BZ$16&lt;'Hoja De Calculo'!BY$16,0,'Credit issuance TYA'!BY53-('Credit issuance TYA'!$AG$21*'Credit issuance TYA'!$B$2)))</f>
        <v>0</v>
      </c>
      <c r="BZ53" s="218">
        <f>IF(ISBLANK('Hoja De Calculo'!CA$13),'Credit issuance TYA'!BZ53-('Credit issuance TYA'!$AG$21*'Credit issuance TYA'!$B$2),IF('Hoja De Calculo'!CA$16&lt;'Hoja De Calculo'!BZ$16,0,'Credit issuance TYA'!BZ53-('Credit issuance TYA'!$AG$21*'Credit issuance TYA'!$B$2)))</f>
        <v>0</v>
      </c>
      <c r="CA53" s="218">
        <f>IF(ISBLANK('Hoja De Calculo'!CB$13),'Credit issuance TYA'!CA53-('Credit issuance TYA'!$AG$21*'Credit issuance TYA'!$B$2),IF('Hoja De Calculo'!CB$16&lt;'Hoja De Calculo'!CA$16,0,'Credit issuance TYA'!CA53-('Credit issuance TYA'!$AG$21*'Credit issuance TYA'!$B$2)))</f>
        <v>0</v>
      </c>
      <c r="CB53" s="218">
        <f>IF(ISBLANK('Hoja De Calculo'!CC$13),'Credit issuance TYA'!CB53-('Credit issuance TYA'!$AG$21*'Credit issuance TYA'!$B$2),IF('Hoja De Calculo'!CC$16&lt;'Hoja De Calculo'!CB$16,0,'Credit issuance TYA'!CB53-('Credit issuance TYA'!$AG$21*'Credit issuance TYA'!$B$2)))</f>
        <v>0</v>
      </c>
      <c r="CC53" s="218">
        <f>IF(ISBLANK('Hoja De Calculo'!CD$13),'Credit issuance TYA'!CC53-('Credit issuance TYA'!$AG$21*'Credit issuance TYA'!$B$2),IF('Hoja De Calculo'!CD$16&lt;'Hoja De Calculo'!CC$16,0,'Credit issuance TYA'!CC53-('Credit issuance TYA'!$AG$21*'Credit issuance TYA'!$B$2)))</f>
        <v>0</v>
      </c>
      <c r="CD53" s="218">
        <f>IF(ISBLANK('Hoja De Calculo'!CE$13),'Credit issuance TYA'!CD53-('Credit issuance TYA'!$AG$21*'Credit issuance TYA'!$B$2),IF('Hoja De Calculo'!CE$16&lt;'Hoja De Calculo'!CD$16,0,'Credit issuance TYA'!CD53-('Credit issuance TYA'!$AG$21*'Credit issuance TYA'!$B$2)))</f>
        <v>0</v>
      </c>
      <c r="CE53" s="218">
        <f>IF(ISBLANK('Hoja De Calculo'!CF$13),'Credit issuance TYA'!CE53-('Credit issuance TYA'!$AG$21*'Credit issuance TYA'!$B$2),IF('Hoja De Calculo'!CF$16&lt;'Hoja De Calculo'!CE$16,0,'Credit issuance TYA'!CE53-('Credit issuance TYA'!$AG$21*'Credit issuance TYA'!$B$2)))</f>
        <v>0</v>
      </c>
      <c r="CF53" s="218">
        <f>IF(ISBLANK('Hoja De Calculo'!CG$13),'Credit issuance TYA'!CF53-('Credit issuance TYA'!$AG$21*'Credit issuance TYA'!$B$2),IF('Hoja De Calculo'!CG$16&lt;'Hoja De Calculo'!CF$16,0,'Credit issuance TYA'!CF53-('Credit issuance TYA'!$AG$21*'Credit issuance TYA'!$B$2)))</f>
        <v>0</v>
      </c>
      <c r="CG53" s="218">
        <f>IF(ISBLANK('Hoja De Calculo'!CH$13),'Credit issuance TYA'!CG53-('Credit issuance TYA'!$AG$21*'Credit issuance TYA'!$B$2),IF('Hoja De Calculo'!CH$16&lt;'Hoja De Calculo'!CG$16,0,'Credit issuance TYA'!CG53-('Credit issuance TYA'!$AG$21*'Credit issuance TYA'!$B$2)))</f>
        <v>0</v>
      </c>
      <c r="CH53" s="218">
        <f>IF(ISBLANK('Hoja De Calculo'!CI$13),'Credit issuance TYA'!CH53-('Credit issuance TYA'!$AG$21*'Credit issuance TYA'!$B$2),IF('Hoja De Calculo'!CI$16&lt;'Hoja De Calculo'!CH$16,0,'Credit issuance TYA'!CH53-('Credit issuance TYA'!$AG$21*'Credit issuance TYA'!$B$2)))</f>
        <v>0</v>
      </c>
      <c r="CI53" s="218">
        <f>IF(ISBLANK('Hoja De Calculo'!CJ$13),'Credit issuance TYA'!CI53-('Credit issuance TYA'!$AG$21*'Credit issuance TYA'!$B$2),IF('Hoja De Calculo'!CJ$16&lt;'Hoja De Calculo'!CI$16,0,'Credit issuance TYA'!CI53-('Credit issuance TYA'!$AG$21*'Credit issuance TYA'!$B$2)))</f>
        <v>0</v>
      </c>
      <c r="CJ53" s="218">
        <f>IF(ISBLANK('Hoja De Calculo'!CK$13),'Credit issuance TYA'!CJ53-('Credit issuance TYA'!$AG$21*'Credit issuance TYA'!$B$2),IF('Hoja De Calculo'!CK$16&lt;'Hoja De Calculo'!CJ$16,0,'Credit issuance TYA'!CJ53-('Credit issuance TYA'!$AG$21*'Credit issuance TYA'!$B$2)))</f>
        <v>0</v>
      </c>
      <c r="CK53" s="218">
        <f>IF(ISBLANK('Hoja De Calculo'!CL$13),'Credit issuance TYA'!CK53-('Credit issuance TYA'!$AG$21*'Credit issuance TYA'!$B$2),IF('Hoja De Calculo'!CL$16&lt;'Hoja De Calculo'!CK$16,0,'Credit issuance TYA'!CK53-('Credit issuance TYA'!$AG$21*'Credit issuance TYA'!$B$2)))</f>
        <v>0</v>
      </c>
      <c r="CL53" s="218">
        <f>IF(ISBLANK('Hoja De Calculo'!CM$13),'Credit issuance TYA'!CL53-('Credit issuance TYA'!$AG$21*'Credit issuance TYA'!$B$2),IF('Hoja De Calculo'!CM$16&lt;'Hoja De Calculo'!CL$16,0,'Credit issuance TYA'!CL53-('Credit issuance TYA'!$AG$21*'Credit issuance TYA'!$B$2)))</f>
        <v>0</v>
      </c>
      <c r="CM53" s="218">
        <f>IF(ISBLANK('Hoja De Calculo'!CN$13),'Credit issuance TYA'!CM53-('Credit issuance TYA'!$AG$21*'Credit issuance TYA'!$B$2),IF('Hoja De Calculo'!CN$16&lt;'Hoja De Calculo'!CM$16,0,'Credit issuance TYA'!CM53-('Credit issuance TYA'!$AG$21*'Credit issuance TYA'!$B$2)))</f>
        <v>0</v>
      </c>
      <c r="CN53" s="218">
        <f>IF(ISBLANK('Hoja De Calculo'!CO$13),'Credit issuance TYA'!CN53-('Credit issuance TYA'!$AG$21*'Credit issuance TYA'!$B$2),IF('Hoja De Calculo'!CO$16&lt;'Hoja De Calculo'!CN$16,0,'Credit issuance TYA'!CN53-('Credit issuance TYA'!$AG$21*'Credit issuance TYA'!$B$2)))</f>
        <v>0</v>
      </c>
      <c r="CO53" s="218">
        <f>IF(ISBLANK('Hoja De Calculo'!CP$13),'Credit issuance TYA'!CO53-('Credit issuance TYA'!$AG$21*'Credit issuance TYA'!$B$2),IF('Hoja De Calculo'!CP$16&lt;'Hoja De Calculo'!CO$16,0,'Credit issuance TYA'!CO53-('Credit issuance TYA'!$AG$21*'Credit issuance TYA'!$B$2)))</f>
        <v>0</v>
      </c>
      <c r="CP53" s="218">
        <f>IF(ISBLANK('Hoja De Calculo'!CQ$13),'Credit issuance TYA'!CP53-('Credit issuance TYA'!$AG$21*'Credit issuance TYA'!$B$2),IF('Hoja De Calculo'!CQ$16&lt;'Hoja De Calculo'!CP$16,0,'Credit issuance TYA'!CP53-('Credit issuance TYA'!$AG$21*'Credit issuance TYA'!$B$2)))</f>
        <v>0</v>
      </c>
      <c r="CQ53" s="218">
        <f>IF(ISBLANK('Hoja De Calculo'!CR$13),'Credit issuance TYA'!CQ53-('Credit issuance TYA'!$AG$21*'Credit issuance TYA'!$B$2),IF('Hoja De Calculo'!CR$16&lt;'Hoja De Calculo'!CQ$16,0,'Credit issuance TYA'!CQ53-('Credit issuance TYA'!$AG$21*'Credit issuance TYA'!$B$2)))</f>
        <v>0</v>
      </c>
      <c r="CR53" s="218">
        <f>IF(ISBLANK('Hoja De Calculo'!CS$13),'Credit issuance TYA'!CR53-('Credit issuance TYA'!$AG$21*'Credit issuance TYA'!$B$2),IF('Hoja De Calculo'!CS$16&lt;'Hoja De Calculo'!CR$16,0,'Credit issuance TYA'!CR53-('Credit issuance TYA'!$AG$21*'Credit issuance TYA'!$B$2)))</f>
        <v>0</v>
      </c>
      <c r="CS53" s="218">
        <f>IF(ISBLANK('Hoja De Calculo'!CT$13),'Credit issuance TYA'!CS53-('Credit issuance TYA'!$AG$21*'Credit issuance TYA'!$B$2),IF('Hoja De Calculo'!CT$16&lt;'Hoja De Calculo'!CS$16,0,'Credit issuance TYA'!CS53-('Credit issuance TYA'!$AG$21*'Credit issuance TYA'!$B$2)))</f>
        <v>0</v>
      </c>
      <c r="CT53" s="218">
        <f>IF(ISBLANK('Hoja De Calculo'!CU$13),'Credit issuance TYA'!CT53-('Credit issuance TYA'!$AG$21*'Credit issuance TYA'!$B$2),IF('Hoja De Calculo'!CU$16&lt;'Hoja De Calculo'!CT$16,0,'Credit issuance TYA'!CT53-('Credit issuance TYA'!$AG$21*'Credit issuance TYA'!$B$2)))</f>
        <v>0</v>
      </c>
      <c r="CU53" s="218">
        <f>IF(ISBLANK('Hoja De Calculo'!CV$13),'Credit issuance TYA'!CU53-('Credit issuance TYA'!$AG$21*'Credit issuance TYA'!$B$2),IF('Hoja De Calculo'!CV$16&lt;'Hoja De Calculo'!CU$16,0,'Credit issuance TYA'!CU53-('Credit issuance TYA'!$AG$21*'Credit issuance TYA'!$B$2)))</f>
        <v>0</v>
      </c>
      <c r="CV53" s="218">
        <f>IF(ISBLANK('Hoja De Calculo'!CW$13),'Credit issuance TYA'!CV53-('Credit issuance TYA'!$AG$21*'Credit issuance TYA'!$B$2),IF('Hoja De Calculo'!CW$16&lt;'Hoja De Calculo'!CV$16,0,'Credit issuance TYA'!CV53-('Credit issuance TYA'!$AG$21*'Credit issuance TYA'!$B$2)))</f>
        <v>0</v>
      </c>
      <c r="CW53" s="218">
        <f>IF(ISBLANK('Hoja De Calculo'!CX$13),'Credit issuance TYA'!CW53-('Credit issuance TYA'!$AG$21*'Credit issuance TYA'!$B$2),IF('Hoja De Calculo'!CX$16&lt;'Hoja De Calculo'!CW$16,0,'Credit issuance TYA'!CW53-('Credit issuance TYA'!$AG$21*'Credit issuance TYA'!$B$2)))</f>
        <v>0</v>
      </c>
    </row>
    <row r="54" spans="1:101" x14ac:dyDescent="0.35">
      <c r="A54" t="s">
        <v>159</v>
      </c>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218">
        <f>'Credit issuance TYA'!AH54-('Credit issuance TYA'!$AH$21*'Credit issuance TYA'!$B$2)</f>
        <v>0</v>
      </c>
      <c r="AI54" s="218">
        <f>IF(ISBLANK('Hoja De Calculo'!AJ$13),'Credit issuance TYA'!AI54-('Credit issuance TYA'!$AH$21*'Credit issuance TYA'!$B$2),IF('Hoja De Calculo'!AJ$16&lt;'Hoja De Calculo'!AI$16,0,'Credit issuance TYA'!AI54-('Credit issuance TYA'!$AH$21*'Credit issuance TYA'!$B$2)))</f>
        <v>0</v>
      </c>
      <c r="AJ54" s="218">
        <f>IF(ISBLANK('Hoja De Calculo'!AK$13),'Credit issuance TYA'!AJ54-('Credit issuance TYA'!$AH$21*'Credit issuance TYA'!$B$2),IF('Hoja De Calculo'!AK$16&lt;'Hoja De Calculo'!AJ$16,0,'Credit issuance TYA'!AJ54-('Credit issuance TYA'!$AH$21*'Credit issuance TYA'!$B$2)))</f>
        <v>0</v>
      </c>
      <c r="AK54" s="218">
        <f>IF(ISBLANK('Hoja De Calculo'!AL$13),'Credit issuance TYA'!AK54-('Credit issuance TYA'!$AH$21*'Credit issuance TYA'!$B$2),IF('Hoja De Calculo'!AL$16&lt;'Hoja De Calculo'!AK$16,0,'Credit issuance TYA'!AK54-('Credit issuance TYA'!$AH$21*'Credit issuance TYA'!$B$2)))</f>
        <v>0</v>
      </c>
      <c r="AL54" s="218">
        <f>IF(ISBLANK('Hoja De Calculo'!AM$13),'Credit issuance TYA'!AL54-('Credit issuance TYA'!$AH$21*'Credit issuance TYA'!$B$2),IF('Hoja De Calculo'!AM$16&lt;'Hoja De Calculo'!AL$16,0,'Credit issuance TYA'!AL54-('Credit issuance TYA'!$AH$21*'Credit issuance TYA'!$B$2)))</f>
        <v>0</v>
      </c>
      <c r="AM54" s="218">
        <f>IF(ISBLANK('Hoja De Calculo'!AN$13),'Credit issuance TYA'!AM54-('Credit issuance TYA'!$AH$21*'Credit issuance TYA'!$B$2),IF('Hoja De Calculo'!AN$16&lt;'Hoja De Calculo'!AM$16,0,'Credit issuance TYA'!AM54-('Credit issuance TYA'!$AH$21*'Credit issuance TYA'!$B$2)))</f>
        <v>0</v>
      </c>
      <c r="AN54" s="218">
        <f>IF(ISBLANK('Hoja De Calculo'!AO$13),'Credit issuance TYA'!AN54-('Credit issuance TYA'!$AH$21*'Credit issuance TYA'!$B$2),IF('Hoja De Calculo'!AO$16&lt;'Hoja De Calculo'!AN$16,0,'Credit issuance TYA'!AN54-('Credit issuance TYA'!$AH$21*'Credit issuance TYA'!$B$2)))</f>
        <v>0</v>
      </c>
      <c r="AO54" s="218">
        <f>IF(ISBLANK('Hoja De Calculo'!AP$13),'Credit issuance TYA'!AO54-('Credit issuance TYA'!$AH$21*'Credit issuance TYA'!$B$2),IF('Hoja De Calculo'!AP$16&lt;'Hoja De Calculo'!AO$16,0,'Credit issuance TYA'!AO54-('Credit issuance TYA'!$AH$21*'Credit issuance TYA'!$B$2)))</f>
        <v>0</v>
      </c>
      <c r="AP54" s="218">
        <f>IF(ISBLANK('Hoja De Calculo'!AQ$13),'Credit issuance TYA'!AP54-('Credit issuance TYA'!$AH$21*'Credit issuance TYA'!$B$2),IF('Hoja De Calculo'!AQ$16&lt;'Hoja De Calculo'!AP$16,0,'Credit issuance TYA'!AP54-('Credit issuance TYA'!$AH$21*'Credit issuance TYA'!$B$2)))</f>
        <v>0</v>
      </c>
      <c r="AQ54" s="218">
        <f>IF(ISBLANK('Hoja De Calculo'!AR$13),'Credit issuance TYA'!AQ54-('Credit issuance TYA'!$AH$21*'Credit issuance TYA'!$B$2),IF('Hoja De Calculo'!AR$16&lt;'Hoja De Calculo'!AQ$16,0,'Credit issuance TYA'!AQ54-('Credit issuance TYA'!$AH$21*'Credit issuance TYA'!$B$2)))</f>
        <v>0</v>
      </c>
      <c r="AR54" s="218">
        <f>IF(ISBLANK('Hoja De Calculo'!AS$13),'Credit issuance TYA'!AR54-('Credit issuance TYA'!$AH$21*'Credit issuance TYA'!$B$2),IF('Hoja De Calculo'!AS$16&lt;'Hoja De Calculo'!AR$16,0,'Credit issuance TYA'!AR54-('Credit issuance TYA'!$AH$21*'Credit issuance TYA'!$B$2)))</f>
        <v>0</v>
      </c>
      <c r="AS54" s="218">
        <f>IF(ISBLANK('Hoja De Calculo'!AT$13),'Credit issuance TYA'!AS54-('Credit issuance TYA'!$AH$21*'Credit issuance TYA'!$B$2),IF('Hoja De Calculo'!AT$16&lt;'Hoja De Calculo'!AS$16,0,'Credit issuance TYA'!AS54-('Credit issuance TYA'!$AH$21*'Credit issuance TYA'!$B$2)))</f>
        <v>0</v>
      </c>
      <c r="AT54" s="218">
        <f>IF(ISBLANK('Hoja De Calculo'!AU$13),'Credit issuance TYA'!AT54-('Credit issuance TYA'!$AH$21*'Credit issuance TYA'!$B$2),IF('Hoja De Calculo'!AU$16&lt;'Hoja De Calculo'!AT$16,0,'Credit issuance TYA'!AT54-('Credit issuance TYA'!$AH$21*'Credit issuance TYA'!$B$2)))</f>
        <v>0</v>
      </c>
      <c r="AU54" s="218">
        <f>IF(ISBLANK('Hoja De Calculo'!AV$13),'Credit issuance TYA'!AU54-('Credit issuance TYA'!$AH$21*'Credit issuance TYA'!$B$2),IF('Hoja De Calculo'!AV$16&lt;'Hoja De Calculo'!AU$16,0,'Credit issuance TYA'!AU54-('Credit issuance TYA'!$AH$21*'Credit issuance TYA'!$B$2)))</f>
        <v>0</v>
      </c>
      <c r="AV54" s="218">
        <f>IF(ISBLANK('Hoja De Calculo'!AW$13),'Credit issuance TYA'!AV54-('Credit issuance TYA'!$AH$21*'Credit issuance TYA'!$B$2),IF('Hoja De Calculo'!AW$16&lt;'Hoja De Calculo'!AV$16,0,'Credit issuance TYA'!AV54-('Credit issuance TYA'!$AH$21*'Credit issuance TYA'!$B$2)))</f>
        <v>0</v>
      </c>
      <c r="AW54" s="218">
        <f>IF(ISBLANK('Hoja De Calculo'!AX$13),'Credit issuance TYA'!AW54-('Credit issuance TYA'!$AH$21*'Credit issuance TYA'!$B$2),IF('Hoja De Calculo'!AX$16&lt;'Hoja De Calculo'!AW$16,0,'Credit issuance TYA'!AW54-('Credit issuance TYA'!$AH$21*'Credit issuance TYA'!$B$2)))</f>
        <v>0</v>
      </c>
      <c r="AX54" s="218">
        <f>IF(ISBLANK('Hoja De Calculo'!AY$13),'Credit issuance TYA'!AX54-('Credit issuance TYA'!$AH$21*'Credit issuance TYA'!$B$2),IF('Hoja De Calculo'!AY$16&lt;'Hoja De Calculo'!AX$16,0,'Credit issuance TYA'!AX54-('Credit issuance TYA'!$AH$21*'Credit issuance TYA'!$B$2)))</f>
        <v>0</v>
      </c>
      <c r="AY54" s="218">
        <f>IF(ISBLANK('Hoja De Calculo'!AZ$13),'Credit issuance TYA'!AY54-('Credit issuance TYA'!$AH$21*'Credit issuance TYA'!$B$2),IF('Hoja De Calculo'!AZ$16&lt;'Hoja De Calculo'!AY$16,0,'Credit issuance TYA'!AY54-('Credit issuance TYA'!$AH$21*'Credit issuance TYA'!$B$2)))</f>
        <v>0</v>
      </c>
      <c r="AZ54" s="218">
        <f>IF(ISBLANK('Hoja De Calculo'!BA$13),'Credit issuance TYA'!AZ54-('Credit issuance TYA'!$AH$21*'Credit issuance TYA'!$B$2),IF('Hoja De Calculo'!BA$16&lt;'Hoja De Calculo'!AZ$16,0,'Credit issuance TYA'!AZ54-('Credit issuance TYA'!$AH$21*'Credit issuance TYA'!$B$2)))</f>
        <v>0</v>
      </c>
      <c r="BA54" s="218">
        <f>IF(ISBLANK('Hoja De Calculo'!BB$13),'Credit issuance TYA'!BA54-('Credit issuance TYA'!$AH$21*'Credit issuance TYA'!$B$2),IF('Hoja De Calculo'!BB$16&lt;'Hoja De Calculo'!BA$16,0,'Credit issuance TYA'!BA54-('Credit issuance TYA'!$AH$21*'Credit issuance TYA'!$B$2)))</f>
        <v>0</v>
      </c>
      <c r="BB54" s="218">
        <f>IF(ISBLANK('Hoja De Calculo'!BC$13),'Credit issuance TYA'!BB54-('Credit issuance TYA'!$AH$21*'Credit issuance TYA'!$B$2),IF('Hoja De Calculo'!BC$16&lt;'Hoja De Calculo'!BB$16,0,'Credit issuance TYA'!BB54-('Credit issuance TYA'!$AH$21*'Credit issuance TYA'!$B$2)))</f>
        <v>0</v>
      </c>
      <c r="BC54" s="218">
        <f>IF(ISBLANK('Hoja De Calculo'!BD$13),'Credit issuance TYA'!BC54-('Credit issuance TYA'!$AH$21*'Credit issuance TYA'!$B$2),IF('Hoja De Calculo'!BD$16&lt;'Hoja De Calculo'!BC$16,0,'Credit issuance TYA'!BC54-('Credit issuance TYA'!$AH$21*'Credit issuance TYA'!$B$2)))</f>
        <v>0</v>
      </c>
      <c r="BD54" s="218">
        <f>IF(ISBLANK('Hoja De Calculo'!BE$13),'Credit issuance TYA'!BD54-('Credit issuance TYA'!$AH$21*'Credit issuance TYA'!$B$2),IF('Hoja De Calculo'!BE$16&lt;'Hoja De Calculo'!BD$16,0,'Credit issuance TYA'!BD54-('Credit issuance TYA'!$AH$21*'Credit issuance TYA'!$B$2)))</f>
        <v>0</v>
      </c>
      <c r="BE54" s="218">
        <f>IF(ISBLANK('Hoja De Calculo'!BF$13),'Credit issuance TYA'!BE54-('Credit issuance TYA'!$AH$21*'Credit issuance TYA'!$B$2),IF('Hoja De Calculo'!BF$16&lt;'Hoja De Calculo'!BE$16,0,'Credit issuance TYA'!BE54-('Credit issuance TYA'!$AH$21*'Credit issuance TYA'!$B$2)))</f>
        <v>0</v>
      </c>
      <c r="BF54" s="218">
        <f>IF(ISBLANK('Hoja De Calculo'!BG$13),'Credit issuance TYA'!BF54-('Credit issuance TYA'!$AH$21*'Credit issuance TYA'!$B$2),IF('Hoja De Calculo'!BG$16&lt;'Hoja De Calculo'!BF$16,0,'Credit issuance TYA'!BF54-('Credit issuance TYA'!$AH$21*'Credit issuance TYA'!$B$2)))</f>
        <v>0</v>
      </c>
      <c r="BG54" s="218">
        <f>IF(ISBLANK('Hoja De Calculo'!BH$13),'Credit issuance TYA'!BG54-('Credit issuance TYA'!$AH$21*'Credit issuance TYA'!$B$2),IF('Hoja De Calculo'!BH$16&lt;'Hoja De Calculo'!BG$16,0,'Credit issuance TYA'!BG54-('Credit issuance TYA'!$AH$21*'Credit issuance TYA'!$B$2)))</f>
        <v>0</v>
      </c>
      <c r="BH54" s="218">
        <f>IF(ISBLANK('Hoja De Calculo'!BI$13),'Credit issuance TYA'!BH54-('Credit issuance TYA'!$AH$21*'Credit issuance TYA'!$B$2),IF('Hoja De Calculo'!BI$16&lt;'Hoja De Calculo'!BH$16,0,'Credit issuance TYA'!BH54-('Credit issuance TYA'!$AH$21*'Credit issuance TYA'!$B$2)))</f>
        <v>0</v>
      </c>
      <c r="BI54" s="218">
        <f>IF(ISBLANK('Hoja De Calculo'!BJ$13),'Credit issuance TYA'!BI54-('Credit issuance TYA'!$AH$21*'Credit issuance TYA'!$B$2),IF('Hoja De Calculo'!BJ$16&lt;'Hoja De Calculo'!BI$16,0,'Credit issuance TYA'!BI54-('Credit issuance TYA'!$AH$21*'Credit issuance TYA'!$B$2)))</f>
        <v>0</v>
      </c>
      <c r="BJ54" s="218">
        <f>IF(ISBLANK('Hoja De Calculo'!BK$13),'Credit issuance TYA'!BJ54-('Credit issuance TYA'!$AH$21*'Credit issuance TYA'!$B$2),IF('Hoja De Calculo'!BK$16&lt;'Hoja De Calculo'!BJ$16,0,'Credit issuance TYA'!BJ54-('Credit issuance TYA'!$AH$21*'Credit issuance TYA'!$B$2)))</f>
        <v>0</v>
      </c>
      <c r="BK54" s="218">
        <f>IF(ISBLANK('Hoja De Calculo'!BL$13),'Credit issuance TYA'!BK54-('Credit issuance TYA'!$AH$21*'Credit issuance TYA'!$B$2),IF('Hoja De Calculo'!BL$16&lt;'Hoja De Calculo'!BK$16,0,'Credit issuance TYA'!BK54-('Credit issuance TYA'!$AH$21*'Credit issuance TYA'!$B$2)))</f>
        <v>0</v>
      </c>
      <c r="BL54" s="218">
        <f>IF(ISBLANK('Hoja De Calculo'!BM$13),'Credit issuance TYA'!BL54-('Credit issuance TYA'!$AH$21*'Credit issuance TYA'!$B$2),IF('Hoja De Calculo'!BM$16&lt;'Hoja De Calculo'!BL$16,0,'Credit issuance TYA'!BL54-('Credit issuance TYA'!$AH$21*'Credit issuance TYA'!$B$2)))</f>
        <v>0</v>
      </c>
      <c r="BM54" s="218">
        <f>IF(ISBLANK('Hoja De Calculo'!BN$13),'Credit issuance TYA'!BM54-('Credit issuance TYA'!$AH$21*'Credit issuance TYA'!$B$2),IF('Hoja De Calculo'!BN$16&lt;'Hoja De Calculo'!BM$16,0,'Credit issuance TYA'!BM54-('Credit issuance TYA'!$AH$21*'Credit issuance TYA'!$B$2)))</f>
        <v>0</v>
      </c>
      <c r="BN54" s="218">
        <f>IF(ISBLANK('Hoja De Calculo'!BO$13),'Credit issuance TYA'!BN54-('Credit issuance TYA'!$AH$21*'Credit issuance TYA'!$B$2),IF('Hoja De Calculo'!BO$16&lt;'Hoja De Calculo'!BN$16,0,'Credit issuance TYA'!BN54-('Credit issuance TYA'!$AH$21*'Credit issuance TYA'!$B$2)))</f>
        <v>0</v>
      </c>
      <c r="BO54" s="218">
        <f>IF(ISBLANK('Hoja De Calculo'!BP$13),'Credit issuance TYA'!BO54-('Credit issuance TYA'!$AH$21*'Credit issuance TYA'!$B$2),IF('Hoja De Calculo'!BP$16&lt;'Hoja De Calculo'!BO$16,0,'Credit issuance TYA'!BO54-('Credit issuance TYA'!$AH$21*'Credit issuance TYA'!$B$2)))</f>
        <v>0</v>
      </c>
      <c r="BP54" s="218">
        <f>IF(ISBLANK('Hoja De Calculo'!BQ$13),'Credit issuance TYA'!BP54-('Credit issuance TYA'!$AH$21*'Credit issuance TYA'!$B$2),IF('Hoja De Calculo'!BQ$16&lt;'Hoja De Calculo'!BP$16,0,'Credit issuance TYA'!BP54-('Credit issuance TYA'!$AH$21*'Credit issuance TYA'!$B$2)))</f>
        <v>0</v>
      </c>
      <c r="BQ54" s="218">
        <f>IF(ISBLANK('Hoja De Calculo'!BR$13),'Credit issuance TYA'!BQ54-('Credit issuance TYA'!$AH$21*'Credit issuance TYA'!$B$2),IF('Hoja De Calculo'!BR$16&lt;'Hoja De Calculo'!BQ$16,0,'Credit issuance TYA'!BQ54-('Credit issuance TYA'!$AH$21*'Credit issuance TYA'!$B$2)))</f>
        <v>0</v>
      </c>
      <c r="BR54" s="218">
        <f>IF(ISBLANK('Hoja De Calculo'!BS$13),'Credit issuance TYA'!BR54-('Credit issuance TYA'!$AH$21*'Credit issuance TYA'!$B$2),IF('Hoja De Calculo'!BS$16&lt;'Hoja De Calculo'!BR$16,0,'Credit issuance TYA'!BR54-('Credit issuance TYA'!$AH$21*'Credit issuance TYA'!$B$2)))</f>
        <v>0</v>
      </c>
      <c r="BS54" s="218">
        <f>IF(ISBLANK('Hoja De Calculo'!BT$13),'Credit issuance TYA'!BS54-('Credit issuance TYA'!$AH$21*'Credit issuance TYA'!$B$2),IF('Hoja De Calculo'!BT$16&lt;'Hoja De Calculo'!BS$16,0,'Credit issuance TYA'!BS54-('Credit issuance TYA'!$AH$21*'Credit issuance TYA'!$B$2)))</f>
        <v>0</v>
      </c>
      <c r="BT54" s="218">
        <f>IF(ISBLANK('Hoja De Calculo'!BU$13),'Credit issuance TYA'!BT54-('Credit issuance TYA'!$AH$21*'Credit issuance TYA'!$B$2),IF('Hoja De Calculo'!BU$16&lt;'Hoja De Calculo'!BT$16,0,'Credit issuance TYA'!BT54-('Credit issuance TYA'!$AH$21*'Credit issuance TYA'!$B$2)))</f>
        <v>0</v>
      </c>
      <c r="BU54" s="218">
        <f>IF(ISBLANK('Hoja De Calculo'!BV$13),'Credit issuance TYA'!BU54-('Credit issuance TYA'!$AH$21*'Credit issuance TYA'!$B$2),IF('Hoja De Calculo'!BV$16&lt;'Hoja De Calculo'!BU$16,0,'Credit issuance TYA'!BU54-('Credit issuance TYA'!$AH$21*'Credit issuance TYA'!$B$2)))</f>
        <v>0</v>
      </c>
      <c r="BV54" s="218">
        <f>IF(ISBLANK('Hoja De Calculo'!BW$13),'Credit issuance TYA'!BV54-('Credit issuance TYA'!$AH$21*'Credit issuance TYA'!$B$2),IF('Hoja De Calculo'!BW$16&lt;'Hoja De Calculo'!BV$16,0,'Credit issuance TYA'!BV54-('Credit issuance TYA'!$AH$21*'Credit issuance TYA'!$B$2)))</f>
        <v>0</v>
      </c>
      <c r="BW54" s="218">
        <f>IF(ISBLANK('Hoja De Calculo'!BX$13),'Credit issuance TYA'!BW54-('Credit issuance TYA'!$AH$21*'Credit issuance TYA'!$B$2),IF('Hoja De Calculo'!BX$16&lt;'Hoja De Calculo'!BW$16,0,'Credit issuance TYA'!BW54-('Credit issuance TYA'!$AH$21*'Credit issuance TYA'!$B$2)))</f>
        <v>0</v>
      </c>
      <c r="BX54" s="218">
        <f>IF(ISBLANK('Hoja De Calculo'!BY$13),'Credit issuance TYA'!BX54-('Credit issuance TYA'!$AH$21*'Credit issuance TYA'!$B$2),IF('Hoja De Calculo'!BY$16&lt;'Hoja De Calculo'!BX$16,0,'Credit issuance TYA'!BX54-('Credit issuance TYA'!$AH$21*'Credit issuance TYA'!$B$2)))</f>
        <v>0</v>
      </c>
      <c r="BY54" s="218">
        <f>IF(ISBLANK('Hoja De Calculo'!BZ$13),'Credit issuance TYA'!BY54-('Credit issuance TYA'!$AH$21*'Credit issuance TYA'!$B$2),IF('Hoja De Calculo'!BZ$16&lt;'Hoja De Calculo'!BY$16,0,'Credit issuance TYA'!BY54-('Credit issuance TYA'!$AH$21*'Credit issuance TYA'!$B$2)))</f>
        <v>0</v>
      </c>
      <c r="BZ54" s="218">
        <f>IF(ISBLANK('Hoja De Calculo'!CA$13),'Credit issuance TYA'!BZ54-('Credit issuance TYA'!$AH$21*'Credit issuance TYA'!$B$2),IF('Hoja De Calculo'!CA$16&lt;'Hoja De Calculo'!BZ$16,0,'Credit issuance TYA'!BZ54-('Credit issuance TYA'!$AH$21*'Credit issuance TYA'!$B$2)))</f>
        <v>0</v>
      </c>
      <c r="CA54" s="218">
        <f>IF(ISBLANK('Hoja De Calculo'!CB$13),'Credit issuance TYA'!CA54-('Credit issuance TYA'!$AH$21*'Credit issuance TYA'!$B$2),IF('Hoja De Calculo'!CB$16&lt;'Hoja De Calculo'!CA$16,0,'Credit issuance TYA'!CA54-('Credit issuance TYA'!$AH$21*'Credit issuance TYA'!$B$2)))</f>
        <v>0</v>
      </c>
      <c r="CB54" s="218">
        <f>IF(ISBLANK('Hoja De Calculo'!CC$13),'Credit issuance TYA'!CB54-('Credit issuance TYA'!$AH$21*'Credit issuance TYA'!$B$2),IF('Hoja De Calculo'!CC$16&lt;'Hoja De Calculo'!CB$16,0,'Credit issuance TYA'!CB54-('Credit issuance TYA'!$AH$21*'Credit issuance TYA'!$B$2)))</f>
        <v>0</v>
      </c>
      <c r="CC54" s="218">
        <f>IF(ISBLANK('Hoja De Calculo'!CD$13),'Credit issuance TYA'!CC54-('Credit issuance TYA'!$AH$21*'Credit issuance TYA'!$B$2),IF('Hoja De Calculo'!CD$16&lt;'Hoja De Calculo'!CC$16,0,'Credit issuance TYA'!CC54-('Credit issuance TYA'!$AH$21*'Credit issuance TYA'!$B$2)))</f>
        <v>0</v>
      </c>
      <c r="CD54" s="218">
        <f>IF(ISBLANK('Hoja De Calculo'!CE$13),'Credit issuance TYA'!CD54-('Credit issuance TYA'!$AH$21*'Credit issuance TYA'!$B$2),IF('Hoja De Calculo'!CE$16&lt;'Hoja De Calculo'!CD$16,0,'Credit issuance TYA'!CD54-('Credit issuance TYA'!$AH$21*'Credit issuance TYA'!$B$2)))</f>
        <v>0</v>
      </c>
      <c r="CE54" s="218">
        <f>IF(ISBLANK('Hoja De Calculo'!CF$13),'Credit issuance TYA'!CE54-('Credit issuance TYA'!$AH$21*'Credit issuance TYA'!$B$2),IF('Hoja De Calculo'!CF$16&lt;'Hoja De Calculo'!CE$16,0,'Credit issuance TYA'!CE54-('Credit issuance TYA'!$AH$21*'Credit issuance TYA'!$B$2)))</f>
        <v>0</v>
      </c>
      <c r="CF54" s="218">
        <f>IF(ISBLANK('Hoja De Calculo'!CG$13),'Credit issuance TYA'!CF54-('Credit issuance TYA'!$AH$21*'Credit issuance TYA'!$B$2),IF('Hoja De Calculo'!CG$16&lt;'Hoja De Calculo'!CF$16,0,'Credit issuance TYA'!CF54-('Credit issuance TYA'!$AH$21*'Credit issuance TYA'!$B$2)))</f>
        <v>0</v>
      </c>
      <c r="CG54" s="218">
        <f>IF(ISBLANK('Hoja De Calculo'!CH$13),'Credit issuance TYA'!CG54-('Credit issuance TYA'!$AH$21*'Credit issuance TYA'!$B$2),IF('Hoja De Calculo'!CH$16&lt;'Hoja De Calculo'!CG$16,0,'Credit issuance TYA'!CG54-('Credit issuance TYA'!$AH$21*'Credit issuance TYA'!$B$2)))</f>
        <v>0</v>
      </c>
      <c r="CH54" s="218">
        <f>IF(ISBLANK('Hoja De Calculo'!CI$13),'Credit issuance TYA'!CH54-('Credit issuance TYA'!$AH$21*'Credit issuance TYA'!$B$2),IF('Hoja De Calculo'!CI$16&lt;'Hoja De Calculo'!CH$16,0,'Credit issuance TYA'!CH54-('Credit issuance TYA'!$AH$21*'Credit issuance TYA'!$B$2)))</f>
        <v>0</v>
      </c>
      <c r="CI54" s="218">
        <f>IF(ISBLANK('Hoja De Calculo'!CJ$13),'Credit issuance TYA'!CI54-('Credit issuance TYA'!$AH$21*'Credit issuance TYA'!$B$2),IF('Hoja De Calculo'!CJ$16&lt;'Hoja De Calculo'!CI$16,0,'Credit issuance TYA'!CI54-('Credit issuance TYA'!$AH$21*'Credit issuance TYA'!$B$2)))</f>
        <v>0</v>
      </c>
      <c r="CJ54" s="218">
        <f>IF(ISBLANK('Hoja De Calculo'!CK$13),'Credit issuance TYA'!CJ54-('Credit issuance TYA'!$AH$21*'Credit issuance TYA'!$B$2),IF('Hoja De Calculo'!CK$16&lt;'Hoja De Calculo'!CJ$16,0,'Credit issuance TYA'!CJ54-('Credit issuance TYA'!$AH$21*'Credit issuance TYA'!$B$2)))</f>
        <v>0</v>
      </c>
      <c r="CK54" s="218">
        <f>IF(ISBLANK('Hoja De Calculo'!CL$13),'Credit issuance TYA'!CK54-('Credit issuance TYA'!$AH$21*'Credit issuance TYA'!$B$2),IF('Hoja De Calculo'!CL$16&lt;'Hoja De Calculo'!CK$16,0,'Credit issuance TYA'!CK54-('Credit issuance TYA'!$AH$21*'Credit issuance TYA'!$B$2)))</f>
        <v>0</v>
      </c>
      <c r="CL54" s="218">
        <f>IF(ISBLANK('Hoja De Calculo'!CM$13),'Credit issuance TYA'!CL54-('Credit issuance TYA'!$AH$21*'Credit issuance TYA'!$B$2),IF('Hoja De Calculo'!CM$16&lt;'Hoja De Calculo'!CL$16,0,'Credit issuance TYA'!CL54-('Credit issuance TYA'!$AH$21*'Credit issuance TYA'!$B$2)))</f>
        <v>0</v>
      </c>
      <c r="CM54" s="218">
        <f>IF(ISBLANK('Hoja De Calculo'!CN$13),'Credit issuance TYA'!CM54-('Credit issuance TYA'!$AH$21*'Credit issuance TYA'!$B$2),IF('Hoja De Calculo'!CN$16&lt;'Hoja De Calculo'!CM$16,0,'Credit issuance TYA'!CM54-('Credit issuance TYA'!$AH$21*'Credit issuance TYA'!$B$2)))</f>
        <v>0</v>
      </c>
      <c r="CN54" s="218">
        <f>IF(ISBLANK('Hoja De Calculo'!CO$13),'Credit issuance TYA'!CN54-('Credit issuance TYA'!$AH$21*'Credit issuance TYA'!$B$2),IF('Hoja De Calculo'!CO$16&lt;'Hoja De Calculo'!CN$16,0,'Credit issuance TYA'!CN54-('Credit issuance TYA'!$AH$21*'Credit issuance TYA'!$B$2)))</f>
        <v>0</v>
      </c>
      <c r="CO54" s="218">
        <f>IF(ISBLANK('Hoja De Calculo'!CP$13),'Credit issuance TYA'!CO54-('Credit issuance TYA'!$AH$21*'Credit issuance TYA'!$B$2),IF('Hoja De Calculo'!CP$16&lt;'Hoja De Calculo'!CO$16,0,'Credit issuance TYA'!CO54-('Credit issuance TYA'!$AH$21*'Credit issuance TYA'!$B$2)))</f>
        <v>0</v>
      </c>
      <c r="CP54" s="218">
        <f>IF(ISBLANK('Hoja De Calculo'!CQ$13),'Credit issuance TYA'!CP54-('Credit issuance TYA'!$AH$21*'Credit issuance TYA'!$B$2),IF('Hoja De Calculo'!CQ$16&lt;'Hoja De Calculo'!CP$16,0,'Credit issuance TYA'!CP54-('Credit issuance TYA'!$AH$21*'Credit issuance TYA'!$B$2)))</f>
        <v>0</v>
      </c>
      <c r="CQ54" s="218">
        <f>IF(ISBLANK('Hoja De Calculo'!CR$13),'Credit issuance TYA'!CQ54-('Credit issuance TYA'!$AH$21*'Credit issuance TYA'!$B$2),IF('Hoja De Calculo'!CR$16&lt;'Hoja De Calculo'!CQ$16,0,'Credit issuance TYA'!CQ54-('Credit issuance TYA'!$AH$21*'Credit issuance TYA'!$B$2)))</f>
        <v>0</v>
      </c>
      <c r="CR54" s="218">
        <f>IF(ISBLANK('Hoja De Calculo'!CS$13),'Credit issuance TYA'!CR54-('Credit issuance TYA'!$AH$21*'Credit issuance TYA'!$B$2),IF('Hoja De Calculo'!CS$16&lt;'Hoja De Calculo'!CR$16,0,'Credit issuance TYA'!CR54-('Credit issuance TYA'!$AH$21*'Credit issuance TYA'!$B$2)))</f>
        <v>0</v>
      </c>
      <c r="CS54" s="218">
        <f>IF(ISBLANK('Hoja De Calculo'!CT$13),'Credit issuance TYA'!CS54-('Credit issuance TYA'!$AH$21*'Credit issuance TYA'!$B$2),IF('Hoja De Calculo'!CT$16&lt;'Hoja De Calculo'!CS$16,0,'Credit issuance TYA'!CS54-('Credit issuance TYA'!$AH$21*'Credit issuance TYA'!$B$2)))</f>
        <v>0</v>
      </c>
      <c r="CT54" s="218">
        <f>IF(ISBLANK('Hoja De Calculo'!CU$13),'Credit issuance TYA'!CT54-('Credit issuance TYA'!$AH$21*'Credit issuance TYA'!$B$2),IF('Hoja De Calculo'!CU$16&lt;'Hoja De Calculo'!CT$16,0,'Credit issuance TYA'!CT54-('Credit issuance TYA'!$AH$21*'Credit issuance TYA'!$B$2)))</f>
        <v>0</v>
      </c>
      <c r="CU54" s="218">
        <f>IF(ISBLANK('Hoja De Calculo'!CV$13),'Credit issuance TYA'!CU54-('Credit issuance TYA'!$AH$21*'Credit issuance TYA'!$B$2),IF('Hoja De Calculo'!CV$16&lt;'Hoja De Calculo'!CU$16,0,'Credit issuance TYA'!CU54-('Credit issuance TYA'!$AH$21*'Credit issuance TYA'!$B$2)))</f>
        <v>0</v>
      </c>
      <c r="CV54" s="218">
        <f>IF(ISBLANK('Hoja De Calculo'!CW$13),'Credit issuance TYA'!CV54-('Credit issuance TYA'!$AH$21*'Credit issuance TYA'!$B$2),IF('Hoja De Calculo'!CW$16&lt;'Hoja De Calculo'!CV$16,0,'Credit issuance TYA'!CV54-('Credit issuance TYA'!$AH$21*'Credit issuance TYA'!$B$2)))</f>
        <v>0</v>
      </c>
      <c r="CW54" s="218">
        <f>IF(ISBLANK('Hoja De Calculo'!CX$13),'Credit issuance TYA'!CW54-('Credit issuance TYA'!$AH$21*'Credit issuance TYA'!$B$2),IF('Hoja De Calculo'!CX$16&lt;'Hoja De Calculo'!CW$16,0,'Credit issuance TYA'!CW54-('Credit issuance TYA'!$AH$21*'Credit issuance TYA'!$B$2)))</f>
        <v>0</v>
      </c>
    </row>
    <row r="55" spans="1:101" x14ac:dyDescent="0.35">
      <c r="A55" t="s">
        <v>160</v>
      </c>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218">
        <f>'Credit issuance TYA'!AI55-('Credit issuance TYA'!$AI$21*'Credit issuance TYA'!$B$2)</f>
        <v>0</v>
      </c>
      <c r="AJ55" s="218">
        <f>IF(ISBLANK('Hoja De Calculo'!AK$13),'Credit issuance TYA'!AJ55-('Credit issuance TYA'!$AI$21*'Credit issuance TYA'!$B$2),IF('Hoja De Calculo'!AK$16&lt;'Hoja De Calculo'!AJ$16,0,'Credit issuance TYA'!AJ55-('Credit issuance TYA'!$AI$21*'Credit issuance TYA'!$B$2)))</f>
        <v>0</v>
      </c>
      <c r="AK55" s="218">
        <f>IF(ISBLANK('Hoja De Calculo'!AL$13),'Credit issuance TYA'!AK55-('Credit issuance TYA'!$AI$21*'Credit issuance TYA'!$B$2),IF('Hoja De Calculo'!AL$16&lt;'Hoja De Calculo'!AK$16,0,'Credit issuance TYA'!AK55-('Credit issuance TYA'!$AI$21*'Credit issuance TYA'!$B$2)))</f>
        <v>0</v>
      </c>
      <c r="AL55" s="218">
        <f>IF(ISBLANK('Hoja De Calculo'!AM$13),'Credit issuance TYA'!AL55-('Credit issuance TYA'!$AI$21*'Credit issuance TYA'!$B$2),IF('Hoja De Calculo'!AM$16&lt;'Hoja De Calculo'!AL$16,0,'Credit issuance TYA'!AL55-('Credit issuance TYA'!$AI$21*'Credit issuance TYA'!$B$2)))</f>
        <v>0</v>
      </c>
      <c r="AM55" s="218">
        <f>IF(ISBLANK('Hoja De Calculo'!AN$13),'Credit issuance TYA'!AM55-('Credit issuance TYA'!$AI$21*'Credit issuance TYA'!$B$2),IF('Hoja De Calculo'!AN$16&lt;'Hoja De Calculo'!AM$16,0,'Credit issuance TYA'!AM55-('Credit issuance TYA'!$AI$21*'Credit issuance TYA'!$B$2)))</f>
        <v>0</v>
      </c>
      <c r="AN55" s="218">
        <f>IF(ISBLANK('Hoja De Calculo'!AO$13),'Credit issuance TYA'!AN55-('Credit issuance TYA'!$AI$21*'Credit issuance TYA'!$B$2),IF('Hoja De Calculo'!AO$16&lt;'Hoja De Calculo'!AN$16,0,'Credit issuance TYA'!AN55-('Credit issuance TYA'!$AI$21*'Credit issuance TYA'!$B$2)))</f>
        <v>0</v>
      </c>
      <c r="AO55" s="218">
        <f>IF(ISBLANK('Hoja De Calculo'!AP$13),'Credit issuance TYA'!AO55-('Credit issuance TYA'!$AI$21*'Credit issuance TYA'!$B$2),IF('Hoja De Calculo'!AP$16&lt;'Hoja De Calculo'!AO$16,0,'Credit issuance TYA'!AO55-('Credit issuance TYA'!$AI$21*'Credit issuance TYA'!$B$2)))</f>
        <v>0</v>
      </c>
      <c r="AP55" s="218">
        <f>IF(ISBLANK('Hoja De Calculo'!AQ$13),'Credit issuance TYA'!AP55-('Credit issuance TYA'!$AI$21*'Credit issuance TYA'!$B$2),IF('Hoja De Calculo'!AQ$16&lt;'Hoja De Calculo'!AP$16,0,'Credit issuance TYA'!AP55-('Credit issuance TYA'!$AI$21*'Credit issuance TYA'!$B$2)))</f>
        <v>0</v>
      </c>
      <c r="AQ55" s="218">
        <f>IF(ISBLANK('Hoja De Calculo'!AR$13),'Credit issuance TYA'!AQ55-('Credit issuance TYA'!$AI$21*'Credit issuance TYA'!$B$2),IF('Hoja De Calculo'!AR$16&lt;'Hoja De Calculo'!AQ$16,0,'Credit issuance TYA'!AQ55-('Credit issuance TYA'!$AI$21*'Credit issuance TYA'!$B$2)))</f>
        <v>0</v>
      </c>
      <c r="AR55" s="218">
        <f>IF(ISBLANK('Hoja De Calculo'!AS$13),'Credit issuance TYA'!AR55-('Credit issuance TYA'!$AI$21*'Credit issuance TYA'!$B$2),IF('Hoja De Calculo'!AS$16&lt;'Hoja De Calculo'!AR$16,0,'Credit issuance TYA'!AR55-('Credit issuance TYA'!$AI$21*'Credit issuance TYA'!$B$2)))</f>
        <v>0</v>
      </c>
      <c r="AS55" s="218">
        <f>IF(ISBLANK('Hoja De Calculo'!AT$13),'Credit issuance TYA'!AS55-('Credit issuance TYA'!$AI$21*'Credit issuance TYA'!$B$2),IF('Hoja De Calculo'!AT$16&lt;'Hoja De Calculo'!AS$16,0,'Credit issuance TYA'!AS55-('Credit issuance TYA'!$AI$21*'Credit issuance TYA'!$B$2)))</f>
        <v>0</v>
      </c>
      <c r="AT55" s="218">
        <f>IF(ISBLANK('Hoja De Calculo'!AU$13),'Credit issuance TYA'!AT55-('Credit issuance TYA'!$AI$21*'Credit issuance TYA'!$B$2),IF('Hoja De Calculo'!AU$16&lt;'Hoja De Calculo'!AT$16,0,'Credit issuance TYA'!AT55-('Credit issuance TYA'!$AI$21*'Credit issuance TYA'!$B$2)))</f>
        <v>0</v>
      </c>
      <c r="AU55" s="218">
        <f>IF(ISBLANK('Hoja De Calculo'!AV$13),'Credit issuance TYA'!AU55-('Credit issuance TYA'!$AI$21*'Credit issuance TYA'!$B$2),IF('Hoja De Calculo'!AV$16&lt;'Hoja De Calculo'!AU$16,0,'Credit issuance TYA'!AU55-('Credit issuance TYA'!$AI$21*'Credit issuance TYA'!$B$2)))</f>
        <v>0</v>
      </c>
      <c r="AV55" s="218">
        <f>IF(ISBLANK('Hoja De Calculo'!AW$13),'Credit issuance TYA'!AV55-('Credit issuance TYA'!$AI$21*'Credit issuance TYA'!$B$2),IF('Hoja De Calculo'!AW$16&lt;'Hoja De Calculo'!AV$16,0,'Credit issuance TYA'!AV55-('Credit issuance TYA'!$AI$21*'Credit issuance TYA'!$B$2)))</f>
        <v>0</v>
      </c>
      <c r="AW55" s="218">
        <f>IF(ISBLANK('Hoja De Calculo'!AX$13),'Credit issuance TYA'!AW55-('Credit issuance TYA'!$AI$21*'Credit issuance TYA'!$B$2),IF('Hoja De Calculo'!AX$16&lt;'Hoja De Calculo'!AW$16,0,'Credit issuance TYA'!AW55-('Credit issuance TYA'!$AI$21*'Credit issuance TYA'!$B$2)))</f>
        <v>0</v>
      </c>
      <c r="AX55" s="218">
        <f>IF(ISBLANK('Hoja De Calculo'!AY$13),'Credit issuance TYA'!AX55-('Credit issuance TYA'!$AI$21*'Credit issuance TYA'!$B$2),IF('Hoja De Calculo'!AY$16&lt;'Hoja De Calculo'!AX$16,0,'Credit issuance TYA'!AX55-('Credit issuance TYA'!$AI$21*'Credit issuance TYA'!$B$2)))</f>
        <v>0</v>
      </c>
      <c r="AY55" s="218">
        <f>IF(ISBLANK('Hoja De Calculo'!AZ$13),'Credit issuance TYA'!AY55-('Credit issuance TYA'!$AI$21*'Credit issuance TYA'!$B$2),IF('Hoja De Calculo'!AZ$16&lt;'Hoja De Calculo'!AY$16,0,'Credit issuance TYA'!AY55-('Credit issuance TYA'!$AI$21*'Credit issuance TYA'!$B$2)))</f>
        <v>0</v>
      </c>
      <c r="AZ55" s="218">
        <f>IF(ISBLANK('Hoja De Calculo'!BA$13),'Credit issuance TYA'!AZ55-('Credit issuance TYA'!$AI$21*'Credit issuance TYA'!$B$2),IF('Hoja De Calculo'!BA$16&lt;'Hoja De Calculo'!AZ$16,0,'Credit issuance TYA'!AZ55-('Credit issuance TYA'!$AI$21*'Credit issuance TYA'!$B$2)))</f>
        <v>0</v>
      </c>
      <c r="BA55" s="218">
        <f>IF(ISBLANK('Hoja De Calculo'!BB$13),'Credit issuance TYA'!BA55-('Credit issuance TYA'!$AI$21*'Credit issuance TYA'!$B$2),IF('Hoja De Calculo'!BB$16&lt;'Hoja De Calculo'!BA$16,0,'Credit issuance TYA'!BA55-('Credit issuance TYA'!$AI$21*'Credit issuance TYA'!$B$2)))</f>
        <v>0</v>
      </c>
      <c r="BB55" s="218">
        <f>IF(ISBLANK('Hoja De Calculo'!BC$13),'Credit issuance TYA'!BB55-('Credit issuance TYA'!$AI$21*'Credit issuance TYA'!$B$2),IF('Hoja De Calculo'!BC$16&lt;'Hoja De Calculo'!BB$16,0,'Credit issuance TYA'!BB55-('Credit issuance TYA'!$AI$21*'Credit issuance TYA'!$B$2)))</f>
        <v>0</v>
      </c>
      <c r="BC55" s="218">
        <f>IF(ISBLANK('Hoja De Calculo'!BD$13),'Credit issuance TYA'!BC55-('Credit issuance TYA'!$AI$21*'Credit issuance TYA'!$B$2),IF('Hoja De Calculo'!BD$16&lt;'Hoja De Calculo'!BC$16,0,'Credit issuance TYA'!BC55-('Credit issuance TYA'!$AI$21*'Credit issuance TYA'!$B$2)))</f>
        <v>0</v>
      </c>
      <c r="BD55" s="218">
        <f>IF(ISBLANK('Hoja De Calculo'!BE$13),'Credit issuance TYA'!BD55-('Credit issuance TYA'!$AI$21*'Credit issuance TYA'!$B$2),IF('Hoja De Calculo'!BE$16&lt;'Hoja De Calculo'!BD$16,0,'Credit issuance TYA'!BD55-('Credit issuance TYA'!$AI$21*'Credit issuance TYA'!$B$2)))</f>
        <v>0</v>
      </c>
      <c r="BE55" s="218">
        <f>IF(ISBLANK('Hoja De Calculo'!BF$13),'Credit issuance TYA'!BE55-('Credit issuance TYA'!$AI$21*'Credit issuance TYA'!$B$2),IF('Hoja De Calculo'!BF$16&lt;'Hoja De Calculo'!BE$16,0,'Credit issuance TYA'!BE55-('Credit issuance TYA'!$AI$21*'Credit issuance TYA'!$B$2)))</f>
        <v>0</v>
      </c>
      <c r="BF55" s="218">
        <f>IF(ISBLANK('Hoja De Calculo'!BG$13),'Credit issuance TYA'!BF55-('Credit issuance TYA'!$AI$21*'Credit issuance TYA'!$B$2),IF('Hoja De Calculo'!BG$16&lt;'Hoja De Calculo'!BF$16,0,'Credit issuance TYA'!BF55-('Credit issuance TYA'!$AI$21*'Credit issuance TYA'!$B$2)))</f>
        <v>0</v>
      </c>
      <c r="BG55" s="218">
        <f>IF(ISBLANK('Hoja De Calculo'!BH$13),'Credit issuance TYA'!BG55-('Credit issuance TYA'!$AI$21*'Credit issuance TYA'!$B$2),IF('Hoja De Calculo'!BH$16&lt;'Hoja De Calculo'!BG$16,0,'Credit issuance TYA'!BG55-('Credit issuance TYA'!$AI$21*'Credit issuance TYA'!$B$2)))</f>
        <v>0</v>
      </c>
      <c r="BH55" s="218">
        <f>IF(ISBLANK('Hoja De Calculo'!BI$13),'Credit issuance TYA'!BH55-('Credit issuance TYA'!$AI$21*'Credit issuance TYA'!$B$2),IF('Hoja De Calculo'!BI$16&lt;'Hoja De Calculo'!BH$16,0,'Credit issuance TYA'!BH55-('Credit issuance TYA'!$AI$21*'Credit issuance TYA'!$B$2)))</f>
        <v>0</v>
      </c>
      <c r="BI55" s="218">
        <f>IF(ISBLANK('Hoja De Calculo'!BJ$13),'Credit issuance TYA'!BI55-('Credit issuance TYA'!$AI$21*'Credit issuance TYA'!$B$2),IF('Hoja De Calculo'!BJ$16&lt;'Hoja De Calculo'!BI$16,0,'Credit issuance TYA'!BI55-('Credit issuance TYA'!$AI$21*'Credit issuance TYA'!$B$2)))</f>
        <v>0</v>
      </c>
      <c r="BJ55" s="218">
        <f>IF(ISBLANK('Hoja De Calculo'!BK$13),'Credit issuance TYA'!BJ55-('Credit issuance TYA'!$AI$21*'Credit issuance TYA'!$B$2),IF('Hoja De Calculo'!BK$16&lt;'Hoja De Calculo'!BJ$16,0,'Credit issuance TYA'!BJ55-('Credit issuance TYA'!$AI$21*'Credit issuance TYA'!$B$2)))</f>
        <v>0</v>
      </c>
      <c r="BK55" s="218">
        <f>IF(ISBLANK('Hoja De Calculo'!BL$13),'Credit issuance TYA'!BK55-('Credit issuance TYA'!$AI$21*'Credit issuance TYA'!$B$2),IF('Hoja De Calculo'!BL$16&lt;'Hoja De Calculo'!BK$16,0,'Credit issuance TYA'!BK55-('Credit issuance TYA'!$AI$21*'Credit issuance TYA'!$B$2)))</f>
        <v>0</v>
      </c>
      <c r="BL55" s="218">
        <f>IF(ISBLANK('Hoja De Calculo'!BM$13),'Credit issuance TYA'!BL55-('Credit issuance TYA'!$AI$21*'Credit issuance TYA'!$B$2),IF('Hoja De Calculo'!BM$16&lt;'Hoja De Calculo'!BL$16,0,'Credit issuance TYA'!BL55-('Credit issuance TYA'!$AI$21*'Credit issuance TYA'!$B$2)))</f>
        <v>0</v>
      </c>
      <c r="BM55" s="218">
        <f>IF(ISBLANK('Hoja De Calculo'!BN$13),'Credit issuance TYA'!BM55-('Credit issuance TYA'!$AI$21*'Credit issuance TYA'!$B$2),IF('Hoja De Calculo'!BN$16&lt;'Hoja De Calculo'!BM$16,0,'Credit issuance TYA'!BM55-('Credit issuance TYA'!$AI$21*'Credit issuance TYA'!$B$2)))</f>
        <v>0</v>
      </c>
      <c r="BN55" s="218">
        <f>IF(ISBLANK('Hoja De Calculo'!BO$13),'Credit issuance TYA'!BN55-('Credit issuance TYA'!$AI$21*'Credit issuance TYA'!$B$2),IF('Hoja De Calculo'!BO$16&lt;'Hoja De Calculo'!BN$16,0,'Credit issuance TYA'!BN55-('Credit issuance TYA'!$AI$21*'Credit issuance TYA'!$B$2)))</f>
        <v>0</v>
      </c>
      <c r="BO55" s="218">
        <f>IF(ISBLANK('Hoja De Calculo'!BP$13),'Credit issuance TYA'!BO55-('Credit issuance TYA'!$AI$21*'Credit issuance TYA'!$B$2),IF('Hoja De Calculo'!BP$16&lt;'Hoja De Calculo'!BO$16,0,'Credit issuance TYA'!BO55-('Credit issuance TYA'!$AI$21*'Credit issuance TYA'!$B$2)))</f>
        <v>0</v>
      </c>
      <c r="BP55" s="218">
        <f>IF(ISBLANK('Hoja De Calculo'!BQ$13),'Credit issuance TYA'!BP55-('Credit issuance TYA'!$AI$21*'Credit issuance TYA'!$B$2),IF('Hoja De Calculo'!BQ$16&lt;'Hoja De Calculo'!BP$16,0,'Credit issuance TYA'!BP55-('Credit issuance TYA'!$AI$21*'Credit issuance TYA'!$B$2)))</f>
        <v>0</v>
      </c>
      <c r="BQ55" s="218">
        <f>IF(ISBLANK('Hoja De Calculo'!BR$13),'Credit issuance TYA'!BQ55-('Credit issuance TYA'!$AI$21*'Credit issuance TYA'!$B$2),IF('Hoja De Calculo'!BR$16&lt;'Hoja De Calculo'!BQ$16,0,'Credit issuance TYA'!BQ55-('Credit issuance TYA'!$AI$21*'Credit issuance TYA'!$B$2)))</f>
        <v>0</v>
      </c>
      <c r="BR55" s="218">
        <f>IF(ISBLANK('Hoja De Calculo'!BS$13),'Credit issuance TYA'!BR55-('Credit issuance TYA'!$AI$21*'Credit issuance TYA'!$B$2),IF('Hoja De Calculo'!BS$16&lt;'Hoja De Calculo'!BR$16,0,'Credit issuance TYA'!BR55-('Credit issuance TYA'!$AI$21*'Credit issuance TYA'!$B$2)))</f>
        <v>0</v>
      </c>
      <c r="BS55" s="218">
        <f>IF(ISBLANK('Hoja De Calculo'!BT$13),'Credit issuance TYA'!BS55-('Credit issuance TYA'!$AI$21*'Credit issuance TYA'!$B$2),IF('Hoja De Calculo'!BT$16&lt;'Hoja De Calculo'!BS$16,0,'Credit issuance TYA'!BS55-('Credit issuance TYA'!$AI$21*'Credit issuance TYA'!$B$2)))</f>
        <v>0</v>
      </c>
      <c r="BT55" s="218">
        <f>IF(ISBLANK('Hoja De Calculo'!BU$13),'Credit issuance TYA'!BT55-('Credit issuance TYA'!$AI$21*'Credit issuance TYA'!$B$2),IF('Hoja De Calculo'!BU$16&lt;'Hoja De Calculo'!BT$16,0,'Credit issuance TYA'!BT55-('Credit issuance TYA'!$AI$21*'Credit issuance TYA'!$B$2)))</f>
        <v>0</v>
      </c>
      <c r="BU55" s="218">
        <f>IF(ISBLANK('Hoja De Calculo'!BV$13),'Credit issuance TYA'!BU55-('Credit issuance TYA'!$AI$21*'Credit issuance TYA'!$B$2),IF('Hoja De Calculo'!BV$16&lt;'Hoja De Calculo'!BU$16,0,'Credit issuance TYA'!BU55-('Credit issuance TYA'!$AI$21*'Credit issuance TYA'!$B$2)))</f>
        <v>0</v>
      </c>
      <c r="BV55" s="218">
        <f>IF(ISBLANK('Hoja De Calculo'!BW$13),'Credit issuance TYA'!BV55-('Credit issuance TYA'!$AI$21*'Credit issuance TYA'!$B$2),IF('Hoja De Calculo'!BW$16&lt;'Hoja De Calculo'!BV$16,0,'Credit issuance TYA'!BV55-('Credit issuance TYA'!$AI$21*'Credit issuance TYA'!$B$2)))</f>
        <v>0</v>
      </c>
      <c r="BW55" s="218">
        <f>IF(ISBLANK('Hoja De Calculo'!BX$13),'Credit issuance TYA'!BW55-('Credit issuance TYA'!$AI$21*'Credit issuance TYA'!$B$2),IF('Hoja De Calculo'!BX$16&lt;'Hoja De Calculo'!BW$16,0,'Credit issuance TYA'!BW55-('Credit issuance TYA'!$AI$21*'Credit issuance TYA'!$B$2)))</f>
        <v>0</v>
      </c>
      <c r="BX55" s="218">
        <f>IF(ISBLANK('Hoja De Calculo'!BY$13),'Credit issuance TYA'!BX55-('Credit issuance TYA'!$AI$21*'Credit issuance TYA'!$B$2),IF('Hoja De Calculo'!BY$16&lt;'Hoja De Calculo'!BX$16,0,'Credit issuance TYA'!BX55-('Credit issuance TYA'!$AI$21*'Credit issuance TYA'!$B$2)))</f>
        <v>0</v>
      </c>
      <c r="BY55" s="218">
        <f>IF(ISBLANK('Hoja De Calculo'!BZ$13),'Credit issuance TYA'!BY55-('Credit issuance TYA'!$AI$21*'Credit issuance TYA'!$B$2),IF('Hoja De Calculo'!BZ$16&lt;'Hoja De Calculo'!BY$16,0,'Credit issuance TYA'!BY55-('Credit issuance TYA'!$AI$21*'Credit issuance TYA'!$B$2)))</f>
        <v>0</v>
      </c>
      <c r="BZ55" s="218">
        <f>IF(ISBLANK('Hoja De Calculo'!CA$13),'Credit issuance TYA'!BZ55-('Credit issuance TYA'!$AI$21*'Credit issuance TYA'!$B$2),IF('Hoja De Calculo'!CA$16&lt;'Hoja De Calculo'!BZ$16,0,'Credit issuance TYA'!BZ55-('Credit issuance TYA'!$AI$21*'Credit issuance TYA'!$B$2)))</f>
        <v>0</v>
      </c>
      <c r="CA55" s="218">
        <f>IF(ISBLANK('Hoja De Calculo'!CB$13),'Credit issuance TYA'!CA55-('Credit issuance TYA'!$AI$21*'Credit issuance TYA'!$B$2),IF('Hoja De Calculo'!CB$16&lt;'Hoja De Calculo'!CA$16,0,'Credit issuance TYA'!CA55-('Credit issuance TYA'!$AI$21*'Credit issuance TYA'!$B$2)))</f>
        <v>0</v>
      </c>
      <c r="CB55" s="218">
        <f>IF(ISBLANK('Hoja De Calculo'!CC$13),'Credit issuance TYA'!CB55-('Credit issuance TYA'!$AI$21*'Credit issuance TYA'!$B$2),IF('Hoja De Calculo'!CC$16&lt;'Hoja De Calculo'!CB$16,0,'Credit issuance TYA'!CB55-('Credit issuance TYA'!$AI$21*'Credit issuance TYA'!$B$2)))</f>
        <v>0</v>
      </c>
      <c r="CC55" s="218">
        <f>IF(ISBLANK('Hoja De Calculo'!CD$13),'Credit issuance TYA'!CC55-('Credit issuance TYA'!$AI$21*'Credit issuance TYA'!$B$2),IF('Hoja De Calculo'!CD$16&lt;'Hoja De Calculo'!CC$16,0,'Credit issuance TYA'!CC55-('Credit issuance TYA'!$AI$21*'Credit issuance TYA'!$B$2)))</f>
        <v>0</v>
      </c>
      <c r="CD55" s="218">
        <f>IF(ISBLANK('Hoja De Calculo'!CE$13),'Credit issuance TYA'!CD55-('Credit issuance TYA'!$AI$21*'Credit issuance TYA'!$B$2),IF('Hoja De Calculo'!CE$16&lt;'Hoja De Calculo'!CD$16,0,'Credit issuance TYA'!CD55-('Credit issuance TYA'!$AI$21*'Credit issuance TYA'!$B$2)))</f>
        <v>0</v>
      </c>
      <c r="CE55" s="218">
        <f>IF(ISBLANK('Hoja De Calculo'!CF$13),'Credit issuance TYA'!CE55-('Credit issuance TYA'!$AI$21*'Credit issuance TYA'!$B$2),IF('Hoja De Calculo'!CF$16&lt;'Hoja De Calculo'!CE$16,0,'Credit issuance TYA'!CE55-('Credit issuance TYA'!$AI$21*'Credit issuance TYA'!$B$2)))</f>
        <v>0</v>
      </c>
      <c r="CF55" s="218">
        <f>IF(ISBLANK('Hoja De Calculo'!CG$13),'Credit issuance TYA'!CF55-('Credit issuance TYA'!$AI$21*'Credit issuance TYA'!$B$2),IF('Hoja De Calculo'!CG$16&lt;'Hoja De Calculo'!CF$16,0,'Credit issuance TYA'!CF55-('Credit issuance TYA'!$AI$21*'Credit issuance TYA'!$B$2)))</f>
        <v>0</v>
      </c>
      <c r="CG55" s="218">
        <f>IF(ISBLANK('Hoja De Calculo'!CH$13),'Credit issuance TYA'!CG55-('Credit issuance TYA'!$AI$21*'Credit issuance TYA'!$B$2),IF('Hoja De Calculo'!CH$16&lt;'Hoja De Calculo'!CG$16,0,'Credit issuance TYA'!CG55-('Credit issuance TYA'!$AI$21*'Credit issuance TYA'!$B$2)))</f>
        <v>0</v>
      </c>
      <c r="CH55" s="218">
        <f>IF(ISBLANK('Hoja De Calculo'!CI$13),'Credit issuance TYA'!CH55-('Credit issuance TYA'!$AI$21*'Credit issuance TYA'!$B$2),IF('Hoja De Calculo'!CI$16&lt;'Hoja De Calculo'!CH$16,0,'Credit issuance TYA'!CH55-('Credit issuance TYA'!$AI$21*'Credit issuance TYA'!$B$2)))</f>
        <v>0</v>
      </c>
      <c r="CI55" s="218">
        <f>IF(ISBLANK('Hoja De Calculo'!CJ$13),'Credit issuance TYA'!CI55-('Credit issuance TYA'!$AI$21*'Credit issuance TYA'!$B$2),IF('Hoja De Calculo'!CJ$16&lt;'Hoja De Calculo'!CI$16,0,'Credit issuance TYA'!CI55-('Credit issuance TYA'!$AI$21*'Credit issuance TYA'!$B$2)))</f>
        <v>0</v>
      </c>
      <c r="CJ55" s="218">
        <f>IF(ISBLANK('Hoja De Calculo'!CK$13),'Credit issuance TYA'!CJ55-('Credit issuance TYA'!$AI$21*'Credit issuance TYA'!$B$2),IF('Hoja De Calculo'!CK$16&lt;'Hoja De Calculo'!CJ$16,0,'Credit issuance TYA'!CJ55-('Credit issuance TYA'!$AI$21*'Credit issuance TYA'!$B$2)))</f>
        <v>0</v>
      </c>
      <c r="CK55" s="218">
        <f>IF(ISBLANK('Hoja De Calculo'!CL$13),'Credit issuance TYA'!CK55-('Credit issuance TYA'!$AI$21*'Credit issuance TYA'!$B$2),IF('Hoja De Calculo'!CL$16&lt;'Hoja De Calculo'!CK$16,0,'Credit issuance TYA'!CK55-('Credit issuance TYA'!$AI$21*'Credit issuance TYA'!$B$2)))</f>
        <v>0</v>
      </c>
      <c r="CL55" s="218">
        <f>IF(ISBLANK('Hoja De Calculo'!CM$13),'Credit issuance TYA'!CL55-('Credit issuance TYA'!$AI$21*'Credit issuance TYA'!$B$2),IF('Hoja De Calculo'!CM$16&lt;'Hoja De Calculo'!CL$16,0,'Credit issuance TYA'!CL55-('Credit issuance TYA'!$AI$21*'Credit issuance TYA'!$B$2)))</f>
        <v>0</v>
      </c>
      <c r="CM55" s="218">
        <f>IF(ISBLANK('Hoja De Calculo'!CN$13),'Credit issuance TYA'!CM55-('Credit issuance TYA'!$AI$21*'Credit issuance TYA'!$B$2),IF('Hoja De Calculo'!CN$16&lt;'Hoja De Calculo'!CM$16,0,'Credit issuance TYA'!CM55-('Credit issuance TYA'!$AI$21*'Credit issuance TYA'!$B$2)))</f>
        <v>0</v>
      </c>
      <c r="CN55" s="218">
        <f>IF(ISBLANK('Hoja De Calculo'!CO$13),'Credit issuance TYA'!CN55-('Credit issuance TYA'!$AI$21*'Credit issuance TYA'!$B$2),IF('Hoja De Calculo'!CO$16&lt;'Hoja De Calculo'!CN$16,0,'Credit issuance TYA'!CN55-('Credit issuance TYA'!$AI$21*'Credit issuance TYA'!$B$2)))</f>
        <v>0</v>
      </c>
      <c r="CO55" s="218">
        <f>IF(ISBLANK('Hoja De Calculo'!CP$13),'Credit issuance TYA'!CO55-('Credit issuance TYA'!$AI$21*'Credit issuance TYA'!$B$2),IF('Hoja De Calculo'!CP$16&lt;'Hoja De Calculo'!CO$16,0,'Credit issuance TYA'!CO55-('Credit issuance TYA'!$AI$21*'Credit issuance TYA'!$B$2)))</f>
        <v>0</v>
      </c>
      <c r="CP55" s="218">
        <f>IF(ISBLANK('Hoja De Calculo'!CQ$13),'Credit issuance TYA'!CP55-('Credit issuance TYA'!$AI$21*'Credit issuance TYA'!$B$2),IF('Hoja De Calculo'!CQ$16&lt;'Hoja De Calculo'!CP$16,0,'Credit issuance TYA'!CP55-('Credit issuance TYA'!$AI$21*'Credit issuance TYA'!$B$2)))</f>
        <v>0</v>
      </c>
      <c r="CQ55" s="218">
        <f>IF(ISBLANK('Hoja De Calculo'!CR$13),'Credit issuance TYA'!CQ55-('Credit issuance TYA'!$AI$21*'Credit issuance TYA'!$B$2),IF('Hoja De Calculo'!CR$16&lt;'Hoja De Calculo'!CQ$16,0,'Credit issuance TYA'!CQ55-('Credit issuance TYA'!$AI$21*'Credit issuance TYA'!$B$2)))</f>
        <v>0</v>
      </c>
      <c r="CR55" s="218">
        <f>IF(ISBLANK('Hoja De Calculo'!CS$13),'Credit issuance TYA'!CR55-('Credit issuance TYA'!$AI$21*'Credit issuance TYA'!$B$2),IF('Hoja De Calculo'!CS$16&lt;'Hoja De Calculo'!CR$16,0,'Credit issuance TYA'!CR55-('Credit issuance TYA'!$AI$21*'Credit issuance TYA'!$B$2)))</f>
        <v>0</v>
      </c>
      <c r="CS55" s="218">
        <f>IF(ISBLANK('Hoja De Calculo'!CT$13),'Credit issuance TYA'!CS55-('Credit issuance TYA'!$AI$21*'Credit issuance TYA'!$B$2),IF('Hoja De Calculo'!CT$16&lt;'Hoja De Calculo'!CS$16,0,'Credit issuance TYA'!CS55-('Credit issuance TYA'!$AI$21*'Credit issuance TYA'!$B$2)))</f>
        <v>0</v>
      </c>
      <c r="CT55" s="218">
        <f>IF(ISBLANK('Hoja De Calculo'!CU$13),'Credit issuance TYA'!CT55-('Credit issuance TYA'!$AI$21*'Credit issuance TYA'!$B$2),IF('Hoja De Calculo'!CU$16&lt;'Hoja De Calculo'!CT$16,0,'Credit issuance TYA'!CT55-('Credit issuance TYA'!$AI$21*'Credit issuance TYA'!$B$2)))</f>
        <v>0</v>
      </c>
      <c r="CU55" s="218">
        <f>IF(ISBLANK('Hoja De Calculo'!CV$13),'Credit issuance TYA'!CU55-('Credit issuance TYA'!$AI$21*'Credit issuance TYA'!$B$2),IF('Hoja De Calculo'!CV$16&lt;'Hoja De Calculo'!CU$16,0,'Credit issuance TYA'!CU55-('Credit issuance TYA'!$AI$21*'Credit issuance TYA'!$B$2)))</f>
        <v>0</v>
      </c>
      <c r="CV55" s="218">
        <f>IF(ISBLANK('Hoja De Calculo'!CW$13),'Credit issuance TYA'!CV55-('Credit issuance TYA'!$AI$21*'Credit issuance TYA'!$B$2),IF('Hoja De Calculo'!CW$16&lt;'Hoja De Calculo'!CV$16,0,'Credit issuance TYA'!CV55-('Credit issuance TYA'!$AI$21*'Credit issuance TYA'!$B$2)))</f>
        <v>0</v>
      </c>
      <c r="CW55" s="218">
        <f>IF(ISBLANK('Hoja De Calculo'!CX$13),'Credit issuance TYA'!CW55-('Credit issuance TYA'!$AI$21*'Credit issuance TYA'!$B$2),IF('Hoja De Calculo'!CX$16&lt;'Hoja De Calculo'!CW$16,0,'Credit issuance TYA'!CW55-('Credit issuance TYA'!$AI$21*'Credit issuance TYA'!$B$2)))</f>
        <v>0</v>
      </c>
    </row>
    <row r="56" spans="1:101" x14ac:dyDescent="0.35">
      <c r="A56" t="s">
        <v>161</v>
      </c>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218">
        <f>'Credit issuance TYA'!AJ56-('Credit issuance TYA'!$AJ$21*'Credit issuance TYA'!$B$2)</f>
        <v>0</v>
      </c>
      <c r="AK56" s="218">
        <f>IF(ISBLANK('Hoja De Calculo'!AL$13),'Credit issuance TYA'!AK56-('Credit issuance TYA'!$AJ$21*'Credit issuance TYA'!$B$2),IF('Hoja De Calculo'!AL$16&lt;'Hoja De Calculo'!AK$16,0,'Credit issuance TYA'!AK56-('Credit issuance TYA'!$AJ$21*'Credit issuance TYA'!$B$2)))</f>
        <v>0</v>
      </c>
      <c r="AL56" s="218">
        <f>IF(ISBLANK('Hoja De Calculo'!AM$13),'Credit issuance TYA'!AL56-('Credit issuance TYA'!$AJ$21*'Credit issuance TYA'!$B$2),IF('Hoja De Calculo'!AM$16&lt;'Hoja De Calculo'!AL$16,0,'Credit issuance TYA'!AL56-('Credit issuance TYA'!$AJ$21*'Credit issuance TYA'!$B$2)))</f>
        <v>0</v>
      </c>
      <c r="AM56" s="218">
        <f>IF(ISBLANK('Hoja De Calculo'!AN$13),'Credit issuance TYA'!AM56-('Credit issuance TYA'!$AJ$21*'Credit issuance TYA'!$B$2),IF('Hoja De Calculo'!AN$16&lt;'Hoja De Calculo'!AM$16,0,'Credit issuance TYA'!AM56-('Credit issuance TYA'!$AJ$21*'Credit issuance TYA'!$B$2)))</f>
        <v>0</v>
      </c>
      <c r="AN56" s="218">
        <f>IF(ISBLANK('Hoja De Calculo'!AO$13),'Credit issuance TYA'!AN56-('Credit issuance TYA'!$AJ$21*'Credit issuance TYA'!$B$2),IF('Hoja De Calculo'!AO$16&lt;'Hoja De Calculo'!AN$16,0,'Credit issuance TYA'!AN56-('Credit issuance TYA'!$AJ$21*'Credit issuance TYA'!$B$2)))</f>
        <v>0</v>
      </c>
      <c r="AO56" s="218">
        <f>IF(ISBLANK('Hoja De Calculo'!AP$13),'Credit issuance TYA'!AO56-('Credit issuance TYA'!$AJ$21*'Credit issuance TYA'!$B$2),IF('Hoja De Calculo'!AP$16&lt;'Hoja De Calculo'!AO$16,0,'Credit issuance TYA'!AO56-('Credit issuance TYA'!$AJ$21*'Credit issuance TYA'!$B$2)))</f>
        <v>0</v>
      </c>
      <c r="AP56" s="218">
        <f>IF(ISBLANK('Hoja De Calculo'!AQ$13),'Credit issuance TYA'!AP56-('Credit issuance TYA'!$AJ$21*'Credit issuance TYA'!$B$2),IF('Hoja De Calculo'!AQ$16&lt;'Hoja De Calculo'!AP$16,0,'Credit issuance TYA'!AP56-('Credit issuance TYA'!$AJ$21*'Credit issuance TYA'!$B$2)))</f>
        <v>0</v>
      </c>
      <c r="AQ56" s="218">
        <f>IF(ISBLANK('Hoja De Calculo'!AR$13),'Credit issuance TYA'!AQ56-('Credit issuance TYA'!$AJ$21*'Credit issuance TYA'!$B$2),IF('Hoja De Calculo'!AR$16&lt;'Hoja De Calculo'!AQ$16,0,'Credit issuance TYA'!AQ56-('Credit issuance TYA'!$AJ$21*'Credit issuance TYA'!$B$2)))</f>
        <v>0</v>
      </c>
      <c r="AR56" s="218">
        <f>IF(ISBLANK('Hoja De Calculo'!AS$13),'Credit issuance TYA'!AR56-('Credit issuance TYA'!$AJ$21*'Credit issuance TYA'!$B$2),IF('Hoja De Calculo'!AS$16&lt;'Hoja De Calculo'!AR$16,0,'Credit issuance TYA'!AR56-('Credit issuance TYA'!$AJ$21*'Credit issuance TYA'!$B$2)))</f>
        <v>0</v>
      </c>
      <c r="AS56" s="218">
        <f>IF(ISBLANK('Hoja De Calculo'!AT$13),'Credit issuance TYA'!AS56-('Credit issuance TYA'!$AJ$21*'Credit issuance TYA'!$B$2),IF('Hoja De Calculo'!AT$16&lt;'Hoja De Calculo'!AS$16,0,'Credit issuance TYA'!AS56-('Credit issuance TYA'!$AJ$21*'Credit issuance TYA'!$B$2)))</f>
        <v>0</v>
      </c>
      <c r="AT56" s="218">
        <f>IF(ISBLANK('Hoja De Calculo'!AU$13),'Credit issuance TYA'!AT56-('Credit issuance TYA'!$AJ$21*'Credit issuance TYA'!$B$2),IF('Hoja De Calculo'!AU$16&lt;'Hoja De Calculo'!AT$16,0,'Credit issuance TYA'!AT56-('Credit issuance TYA'!$AJ$21*'Credit issuance TYA'!$B$2)))</f>
        <v>0</v>
      </c>
      <c r="AU56" s="218">
        <f>IF(ISBLANK('Hoja De Calculo'!AV$13),'Credit issuance TYA'!AU56-('Credit issuance TYA'!$AJ$21*'Credit issuance TYA'!$B$2),IF('Hoja De Calculo'!AV$16&lt;'Hoja De Calculo'!AU$16,0,'Credit issuance TYA'!AU56-('Credit issuance TYA'!$AJ$21*'Credit issuance TYA'!$B$2)))</f>
        <v>0</v>
      </c>
      <c r="AV56" s="218">
        <f>IF(ISBLANK('Hoja De Calculo'!AW$13),'Credit issuance TYA'!AV56-('Credit issuance TYA'!$AJ$21*'Credit issuance TYA'!$B$2),IF('Hoja De Calculo'!AW$16&lt;'Hoja De Calculo'!AV$16,0,'Credit issuance TYA'!AV56-('Credit issuance TYA'!$AJ$21*'Credit issuance TYA'!$B$2)))</f>
        <v>0</v>
      </c>
      <c r="AW56" s="218">
        <f>IF(ISBLANK('Hoja De Calculo'!AX$13),'Credit issuance TYA'!AW56-('Credit issuance TYA'!$AJ$21*'Credit issuance TYA'!$B$2),IF('Hoja De Calculo'!AX$16&lt;'Hoja De Calculo'!AW$16,0,'Credit issuance TYA'!AW56-('Credit issuance TYA'!$AJ$21*'Credit issuance TYA'!$B$2)))</f>
        <v>0</v>
      </c>
      <c r="AX56" s="218">
        <f>IF(ISBLANK('Hoja De Calculo'!AY$13),'Credit issuance TYA'!AX56-('Credit issuance TYA'!$AJ$21*'Credit issuance TYA'!$B$2),IF('Hoja De Calculo'!AY$16&lt;'Hoja De Calculo'!AX$16,0,'Credit issuance TYA'!AX56-('Credit issuance TYA'!$AJ$21*'Credit issuance TYA'!$B$2)))</f>
        <v>0</v>
      </c>
      <c r="AY56" s="218">
        <f>IF(ISBLANK('Hoja De Calculo'!AZ$13),'Credit issuance TYA'!AY56-('Credit issuance TYA'!$AJ$21*'Credit issuance TYA'!$B$2),IF('Hoja De Calculo'!AZ$16&lt;'Hoja De Calculo'!AY$16,0,'Credit issuance TYA'!AY56-('Credit issuance TYA'!$AJ$21*'Credit issuance TYA'!$B$2)))</f>
        <v>0</v>
      </c>
      <c r="AZ56" s="218">
        <f>IF(ISBLANK('Hoja De Calculo'!BA$13),'Credit issuance TYA'!AZ56-('Credit issuance TYA'!$AJ$21*'Credit issuance TYA'!$B$2),IF('Hoja De Calculo'!BA$16&lt;'Hoja De Calculo'!AZ$16,0,'Credit issuance TYA'!AZ56-('Credit issuance TYA'!$AJ$21*'Credit issuance TYA'!$B$2)))</f>
        <v>0</v>
      </c>
      <c r="BA56" s="218">
        <f>IF(ISBLANK('Hoja De Calculo'!BB$13),'Credit issuance TYA'!BA56-('Credit issuance TYA'!$AJ$21*'Credit issuance TYA'!$B$2),IF('Hoja De Calculo'!BB$16&lt;'Hoja De Calculo'!BA$16,0,'Credit issuance TYA'!BA56-('Credit issuance TYA'!$AJ$21*'Credit issuance TYA'!$B$2)))</f>
        <v>0</v>
      </c>
      <c r="BB56" s="218">
        <f>IF(ISBLANK('Hoja De Calculo'!BC$13),'Credit issuance TYA'!BB56-('Credit issuance TYA'!$AJ$21*'Credit issuance TYA'!$B$2),IF('Hoja De Calculo'!BC$16&lt;'Hoja De Calculo'!BB$16,0,'Credit issuance TYA'!BB56-('Credit issuance TYA'!$AJ$21*'Credit issuance TYA'!$B$2)))</f>
        <v>0</v>
      </c>
      <c r="BC56" s="218">
        <f>IF(ISBLANK('Hoja De Calculo'!BD$13),'Credit issuance TYA'!BC56-('Credit issuance TYA'!$AJ$21*'Credit issuance TYA'!$B$2),IF('Hoja De Calculo'!BD$16&lt;'Hoja De Calculo'!BC$16,0,'Credit issuance TYA'!BC56-('Credit issuance TYA'!$AJ$21*'Credit issuance TYA'!$B$2)))</f>
        <v>0</v>
      </c>
      <c r="BD56" s="218">
        <f>IF(ISBLANK('Hoja De Calculo'!BE$13),'Credit issuance TYA'!BD56-('Credit issuance TYA'!$AJ$21*'Credit issuance TYA'!$B$2),IF('Hoja De Calculo'!BE$16&lt;'Hoja De Calculo'!BD$16,0,'Credit issuance TYA'!BD56-('Credit issuance TYA'!$AJ$21*'Credit issuance TYA'!$B$2)))</f>
        <v>0</v>
      </c>
      <c r="BE56" s="218">
        <f>IF(ISBLANK('Hoja De Calculo'!BF$13),'Credit issuance TYA'!BE56-('Credit issuance TYA'!$AJ$21*'Credit issuance TYA'!$B$2),IF('Hoja De Calculo'!BF$16&lt;'Hoja De Calculo'!BE$16,0,'Credit issuance TYA'!BE56-('Credit issuance TYA'!$AJ$21*'Credit issuance TYA'!$B$2)))</f>
        <v>0</v>
      </c>
      <c r="BF56" s="218">
        <f>IF(ISBLANK('Hoja De Calculo'!BG$13),'Credit issuance TYA'!BF56-('Credit issuance TYA'!$AJ$21*'Credit issuance TYA'!$B$2),IF('Hoja De Calculo'!BG$16&lt;'Hoja De Calculo'!BF$16,0,'Credit issuance TYA'!BF56-('Credit issuance TYA'!$AJ$21*'Credit issuance TYA'!$B$2)))</f>
        <v>0</v>
      </c>
      <c r="BG56" s="218">
        <f>IF(ISBLANK('Hoja De Calculo'!BH$13),'Credit issuance TYA'!BG56-('Credit issuance TYA'!$AJ$21*'Credit issuance TYA'!$B$2),IF('Hoja De Calculo'!BH$16&lt;'Hoja De Calculo'!BG$16,0,'Credit issuance TYA'!BG56-('Credit issuance TYA'!$AJ$21*'Credit issuance TYA'!$B$2)))</f>
        <v>0</v>
      </c>
      <c r="BH56" s="218">
        <f>IF(ISBLANK('Hoja De Calculo'!BI$13),'Credit issuance TYA'!BH56-('Credit issuance TYA'!$AJ$21*'Credit issuance TYA'!$B$2),IF('Hoja De Calculo'!BI$16&lt;'Hoja De Calculo'!BH$16,0,'Credit issuance TYA'!BH56-('Credit issuance TYA'!$AJ$21*'Credit issuance TYA'!$B$2)))</f>
        <v>0</v>
      </c>
      <c r="BI56" s="218">
        <f>IF(ISBLANK('Hoja De Calculo'!BJ$13),'Credit issuance TYA'!BI56-('Credit issuance TYA'!$AJ$21*'Credit issuance TYA'!$B$2),IF('Hoja De Calculo'!BJ$16&lt;'Hoja De Calculo'!BI$16,0,'Credit issuance TYA'!BI56-('Credit issuance TYA'!$AJ$21*'Credit issuance TYA'!$B$2)))</f>
        <v>0</v>
      </c>
      <c r="BJ56" s="218">
        <f>IF(ISBLANK('Hoja De Calculo'!BK$13),'Credit issuance TYA'!BJ56-('Credit issuance TYA'!$AJ$21*'Credit issuance TYA'!$B$2),IF('Hoja De Calculo'!BK$16&lt;'Hoja De Calculo'!BJ$16,0,'Credit issuance TYA'!BJ56-('Credit issuance TYA'!$AJ$21*'Credit issuance TYA'!$B$2)))</f>
        <v>0</v>
      </c>
      <c r="BK56" s="218">
        <f>IF(ISBLANK('Hoja De Calculo'!BL$13),'Credit issuance TYA'!BK56-('Credit issuance TYA'!$AJ$21*'Credit issuance TYA'!$B$2),IF('Hoja De Calculo'!BL$16&lt;'Hoja De Calculo'!BK$16,0,'Credit issuance TYA'!BK56-('Credit issuance TYA'!$AJ$21*'Credit issuance TYA'!$B$2)))</f>
        <v>0</v>
      </c>
      <c r="BL56" s="218">
        <f>IF(ISBLANK('Hoja De Calculo'!BM$13),'Credit issuance TYA'!BL56-('Credit issuance TYA'!$AJ$21*'Credit issuance TYA'!$B$2),IF('Hoja De Calculo'!BM$16&lt;'Hoja De Calculo'!BL$16,0,'Credit issuance TYA'!BL56-('Credit issuance TYA'!$AJ$21*'Credit issuance TYA'!$B$2)))</f>
        <v>0</v>
      </c>
      <c r="BM56" s="218">
        <f>IF(ISBLANK('Hoja De Calculo'!BN$13),'Credit issuance TYA'!BM56-('Credit issuance TYA'!$AJ$21*'Credit issuance TYA'!$B$2),IF('Hoja De Calculo'!BN$16&lt;'Hoja De Calculo'!BM$16,0,'Credit issuance TYA'!BM56-('Credit issuance TYA'!$AJ$21*'Credit issuance TYA'!$B$2)))</f>
        <v>0</v>
      </c>
      <c r="BN56" s="218">
        <f>IF(ISBLANK('Hoja De Calculo'!BO$13),'Credit issuance TYA'!BN56-('Credit issuance TYA'!$AJ$21*'Credit issuance TYA'!$B$2),IF('Hoja De Calculo'!BO$16&lt;'Hoja De Calculo'!BN$16,0,'Credit issuance TYA'!BN56-('Credit issuance TYA'!$AJ$21*'Credit issuance TYA'!$B$2)))</f>
        <v>0</v>
      </c>
      <c r="BO56" s="218">
        <f>IF(ISBLANK('Hoja De Calculo'!BP$13),'Credit issuance TYA'!BO56-('Credit issuance TYA'!$AJ$21*'Credit issuance TYA'!$B$2),IF('Hoja De Calculo'!BP$16&lt;'Hoja De Calculo'!BO$16,0,'Credit issuance TYA'!BO56-('Credit issuance TYA'!$AJ$21*'Credit issuance TYA'!$B$2)))</f>
        <v>0</v>
      </c>
      <c r="BP56" s="218">
        <f>IF(ISBLANK('Hoja De Calculo'!BQ$13),'Credit issuance TYA'!BP56-('Credit issuance TYA'!$AJ$21*'Credit issuance TYA'!$B$2),IF('Hoja De Calculo'!BQ$16&lt;'Hoja De Calculo'!BP$16,0,'Credit issuance TYA'!BP56-('Credit issuance TYA'!$AJ$21*'Credit issuance TYA'!$B$2)))</f>
        <v>0</v>
      </c>
      <c r="BQ56" s="218">
        <f>IF(ISBLANK('Hoja De Calculo'!BR$13),'Credit issuance TYA'!BQ56-('Credit issuance TYA'!$AJ$21*'Credit issuance TYA'!$B$2),IF('Hoja De Calculo'!BR$16&lt;'Hoja De Calculo'!BQ$16,0,'Credit issuance TYA'!BQ56-('Credit issuance TYA'!$AJ$21*'Credit issuance TYA'!$B$2)))</f>
        <v>0</v>
      </c>
      <c r="BR56" s="218">
        <f>IF(ISBLANK('Hoja De Calculo'!BS$13),'Credit issuance TYA'!BR56-('Credit issuance TYA'!$AJ$21*'Credit issuance TYA'!$B$2),IF('Hoja De Calculo'!BS$16&lt;'Hoja De Calculo'!BR$16,0,'Credit issuance TYA'!BR56-('Credit issuance TYA'!$AJ$21*'Credit issuance TYA'!$B$2)))</f>
        <v>0</v>
      </c>
      <c r="BS56" s="218">
        <f>IF(ISBLANK('Hoja De Calculo'!BT$13),'Credit issuance TYA'!BS56-('Credit issuance TYA'!$AJ$21*'Credit issuance TYA'!$B$2),IF('Hoja De Calculo'!BT$16&lt;'Hoja De Calculo'!BS$16,0,'Credit issuance TYA'!BS56-('Credit issuance TYA'!$AJ$21*'Credit issuance TYA'!$B$2)))</f>
        <v>0</v>
      </c>
      <c r="BT56" s="218">
        <f>IF(ISBLANK('Hoja De Calculo'!BU$13),'Credit issuance TYA'!BT56-('Credit issuance TYA'!$AJ$21*'Credit issuance TYA'!$B$2),IF('Hoja De Calculo'!BU$16&lt;'Hoja De Calculo'!BT$16,0,'Credit issuance TYA'!BT56-('Credit issuance TYA'!$AJ$21*'Credit issuance TYA'!$B$2)))</f>
        <v>0</v>
      </c>
      <c r="BU56" s="218">
        <f>IF(ISBLANK('Hoja De Calculo'!BV$13),'Credit issuance TYA'!BU56-('Credit issuance TYA'!$AJ$21*'Credit issuance TYA'!$B$2),IF('Hoja De Calculo'!BV$16&lt;'Hoja De Calculo'!BU$16,0,'Credit issuance TYA'!BU56-('Credit issuance TYA'!$AJ$21*'Credit issuance TYA'!$B$2)))</f>
        <v>0</v>
      </c>
      <c r="BV56" s="218">
        <f>IF(ISBLANK('Hoja De Calculo'!BW$13),'Credit issuance TYA'!BV56-('Credit issuance TYA'!$AJ$21*'Credit issuance TYA'!$B$2),IF('Hoja De Calculo'!BW$16&lt;'Hoja De Calculo'!BV$16,0,'Credit issuance TYA'!BV56-('Credit issuance TYA'!$AJ$21*'Credit issuance TYA'!$B$2)))</f>
        <v>0</v>
      </c>
      <c r="BW56" s="218">
        <f>IF(ISBLANK('Hoja De Calculo'!BX$13),'Credit issuance TYA'!BW56-('Credit issuance TYA'!$AJ$21*'Credit issuance TYA'!$B$2),IF('Hoja De Calculo'!BX$16&lt;'Hoja De Calculo'!BW$16,0,'Credit issuance TYA'!BW56-('Credit issuance TYA'!$AJ$21*'Credit issuance TYA'!$B$2)))</f>
        <v>0</v>
      </c>
      <c r="BX56" s="218">
        <f>IF(ISBLANK('Hoja De Calculo'!BY$13),'Credit issuance TYA'!BX56-('Credit issuance TYA'!$AJ$21*'Credit issuance TYA'!$B$2),IF('Hoja De Calculo'!BY$16&lt;'Hoja De Calculo'!BX$16,0,'Credit issuance TYA'!BX56-('Credit issuance TYA'!$AJ$21*'Credit issuance TYA'!$B$2)))</f>
        <v>0</v>
      </c>
      <c r="BY56" s="218">
        <f>IF(ISBLANK('Hoja De Calculo'!BZ$13),'Credit issuance TYA'!BY56-('Credit issuance TYA'!$AJ$21*'Credit issuance TYA'!$B$2),IF('Hoja De Calculo'!BZ$16&lt;'Hoja De Calculo'!BY$16,0,'Credit issuance TYA'!BY56-('Credit issuance TYA'!$AJ$21*'Credit issuance TYA'!$B$2)))</f>
        <v>0</v>
      </c>
      <c r="BZ56" s="218">
        <f>IF(ISBLANK('Hoja De Calculo'!CA$13),'Credit issuance TYA'!BZ56-('Credit issuance TYA'!$AJ$21*'Credit issuance TYA'!$B$2),IF('Hoja De Calculo'!CA$16&lt;'Hoja De Calculo'!BZ$16,0,'Credit issuance TYA'!BZ56-('Credit issuance TYA'!$AJ$21*'Credit issuance TYA'!$B$2)))</f>
        <v>0</v>
      </c>
      <c r="CA56" s="218">
        <f>IF(ISBLANK('Hoja De Calculo'!CB$13),'Credit issuance TYA'!CA56-('Credit issuance TYA'!$AJ$21*'Credit issuance TYA'!$B$2),IF('Hoja De Calculo'!CB$16&lt;'Hoja De Calculo'!CA$16,0,'Credit issuance TYA'!CA56-('Credit issuance TYA'!$AJ$21*'Credit issuance TYA'!$B$2)))</f>
        <v>0</v>
      </c>
      <c r="CB56" s="218">
        <f>IF(ISBLANK('Hoja De Calculo'!CC$13),'Credit issuance TYA'!CB56-('Credit issuance TYA'!$AJ$21*'Credit issuance TYA'!$B$2),IF('Hoja De Calculo'!CC$16&lt;'Hoja De Calculo'!CB$16,0,'Credit issuance TYA'!CB56-('Credit issuance TYA'!$AJ$21*'Credit issuance TYA'!$B$2)))</f>
        <v>0</v>
      </c>
      <c r="CC56" s="218">
        <f>IF(ISBLANK('Hoja De Calculo'!CD$13),'Credit issuance TYA'!CC56-('Credit issuance TYA'!$AJ$21*'Credit issuance TYA'!$B$2),IF('Hoja De Calculo'!CD$16&lt;'Hoja De Calculo'!CC$16,0,'Credit issuance TYA'!CC56-('Credit issuance TYA'!$AJ$21*'Credit issuance TYA'!$B$2)))</f>
        <v>0</v>
      </c>
      <c r="CD56" s="218">
        <f>IF(ISBLANK('Hoja De Calculo'!CE$13),'Credit issuance TYA'!CD56-('Credit issuance TYA'!$AJ$21*'Credit issuance TYA'!$B$2),IF('Hoja De Calculo'!CE$16&lt;'Hoja De Calculo'!CD$16,0,'Credit issuance TYA'!CD56-('Credit issuance TYA'!$AJ$21*'Credit issuance TYA'!$B$2)))</f>
        <v>0</v>
      </c>
      <c r="CE56" s="218">
        <f>IF(ISBLANK('Hoja De Calculo'!CF$13),'Credit issuance TYA'!CE56-('Credit issuance TYA'!$AJ$21*'Credit issuance TYA'!$B$2),IF('Hoja De Calculo'!CF$16&lt;'Hoja De Calculo'!CE$16,0,'Credit issuance TYA'!CE56-('Credit issuance TYA'!$AJ$21*'Credit issuance TYA'!$B$2)))</f>
        <v>0</v>
      </c>
      <c r="CF56" s="218">
        <f>IF(ISBLANK('Hoja De Calculo'!CG$13),'Credit issuance TYA'!CF56-('Credit issuance TYA'!$AJ$21*'Credit issuance TYA'!$B$2),IF('Hoja De Calculo'!CG$16&lt;'Hoja De Calculo'!CF$16,0,'Credit issuance TYA'!CF56-('Credit issuance TYA'!$AJ$21*'Credit issuance TYA'!$B$2)))</f>
        <v>0</v>
      </c>
      <c r="CG56" s="218">
        <f>IF(ISBLANK('Hoja De Calculo'!CH$13),'Credit issuance TYA'!CG56-('Credit issuance TYA'!$AJ$21*'Credit issuance TYA'!$B$2),IF('Hoja De Calculo'!CH$16&lt;'Hoja De Calculo'!CG$16,0,'Credit issuance TYA'!CG56-('Credit issuance TYA'!$AJ$21*'Credit issuance TYA'!$B$2)))</f>
        <v>0</v>
      </c>
      <c r="CH56" s="218">
        <f>IF(ISBLANK('Hoja De Calculo'!CI$13),'Credit issuance TYA'!CH56-('Credit issuance TYA'!$AJ$21*'Credit issuance TYA'!$B$2),IF('Hoja De Calculo'!CI$16&lt;'Hoja De Calculo'!CH$16,0,'Credit issuance TYA'!CH56-('Credit issuance TYA'!$AJ$21*'Credit issuance TYA'!$B$2)))</f>
        <v>0</v>
      </c>
      <c r="CI56" s="218">
        <f>IF(ISBLANK('Hoja De Calculo'!CJ$13),'Credit issuance TYA'!CI56-('Credit issuance TYA'!$AJ$21*'Credit issuance TYA'!$B$2),IF('Hoja De Calculo'!CJ$16&lt;'Hoja De Calculo'!CI$16,0,'Credit issuance TYA'!CI56-('Credit issuance TYA'!$AJ$21*'Credit issuance TYA'!$B$2)))</f>
        <v>0</v>
      </c>
      <c r="CJ56" s="218">
        <f>IF(ISBLANK('Hoja De Calculo'!CK$13),'Credit issuance TYA'!CJ56-('Credit issuance TYA'!$AJ$21*'Credit issuance TYA'!$B$2),IF('Hoja De Calculo'!CK$16&lt;'Hoja De Calculo'!CJ$16,0,'Credit issuance TYA'!CJ56-('Credit issuance TYA'!$AJ$21*'Credit issuance TYA'!$B$2)))</f>
        <v>0</v>
      </c>
      <c r="CK56" s="218">
        <f>IF(ISBLANK('Hoja De Calculo'!CL$13),'Credit issuance TYA'!CK56-('Credit issuance TYA'!$AJ$21*'Credit issuance TYA'!$B$2),IF('Hoja De Calculo'!CL$16&lt;'Hoja De Calculo'!CK$16,0,'Credit issuance TYA'!CK56-('Credit issuance TYA'!$AJ$21*'Credit issuance TYA'!$B$2)))</f>
        <v>0</v>
      </c>
      <c r="CL56" s="218">
        <f>IF(ISBLANK('Hoja De Calculo'!CM$13),'Credit issuance TYA'!CL56-('Credit issuance TYA'!$AJ$21*'Credit issuance TYA'!$B$2),IF('Hoja De Calculo'!CM$16&lt;'Hoja De Calculo'!CL$16,0,'Credit issuance TYA'!CL56-('Credit issuance TYA'!$AJ$21*'Credit issuance TYA'!$B$2)))</f>
        <v>0</v>
      </c>
      <c r="CM56" s="218">
        <f>IF(ISBLANK('Hoja De Calculo'!CN$13),'Credit issuance TYA'!CM56-('Credit issuance TYA'!$AJ$21*'Credit issuance TYA'!$B$2),IF('Hoja De Calculo'!CN$16&lt;'Hoja De Calculo'!CM$16,0,'Credit issuance TYA'!CM56-('Credit issuance TYA'!$AJ$21*'Credit issuance TYA'!$B$2)))</f>
        <v>0</v>
      </c>
      <c r="CN56" s="218">
        <f>IF(ISBLANK('Hoja De Calculo'!CO$13),'Credit issuance TYA'!CN56-('Credit issuance TYA'!$AJ$21*'Credit issuance TYA'!$B$2),IF('Hoja De Calculo'!CO$16&lt;'Hoja De Calculo'!CN$16,0,'Credit issuance TYA'!CN56-('Credit issuance TYA'!$AJ$21*'Credit issuance TYA'!$B$2)))</f>
        <v>0</v>
      </c>
      <c r="CO56" s="218">
        <f>IF(ISBLANK('Hoja De Calculo'!CP$13),'Credit issuance TYA'!CO56-('Credit issuance TYA'!$AJ$21*'Credit issuance TYA'!$B$2),IF('Hoja De Calculo'!CP$16&lt;'Hoja De Calculo'!CO$16,0,'Credit issuance TYA'!CO56-('Credit issuance TYA'!$AJ$21*'Credit issuance TYA'!$B$2)))</f>
        <v>0</v>
      </c>
      <c r="CP56" s="218">
        <f>IF(ISBLANK('Hoja De Calculo'!CQ$13),'Credit issuance TYA'!CP56-('Credit issuance TYA'!$AJ$21*'Credit issuance TYA'!$B$2),IF('Hoja De Calculo'!CQ$16&lt;'Hoja De Calculo'!CP$16,0,'Credit issuance TYA'!CP56-('Credit issuance TYA'!$AJ$21*'Credit issuance TYA'!$B$2)))</f>
        <v>0</v>
      </c>
      <c r="CQ56" s="218">
        <f>IF(ISBLANK('Hoja De Calculo'!CR$13),'Credit issuance TYA'!CQ56-('Credit issuance TYA'!$AJ$21*'Credit issuance TYA'!$B$2),IF('Hoja De Calculo'!CR$16&lt;'Hoja De Calculo'!CQ$16,0,'Credit issuance TYA'!CQ56-('Credit issuance TYA'!$AJ$21*'Credit issuance TYA'!$B$2)))</f>
        <v>0</v>
      </c>
      <c r="CR56" s="218">
        <f>IF(ISBLANK('Hoja De Calculo'!CS$13),'Credit issuance TYA'!CR56-('Credit issuance TYA'!$AJ$21*'Credit issuance TYA'!$B$2),IF('Hoja De Calculo'!CS$16&lt;'Hoja De Calculo'!CR$16,0,'Credit issuance TYA'!CR56-('Credit issuance TYA'!$AJ$21*'Credit issuance TYA'!$B$2)))</f>
        <v>0</v>
      </c>
      <c r="CS56" s="218">
        <f>IF(ISBLANK('Hoja De Calculo'!CT$13),'Credit issuance TYA'!CS56-('Credit issuance TYA'!$AJ$21*'Credit issuance TYA'!$B$2),IF('Hoja De Calculo'!CT$16&lt;'Hoja De Calculo'!CS$16,0,'Credit issuance TYA'!CS56-('Credit issuance TYA'!$AJ$21*'Credit issuance TYA'!$B$2)))</f>
        <v>0</v>
      </c>
      <c r="CT56" s="218">
        <f>IF(ISBLANK('Hoja De Calculo'!CU$13),'Credit issuance TYA'!CT56-('Credit issuance TYA'!$AJ$21*'Credit issuance TYA'!$B$2),IF('Hoja De Calculo'!CU$16&lt;'Hoja De Calculo'!CT$16,0,'Credit issuance TYA'!CT56-('Credit issuance TYA'!$AJ$21*'Credit issuance TYA'!$B$2)))</f>
        <v>0</v>
      </c>
      <c r="CU56" s="218">
        <f>IF(ISBLANK('Hoja De Calculo'!CV$13),'Credit issuance TYA'!CU56-('Credit issuance TYA'!$AJ$21*'Credit issuance TYA'!$B$2),IF('Hoja De Calculo'!CV$16&lt;'Hoja De Calculo'!CU$16,0,'Credit issuance TYA'!CU56-('Credit issuance TYA'!$AJ$21*'Credit issuance TYA'!$B$2)))</f>
        <v>0</v>
      </c>
      <c r="CV56" s="218">
        <f>IF(ISBLANK('Hoja De Calculo'!CW$13),'Credit issuance TYA'!CV56-('Credit issuance TYA'!$AJ$21*'Credit issuance TYA'!$B$2),IF('Hoja De Calculo'!CW$16&lt;'Hoja De Calculo'!CV$16,0,'Credit issuance TYA'!CV56-('Credit issuance TYA'!$AJ$21*'Credit issuance TYA'!$B$2)))</f>
        <v>0</v>
      </c>
      <c r="CW56" s="218">
        <f>IF(ISBLANK('Hoja De Calculo'!CX$13),'Credit issuance TYA'!CW56-('Credit issuance TYA'!$AJ$21*'Credit issuance TYA'!$B$2),IF('Hoja De Calculo'!CX$16&lt;'Hoja De Calculo'!CW$16,0,'Credit issuance TYA'!CW56-('Credit issuance TYA'!$AJ$21*'Credit issuance TYA'!$B$2)))</f>
        <v>0</v>
      </c>
    </row>
    <row r="57" spans="1:101" x14ac:dyDescent="0.35">
      <c r="A57" t="s">
        <v>162</v>
      </c>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218">
        <f>'Credit issuance TYA'!AK57-('Credit issuance TYA'!$AK$21*'Credit issuance TYA'!$B$2)</f>
        <v>0</v>
      </c>
      <c r="AL57" s="218">
        <f>IF(ISBLANK('Hoja De Calculo'!AM$13),'Credit issuance TYA'!AL57-('Credit issuance TYA'!$AK$21*'Credit issuance TYA'!$B$2),IF('Hoja De Calculo'!AM$16&lt;'Hoja De Calculo'!AL$16,0,'Credit issuance TYA'!AL57-('Credit issuance TYA'!$AK$21*'Credit issuance TYA'!$B$2)))</f>
        <v>0</v>
      </c>
      <c r="AM57" s="218">
        <f>IF(ISBLANK('Hoja De Calculo'!AN$13),'Credit issuance TYA'!AM57-('Credit issuance TYA'!$AK$21*'Credit issuance TYA'!$B$2),IF('Hoja De Calculo'!AN$16&lt;'Hoja De Calculo'!AM$16,0,'Credit issuance TYA'!AM57-('Credit issuance TYA'!$AK$21*'Credit issuance TYA'!$B$2)))</f>
        <v>0</v>
      </c>
      <c r="AN57" s="218">
        <f>IF(ISBLANK('Hoja De Calculo'!AO$13),'Credit issuance TYA'!AN57-('Credit issuance TYA'!$AK$21*'Credit issuance TYA'!$B$2),IF('Hoja De Calculo'!AO$16&lt;'Hoja De Calculo'!AN$16,0,'Credit issuance TYA'!AN57-('Credit issuance TYA'!$AK$21*'Credit issuance TYA'!$B$2)))</f>
        <v>0</v>
      </c>
      <c r="AO57" s="218">
        <f>IF(ISBLANK('Hoja De Calculo'!AP$13),'Credit issuance TYA'!AO57-('Credit issuance TYA'!$AK$21*'Credit issuance TYA'!$B$2),IF('Hoja De Calculo'!AP$16&lt;'Hoja De Calculo'!AO$16,0,'Credit issuance TYA'!AO57-('Credit issuance TYA'!$AK$21*'Credit issuance TYA'!$B$2)))</f>
        <v>0</v>
      </c>
      <c r="AP57" s="218">
        <f>IF(ISBLANK('Hoja De Calculo'!AQ$13),'Credit issuance TYA'!AP57-('Credit issuance TYA'!$AK$21*'Credit issuance TYA'!$B$2),IF('Hoja De Calculo'!AQ$16&lt;'Hoja De Calculo'!AP$16,0,'Credit issuance TYA'!AP57-('Credit issuance TYA'!$AK$21*'Credit issuance TYA'!$B$2)))</f>
        <v>0</v>
      </c>
      <c r="AQ57" s="218">
        <f>IF(ISBLANK('Hoja De Calculo'!AR$13),'Credit issuance TYA'!AQ57-('Credit issuance TYA'!$AK$21*'Credit issuance TYA'!$B$2),IF('Hoja De Calculo'!AR$16&lt;'Hoja De Calculo'!AQ$16,0,'Credit issuance TYA'!AQ57-('Credit issuance TYA'!$AK$21*'Credit issuance TYA'!$B$2)))</f>
        <v>0</v>
      </c>
      <c r="AR57" s="218">
        <f>IF(ISBLANK('Hoja De Calculo'!AS$13),'Credit issuance TYA'!AR57-('Credit issuance TYA'!$AK$21*'Credit issuance TYA'!$B$2),IF('Hoja De Calculo'!AS$16&lt;'Hoja De Calculo'!AR$16,0,'Credit issuance TYA'!AR57-('Credit issuance TYA'!$AK$21*'Credit issuance TYA'!$B$2)))</f>
        <v>0</v>
      </c>
      <c r="AS57" s="218">
        <f>IF(ISBLANK('Hoja De Calculo'!AT$13),'Credit issuance TYA'!AS57-('Credit issuance TYA'!$AK$21*'Credit issuance TYA'!$B$2),IF('Hoja De Calculo'!AT$16&lt;'Hoja De Calculo'!AS$16,0,'Credit issuance TYA'!AS57-('Credit issuance TYA'!$AK$21*'Credit issuance TYA'!$B$2)))</f>
        <v>0</v>
      </c>
      <c r="AT57" s="218">
        <f>IF(ISBLANK('Hoja De Calculo'!AU$13),'Credit issuance TYA'!AT57-('Credit issuance TYA'!$AK$21*'Credit issuance TYA'!$B$2),IF('Hoja De Calculo'!AU$16&lt;'Hoja De Calculo'!AT$16,0,'Credit issuance TYA'!AT57-('Credit issuance TYA'!$AK$21*'Credit issuance TYA'!$B$2)))</f>
        <v>0</v>
      </c>
      <c r="AU57" s="218">
        <f>IF(ISBLANK('Hoja De Calculo'!AV$13),'Credit issuance TYA'!AU57-('Credit issuance TYA'!$AK$21*'Credit issuance TYA'!$B$2),IF('Hoja De Calculo'!AV$16&lt;'Hoja De Calculo'!AU$16,0,'Credit issuance TYA'!AU57-('Credit issuance TYA'!$AK$21*'Credit issuance TYA'!$B$2)))</f>
        <v>0</v>
      </c>
      <c r="AV57" s="218">
        <f>IF(ISBLANK('Hoja De Calculo'!AW$13),'Credit issuance TYA'!AV57-('Credit issuance TYA'!$AK$21*'Credit issuance TYA'!$B$2),IF('Hoja De Calculo'!AW$16&lt;'Hoja De Calculo'!AV$16,0,'Credit issuance TYA'!AV57-('Credit issuance TYA'!$AK$21*'Credit issuance TYA'!$B$2)))</f>
        <v>0</v>
      </c>
      <c r="AW57" s="218">
        <f>IF(ISBLANK('Hoja De Calculo'!AX$13),'Credit issuance TYA'!AW57-('Credit issuance TYA'!$AK$21*'Credit issuance TYA'!$B$2),IF('Hoja De Calculo'!AX$16&lt;'Hoja De Calculo'!AW$16,0,'Credit issuance TYA'!AW57-('Credit issuance TYA'!$AK$21*'Credit issuance TYA'!$B$2)))</f>
        <v>0</v>
      </c>
      <c r="AX57" s="218">
        <f>IF(ISBLANK('Hoja De Calculo'!AY$13),'Credit issuance TYA'!AX57-('Credit issuance TYA'!$AK$21*'Credit issuance TYA'!$B$2),IF('Hoja De Calculo'!AY$16&lt;'Hoja De Calculo'!AX$16,0,'Credit issuance TYA'!AX57-('Credit issuance TYA'!$AK$21*'Credit issuance TYA'!$B$2)))</f>
        <v>0</v>
      </c>
      <c r="AY57" s="218">
        <f>IF(ISBLANK('Hoja De Calculo'!AZ$13),'Credit issuance TYA'!AY57-('Credit issuance TYA'!$AK$21*'Credit issuance TYA'!$B$2),IF('Hoja De Calculo'!AZ$16&lt;'Hoja De Calculo'!AY$16,0,'Credit issuance TYA'!AY57-('Credit issuance TYA'!$AK$21*'Credit issuance TYA'!$B$2)))</f>
        <v>0</v>
      </c>
      <c r="AZ57" s="218">
        <f>IF(ISBLANK('Hoja De Calculo'!BA$13),'Credit issuance TYA'!AZ57-('Credit issuance TYA'!$AK$21*'Credit issuance TYA'!$B$2),IF('Hoja De Calculo'!BA$16&lt;'Hoja De Calculo'!AZ$16,0,'Credit issuance TYA'!AZ57-('Credit issuance TYA'!$AK$21*'Credit issuance TYA'!$B$2)))</f>
        <v>0</v>
      </c>
      <c r="BA57" s="218">
        <f>IF(ISBLANK('Hoja De Calculo'!BB$13),'Credit issuance TYA'!BA57-('Credit issuance TYA'!$AK$21*'Credit issuance TYA'!$B$2),IF('Hoja De Calculo'!BB$16&lt;'Hoja De Calculo'!BA$16,0,'Credit issuance TYA'!BA57-('Credit issuance TYA'!$AK$21*'Credit issuance TYA'!$B$2)))</f>
        <v>0</v>
      </c>
      <c r="BB57" s="218">
        <f>IF(ISBLANK('Hoja De Calculo'!BC$13),'Credit issuance TYA'!BB57-('Credit issuance TYA'!$AK$21*'Credit issuance TYA'!$B$2),IF('Hoja De Calculo'!BC$16&lt;'Hoja De Calculo'!BB$16,0,'Credit issuance TYA'!BB57-('Credit issuance TYA'!$AK$21*'Credit issuance TYA'!$B$2)))</f>
        <v>0</v>
      </c>
      <c r="BC57" s="218">
        <f>IF(ISBLANK('Hoja De Calculo'!BD$13),'Credit issuance TYA'!BC57-('Credit issuance TYA'!$AK$21*'Credit issuance TYA'!$B$2),IF('Hoja De Calculo'!BD$16&lt;'Hoja De Calculo'!BC$16,0,'Credit issuance TYA'!BC57-('Credit issuance TYA'!$AK$21*'Credit issuance TYA'!$B$2)))</f>
        <v>0</v>
      </c>
      <c r="BD57" s="218">
        <f>IF(ISBLANK('Hoja De Calculo'!BE$13),'Credit issuance TYA'!BD57-('Credit issuance TYA'!$AK$21*'Credit issuance TYA'!$B$2),IF('Hoja De Calculo'!BE$16&lt;'Hoja De Calculo'!BD$16,0,'Credit issuance TYA'!BD57-('Credit issuance TYA'!$AK$21*'Credit issuance TYA'!$B$2)))</f>
        <v>0</v>
      </c>
      <c r="BE57" s="218">
        <f>IF(ISBLANK('Hoja De Calculo'!BF$13),'Credit issuance TYA'!BE57-('Credit issuance TYA'!$AK$21*'Credit issuance TYA'!$B$2),IF('Hoja De Calculo'!BF$16&lt;'Hoja De Calculo'!BE$16,0,'Credit issuance TYA'!BE57-('Credit issuance TYA'!$AK$21*'Credit issuance TYA'!$B$2)))</f>
        <v>0</v>
      </c>
      <c r="BF57" s="218">
        <f>IF(ISBLANK('Hoja De Calculo'!BG$13),'Credit issuance TYA'!BF57-('Credit issuance TYA'!$AK$21*'Credit issuance TYA'!$B$2),IF('Hoja De Calculo'!BG$16&lt;'Hoja De Calculo'!BF$16,0,'Credit issuance TYA'!BF57-('Credit issuance TYA'!$AK$21*'Credit issuance TYA'!$B$2)))</f>
        <v>0</v>
      </c>
      <c r="BG57" s="218">
        <f>IF(ISBLANK('Hoja De Calculo'!BH$13),'Credit issuance TYA'!BG57-('Credit issuance TYA'!$AK$21*'Credit issuance TYA'!$B$2),IF('Hoja De Calculo'!BH$16&lt;'Hoja De Calculo'!BG$16,0,'Credit issuance TYA'!BG57-('Credit issuance TYA'!$AK$21*'Credit issuance TYA'!$B$2)))</f>
        <v>0</v>
      </c>
      <c r="BH57" s="218">
        <f>IF(ISBLANK('Hoja De Calculo'!BI$13),'Credit issuance TYA'!BH57-('Credit issuance TYA'!$AK$21*'Credit issuance TYA'!$B$2),IF('Hoja De Calculo'!BI$16&lt;'Hoja De Calculo'!BH$16,0,'Credit issuance TYA'!BH57-('Credit issuance TYA'!$AK$21*'Credit issuance TYA'!$B$2)))</f>
        <v>0</v>
      </c>
      <c r="BI57" s="218">
        <f>IF(ISBLANK('Hoja De Calculo'!BJ$13),'Credit issuance TYA'!BI57-('Credit issuance TYA'!$AK$21*'Credit issuance TYA'!$B$2),IF('Hoja De Calculo'!BJ$16&lt;'Hoja De Calculo'!BI$16,0,'Credit issuance TYA'!BI57-('Credit issuance TYA'!$AK$21*'Credit issuance TYA'!$B$2)))</f>
        <v>0</v>
      </c>
      <c r="BJ57" s="218">
        <f>IF(ISBLANK('Hoja De Calculo'!BK$13),'Credit issuance TYA'!BJ57-('Credit issuance TYA'!$AK$21*'Credit issuance TYA'!$B$2),IF('Hoja De Calculo'!BK$16&lt;'Hoja De Calculo'!BJ$16,0,'Credit issuance TYA'!BJ57-('Credit issuance TYA'!$AK$21*'Credit issuance TYA'!$B$2)))</f>
        <v>0</v>
      </c>
      <c r="BK57" s="218">
        <f>IF(ISBLANK('Hoja De Calculo'!BL$13),'Credit issuance TYA'!BK57-('Credit issuance TYA'!$AK$21*'Credit issuance TYA'!$B$2),IF('Hoja De Calculo'!BL$16&lt;'Hoja De Calculo'!BK$16,0,'Credit issuance TYA'!BK57-('Credit issuance TYA'!$AK$21*'Credit issuance TYA'!$B$2)))</f>
        <v>0</v>
      </c>
      <c r="BL57" s="218">
        <f>IF(ISBLANK('Hoja De Calculo'!BM$13),'Credit issuance TYA'!BL57-('Credit issuance TYA'!$AK$21*'Credit issuance TYA'!$B$2),IF('Hoja De Calculo'!BM$16&lt;'Hoja De Calculo'!BL$16,0,'Credit issuance TYA'!BL57-('Credit issuance TYA'!$AK$21*'Credit issuance TYA'!$B$2)))</f>
        <v>0</v>
      </c>
      <c r="BM57" s="218">
        <f>IF(ISBLANK('Hoja De Calculo'!BN$13),'Credit issuance TYA'!BM57-('Credit issuance TYA'!$AK$21*'Credit issuance TYA'!$B$2),IF('Hoja De Calculo'!BN$16&lt;'Hoja De Calculo'!BM$16,0,'Credit issuance TYA'!BM57-('Credit issuance TYA'!$AK$21*'Credit issuance TYA'!$B$2)))</f>
        <v>0</v>
      </c>
      <c r="BN57" s="218">
        <f>IF(ISBLANK('Hoja De Calculo'!BO$13),'Credit issuance TYA'!BN57-('Credit issuance TYA'!$AK$21*'Credit issuance TYA'!$B$2),IF('Hoja De Calculo'!BO$16&lt;'Hoja De Calculo'!BN$16,0,'Credit issuance TYA'!BN57-('Credit issuance TYA'!$AK$21*'Credit issuance TYA'!$B$2)))</f>
        <v>0</v>
      </c>
      <c r="BO57" s="218">
        <f>IF(ISBLANK('Hoja De Calculo'!BP$13),'Credit issuance TYA'!BO57-('Credit issuance TYA'!$AK$21*'Credit issuance TYA'!$B$2),IF('Hoja De Calculo'!BP$16&lt;'Hoja De Calculo'!BO$16,0,'Credit issuance TYA'!BO57-('Credit issuance TYA'!$AK$21*'Credit issuance TYA'!$B$2)))</f>
        <v>0</v>
      </c>
      <c r="BP57" s="218">
        <f>IF(ISBLANK('Hoja De Calculo'!BQ$13),'Credit issuance TYA'!BP57-('Credit issuance TYA'!$AK$21*'Credit issuance TYA'!$B$2),IF('Hoja De Calculo'!BQ$16&lt;'Hoja De Calculo'!BP$16,0,'Credit issuance TYA'!BP57-('Credit issuance TYA'!$AK$21*'Credit issuance TYA'!$B$2)))</f>
        <v>0</v>
      </c>
      <c r="BQ57" s="218">
        <f>IF(ISBLANK('Hoja De Calculo'!BR$13),'Credit issuance TYA'!BQ57-('Credit issuance TYA'!$AK$21*'Credit issuance TYA'!$B$2),IF('Hoja De Calculo'!BR$16&lt;'Hoja De Calculo'!BQ$16,0,'Credit issuance TYA'!BQ57-('Credit issuance TYA'!$AK$21*'Credit issuance TYA'!$B$2)))</f>
        <v>0</v>
      </c>
      <c r="BR57" s="218">
        <f>IF(ISBLANK('Hoja De Calculo'!BS$13),'Credit issuance TYA'!BR57-('Credit issuance TYA'!$AK$21*'Credit issuance TYA'!$B$2),IF('Hoja De Calculo'!BS$16&lt;'Hoja De Calculo'!BR$16,0,'Credit issuance TYA'!BR57-('Credit issuance TYA'!$AK$21*'Credit issuance TYA'!$B$2)))</f>
        <v>0</v>
      </c>
      <c r="BS57" s="218">
        <f>IF(ISBLANK('Hoja De Calculo'!BT$13),'Credit issuance TYA'!BS57-('Credit issuance TYA'!$AK$21*'Credit issuance TYA'!$B$2),IF('Hoja De Calculo'!BT$16&lt;'Hoja De Calculo'!BS$16,0,'Credit issuance TYA'!BS57-('Credit issuance TYA'!$AK$21*'Credit issuance TYA'!$B$2)))</f>
        <v>0</v>
      </c>
      <c r="BT57" s="218">
        <f>IF(ISBLANK('Hoja De Calculo'!BU$13),'Credit issuance TYA'!BT57-('Credit issuance TYA'!$AK$21*'Credit issuance TYA'!$B$2),IF('Hoja De Calculo'!BU$16&lt;'Hoja De Calculo'!BT$16,0,'Credit issuance TYA'!BT57-('Credit issuance TYA'!$AK$21*'Credit issuance TYA'!$B$2)))</f>
        <v>0</v>
      </c>
      <c r="BU57" s="218">
        <f>IF(ISBLANK('Hoja De Calculo'!BV$13),'Credit issuance TYA'!BU57-('Credit issuance TYA'!$AK$21*'Credit issuance TYA'!$B$2),IF('Hoja De Calculo'!BV$16&lt;'Hoja De Calculo'!BU$16,0,'Credit issuance TYA'!BU57-('Credit issuance TYA'!$AK$21*'Credit issuance TYA'!$B$2)))</f>
        <v>0</v>
      </c>
      <c r="BV57" s="218">
        <f>IF(ISBLANK('Hoja De Calculo'!BW$13),'Credit issuance TYA'!BV57-('Credit issuance TYA'!$AK$21*'Credit issuance TYA'!$B$2),IF('Hoja De Calculo'!BW$16&lt;'Hoja De Calculo'!BV$16,0,'Credit issuance TYA'!BV57-('Credit issuance TYA'!$AK$21*'Credit issuance TYA'!$B$2)))</f>
        <v>0</v>
      </c>
      <c r="BW57" s="218">
        <f>IF(ISBLANK('Hoja De Calculo'!BX$13),'Credit issuance TYA'!BW57-('Credit issuance TYA'!$AK$21*'Credit issuance TYA'!$B$2),IF('Hoja De Calculo'!BX$16&lt;'Hoja De Calculo'!BW$16,0,'Credit issuance TYA'!BW57-('Credit issuance TYA'!$AK$21*'Credit issuance TYA'!$B$2)))</f>
        <v>0</v>
      </c>
      <c r="BX57" s="218">
        <f>IF(ISBLANK('Hoja De Calculo'!BY$13),'Credit issuance TYA'!BX57-('Credit issuance TYA'!$AK$21*'Credit issuance TYA'!$B$2),IF('Hoja De Calculo'!BY$16&lt;'Hoja De Calculo'!BX$16,0,'Credit issuance TYA'!BX57-('Credit issuance TYA'!$AK$21*'Credit issuance TYA'!$B$2)))</f>
        <v>0</v>
      </c>
      <c r="BY57" s="218">
        <f>IF(ISBLANK('Hoja De Calculo'!BZ$13),'Credit issuance TYA'!BY57-('Credit issuance TYA'!$AK$21*'Credit issuance TYA'!$B$2),IF('Hoja De Calculo'!BZ$16&lt;'Hoja De Calculo'!BY$16,0,'Credit issuance TYA'!BY57-('Credit issuance TYA'!$AK$21*'Credit issuance TYA'!$B$2)))</f>
        <v>0</v>
      </c>
      <c r="BZ57" s="218">
        <f>IF(ISBLANK('Hoja De Calculo'!CA$13),'Credit issuance TYA'!BZ57-('Credit issuance TYA'!$AK$21*'Credit issuance TYA'!$B$2),IF('Hoja De Calculo'!CA$16&lt;'Hoja De Calculo'!BZ$16,0,'Credit issuance TYA'!BZ57-('Credit issuance TYA'!$AK$21*'Credit issuance TYA'!$B$2)))</f>
        <v>0</v>
      </c>
      <c r="CA57" s="218">
        <f>IF(ISBLANK('Hoja De Calculo'!CB$13),'Credit issuance TYA'!CA57-('Credit issuance TYA'!$AK$21*'Credit issuance TYA'!$B$2),IF('Hoja De Calculo'!CB$16&lt;'Hoja De Calculo'!CA$16,0,'Credit issuance TYA'!CA57-('Credit issuance TYA'!$AK$21*'Credit issuance TYA'!$B$2)))</f>
        <v>0</v>
      </c>
      <c r="CB57" s="218">
        <f>IF(ISBLANK('Hoja De Calculo'!CC$13),'Credit issuance TYA'!CB57-('Credit issuance TYA'!$AK$21*'Credit issuance TYA'!$B$2),IF('Hoja De Calculo'!CC$16&lt;'Hoja De Calculo'!CB$16,0,'Credit issuance TYA'!CB57-('Credit issuance TYA'!$AK$21*'Credit issuance TYA'!$B$2)))</f>
        <v>0</v>
      </c>
      <c r="CC57" s="218">
        <f>IF(ISBLANK('Hoja De Calculo'!CD$13),'Credit issuance TYA'!CC57-('Credit issuance TYA'!$AK$21*'Credit issuance TYA'!$B$2),IF('Hoja De Calculo'!CD$16&lt;'Hoja De Calculo'!CC$16,0,'Credit issuance TYA'!CC57-('Credit issuance TYA'!$AK$21*'Credit issuance TYA'!$B$2)))</f>
        <v>0</v>
      </c>
      <c r="CD57" s="218">
        <f>IF(ISBLANK('Hoja De Calculo'!CE$13),'Credit issuance TYA'!CD57-('Credit issuance TYA'!$AK$21*'Credit issuance TYA'!$B$2),IF('Hoja De Calculo'!CE$16&lt;'Hoja De Calculo'!CD$16,0,'Credit issuance TYA'!CD57-('Credit issuance TYA'!$AK$21*'Credit issuance TYA'!$B$2)))</f>
        <v>0</v>
      </c>
      <c r="CE57" s="218">
        <f>IF(ISBLANK('Hoja De Calculo'!CF$13),'Credit issuance TYA'!CE57-('Credit issuance TYA'!$AK$21*'Credit issuance TYA'!$B$2),IF('Hoja De Calculo'!CF$16&lt;'Hoja De Calculo'!CE$16,0,'Credit issuance TYA'!CE57-('Credit issuance TYA'!$AK$21*'Credit issuance TYA'!$B$2)))</f>
        <v>0</v>
      </c>
      <c r="CF57" s="218">
        <f>IF(ISBLANK('Hoja De Calculo'!CG$13),'Credit issuance TYA'!CF57-('Credit issuance TYA'!$AK$21*'Credit issuance TYA'!$B$2),IF('Hoja De Calculo'!CG$16&lt;'Hoja De Calculo'!CF$16,0,'Credit issuance TYA'!CF57-('Credit issuance TYA'!$AK$21*'Credit issuance TYA'!$B$2)))</f>
        <v>0</v>
      </c>
      <c r="CG57" s="218">
        <f>IF(ISBLANK('Hoja De Calculo'!CH$13),'Credit issuance TYA'!CG57-('Credit issuance TYA'!$AK$21*'Credit issuance TYA'!$B$2),IF('Hoja De Calculo'!CH$16&lt;'Hoja De Calculo'!CG$16,0,'Credit issuance TYA'!CG57-('Credit issuance TYA'!$AK$21*'Credit issuance TYA'!$B$2)))</f>
        <v>0</v>
      </c>
      <c r="CH57" s="218">
        <f>IF(ISBLANK('Hoja De Calculo'!CI$13),'Credit issuance TYA'!CH57-('Credit issuance TYA'!$AK$21*'Credit issuance TYA'!$B$2),IF('Hoja De Calculo'!CI$16&lt;'Hoja De Calculo'!CH$16,0,'Credit issuance TYA'!CH57-('Credit issuance TYA'!$AK$21*'Credit issuance TYA'!$B$2)))</f>
        <v>0</v>
      </c>
      <c r="CI57" s="218">
        <f>IF(ISBLANK('Hoja De Calculo'!CJ$13),'Credit issuance TYA'!CI57-('Credit issuance TYA'!$AK$21*'Credit issuance TYA'!$B$2),IF('Hoja De Calculo'!CJ$16&lt;'Hoja De Calculo'!CI$16,0,'Credit issuance TYA'!CI57-('Credit issuance TYA'!$AK$21*'Credit issuance TYA'!$B$2)))</f>
        <v>0</v>
      </c>
      <c r="CJ57" s="218">
        <f>IF(ISBLANK('Hoja De Calculo'!CK$13),'Credit issuance TYA'!CJ57-('Credit issuance TYA'!$AK$21*'Credit issuance TYA'!$B$2),IF('Hoja De Calculo'!CK$16&lt;'Hoja De Calculo'!CJ$16,0,'Credit issuance TYA'!CJ57-('Credit issuance TYA'!$AK$21*'Credit issuance TYA'!$B$2)))</f>
        <v>0</v>
      </c>
      <c r="CK57" s="218">
        <f>IF(ISBLANK('Hoja De Calculo'!CL$13),'Credit issuance TYA'!CK57-('Credit issuance TYA'!$AK$21*'Credit issuance TYA'!$B$2),IF('Hoja De Calculo'!CL$16&lt;'Hoja De Calculo'!CK$16,0,'Credit issuance TYA'!CK57-('Credit issuance TYA'!$AK$21*'Credit issuance TYA'!$B$2)))</f>
        <v>0</v>
      </c>
      <c r="CL57" s="218">
        <f>IF(ISBLANK('Hoja De Calculo'!CM$13),'Credit issuance TYA'!CL57-('Credit issuance TYA'!$AK$21*'Credit issuance TYA'!$B$2),IF('Hoja De Calculo'!CM$16&lt;'Hoja De Calculo'!CL$16,0,'Credit issuance TYA'!CL57-('Credit issuance TYA'!$AK$21*'Credit issuance TYA'!$B$2)))</f>
        <v>0</v>
      </c>
      <c r="CM57" s="218">
        <f>IF(ISBLANK('Hoja De Calculo'!CN$13),'Credit issuance TYA'!CM57-('Credit issuance TYA'!$AK$21*'Credit issuance TYA'!$B$2),IF('Hoja De Calculo'!CN$16&lt;'Hoja De Calculo'!CM$16,0,'Credit issuance TYA'!CM57-('Credit issuance TYA'!$AK$21*'Credit issuance TYA'!$B$2)))</f>
        <v>0</v>
      </c>
      <c r="CN57" s="218">
        <f>IF(ISBLANK('Hoja De Calculo'!CO$13),'Credit issuance TYA'!CN57-('Credit issuance TYA'!$AK$21*'Credit issuance TYA'!$B$2),IF('Hoja De Calculo'!CO$16&lt;'Hoja De Calculo'!CN$16,0,'Credit issuance TYA'!CN57-('Credit issuance TYA'!$AK$21*'Credit issuance TYA'!$B$2)))</f>
        <v>0</v>
      </c>
      <c r="CO57" s="218">
        <f>IF(ISBLANK('Hoja De Calculo'!CP$13),'Credit issuance TYA'!CO57-('Credit issuance TYA'!$AK$21*'Credit issuance TYA'!$B$2),IF('Hoja De Calculo'!CP$16&lt;'Hoja De Calculo'!CO$16,0,'Credit issuance TYA'!CO57-('Credit issuance TYA'!$AK$21*'Credit issuance TYA'!$B$2)))</f>
        <v>0</v>
      </c>
      <c r="CP57" s="218">
        <f>IF(ISBLANK('Hoja De Calculo'!CQ$13),'Credit issuance TYA'!CP57-('Credit issuance TYA'!$AK$21*'Credit issuance TYA'!$B$2),IF('Hoja De Calculo'!CQ$16&lt;'Hoja De Calculo'!CP$16,0,'Credit issuance TYA'!CP57-('Credit issuance TYA'!$AK$21*'Credit issuance TYA'!$B$2)))</f>
        <v>0</v>
      </c>
      <c r="CQ57" s="218">
        <f>IF(ISBLANK('Hoja De Calculo'!CR$13),'Credit issuance TYA'!CQ57-('Credit issuance TYA'!$AK$21*'Credit issuance TYA'!$B$2),IF('Hoja De Calculo'!CR$16&lt;'Hoja De Calculo'!CQ$16,0,'Credit issuance TYA'!CQ57-('Credit issuance TYA'!$AK$21*'Credit issuance TYA'!$B$2)))</f>
        <v>0</v>
      </c>
      <c r="CR57" s="218">
        <f>IF(ISBLANK('Hoja De Calculo'!CS$13),'Credit issuance TYA'!CR57-('Credit issuance TYA'!$AK$21*'Credit issuance TYA'!$B$2),IF('Hoja De Calculo'!CS$16&lt;'Hoja De Calculo'!CR$16,0,'Credit issuance TYA'!CR57-('Credit issuance TYA'!$AK$21*'Credit issuance TYA'!$B$2)))</f>
        <v>0</v>
      </c>
      <c r="CS57" s="218">
        <f>IF(ISBLANK('Hoja De Calculo'!CT$13),'Credit issuance TYA'!CS57-('Credit issuance TYA'!$AK$21*'Credit issuance TYA'!$B$2),IF('Hoja De Calculo'!CT$16&lt;'Hoja De Calculo'!CS$16,0,'Credit issuance TYA'!CS57-('Credit issuance TYA'!$AK$21*'Credit issuance TYA'!$B$2)))</f>
        <v>0</v>
      </c>
      <c r="CT57" s="218">
        <f>IF(ISBLANK('Hoja De Calculo'!CU$13),'Credit issuance TYA'!CT57-('Credit issuance TYA'!$AK$21*'Credit issuance TYA'!$B$2),IF('Hoja De Calculo'!CU$16&lt;'Hoja De Calculo'!CT$16,0,'Credit issuance TYA'!CT57-('Credit issuance TYA'!$AK$21*'Credit issuance TYA'!$B$2)))</f>
        <v>0</v>
      </c>
      <c r="CU57" s="218">
        <f>IF(ISBLANK('Hoja De Calculo'!CV$13),'Credit issuance TYA'!CU57-('Credit issuance TYA'!$AK$21*'Credit issuance TYA'!$B$2),IF('Hoja De Calculo'!CV$16&lt;'Hoja De Calculo'!CU$16,0,'Credit issuance TYA'!CU57-('Credit issuance TYA'!$AK$21*'Credit issuance TYA'!$B$2)))</f>
        <v>0</v>
      </c>
      <c r="CV57" s="218">
        <f>IF(ISBLANK('Hoja De Calculo'!CW$13),'Credit issuance TYA'!CV57-('Credit issuance TYA'!$AK$21*'Credit issuance TYA'!$B$2),IF('Hoja De Calculo'!CW$16&lt;'Hoja De Calculo'!CV$16,0,'Credit issuance TYA'!CV57-('Credit issuance TYA'!$AK$21*'Credit issuance TYA'!$B$2)))</f>
        <v>0</v>
      </c>
      <c r="CW57" s="218">
        <f>IF(ISBLANK('Hoja De Calculo'!CX$13),'Credit issuance TYA'!CW57-('Credit issuance TYA'!$AK$21*'Credit issuance TYA'!$B$2),IF('Hoja De Calculo'!CX$16&lt;'Hoja De Calculo'!CW$16,0,'Credit issuance TYA'!CW57-('Credit issuance TYA'!$AK$21*'Credit issuance TYA'!$B$2)))</f>
        <v>0</v>
      </c>
    </row>
    <row r="58" spans="1:101" x14ac:dyDescent="0.35">
      <c r="A58" t="s">
        <v>163</v>
      </c>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218">
        <f>'Credit issuance TYA'!AL58-('Credit issuance TYA'!$AL$21*'Credit issuance TYA'!$B$2)</f>
        <v>0</v>
      </c>
      <c r="AM58" s="218">
        <f>IF(ISBLANK('Hoja De Calculo'!AN$13),'Credit issuance TYA'!AM58-('Credit issuance TYA'!$AL$21*'Credit issuance TYA'!$B$2),IF('Hoja De Calculo'!AN$16&lt;'Hoja De Calculo'!AM$16,0,'Credit issuance TYA'!AM58-('Credit issuance TYA'!$AL$21*'Credit issuance TYA'!$B$2)))</f>
        <v>0</v>
      </c>
      <c r="AN58" s="218">
        <f>IF(ISBLANK('Hoja De Calculo'!AO$13),'Credit issuance TYA'!AN58-('Credit issuance TYA'!$AL$21*'Credit issuance TYA'!$B$2),IF('Hoja De Calculo'!AO$16&lt;'Hoja De Calculo'!AN$16,0,'Credit issuance TYA'!AN58-('Credit issuance TYA'!$AL$21*'Credit issuance TYA'!$B$2)))</f>
        <v>0</v>
      </c>
      <c r="AO58" s="218">
        <f>IF(ISBLANK('Hoja De Calculo'!AP$13),'Credit issuance TYA'!AO58-('Credit issuance TYA'!$AL$21*'Credit issuance TYA'!$B$2),IF('Hoja De Calculo'!AP$16&lt;'Hoja De Calculo'!AO$16,0,'Credit issuance TYA'!AO58-('Credit issuance TYA'!$AL$21*'Credit issuance TYA'!$B$2)))</f>
        <v>0</v>
      </c>
      <c r="AP58" s="218">
        <f>IF(ISBLANK('Hoja De Calculo'!AQ$13),'Credit issuance TYA'!AP58-('Credit issuance TYA'!$AL$21*'Credit issuance TYA'!$B$2),IF('Hoja De Calculo'!AQ$16&lt;'Hoja De Calculo'!AP$16,0,'Credit issuance TYA'!AP58-('Credit issuance TYA'!$AL$21*'Credit issuance TYA'!$B$2)))</f>
        <v>0</v>
      </c>
      <c r="AQ58" s="218">
        <f>IF(ISBLANK('Hoja De Calculo'!AR$13),'Credit issuance TYA'!AQ58-('Credit issuance TYA'!$AL$21*'Credit issuance TYA'!$B$2),IF('Hoja De Calculo'!AR$16&lt;'Hoja De Calculo'!AQ$16,0,'Credit issuance TYA'!AQ58-('Credit issuance TYA'!$AL$21*'Credit issuance TYA'!$B$2)))</f>
        <v>0</v>
      </c>
      <c r="AR58" s="218">
        <f>IF(ISBLANK('Hoja De Calculo'!AS$13),'Credit issuance TYA'!AR58-('Credit issuance TYA'!$AL$21*'Credit issuance TYA'!$B$2),IF('Hoja De Calculo'!AS$16&lt;'Hoja De Calculo'!AR$16,0,'Credit issuance TYA'!AR58-('Credit issuance TYA'!$AL$21*'Credit issuance TYA'!$B$2)))</f>
        <v>0</v>
      </c>
      <c r="AS58" s="218">
        <f>IF(ISBLANK('Hoja De Calculo'!AT$13),'Credit issuance TYA'!AS58-('Credit issuance TYA'!$AL$21*'Credit issuance TYA'!$B$2),IF('Hoja De Calculo'!AT$16&lt;'Hoja De Calculo'!AS$16,0,'Credit issuance TYA'!AS58-('Credit issuance TYA'!$AL$21*'Credit issuance TYA'!$B$2)))</f>
        <v>0</v>
      </c>
      <c r="AT58" s="218">
        <f>IF(ISBLANK('Hoja De Calculo'!AU$13),'Credit issuance TYA'!AT58-('Credit issuance TYA'!$AL$21*'Credit issuance TYA'!$B$2),IF('Hoja De Calculo'!AU$16&lt;'Hoja De Calculo'!AT$16,0,'Credit issuance TYA'!AT58-('Credit issuance TYA'!$AL$21*'Credit issuance TYA'!$B$2)))</f>
        <v>0</v>
      </c>
      <c r="AU58" s="218">
        <f>IF(ISBLANK('Hoja De Calculo'!AV$13),'Credit issuance TYA'!AU58-('Credit issuance TYA'!$AL$21*'Credit issuance TYA'!$B$2),IF('Hoja De Calculo'!AV$16&lt;'Hoja De Calculo'!AU$16,0,'Credit issuance TYA'!AU58-('Credit issuance TYA'!$AL$21*'Credit issuance TYA'!$B$2)))</f>
        <v>0</v>
      </c>
      <c r="AV58" s="218">
        <f>IF(ISBLANK('Hoja De Calculo'!AW$13),'Credit issuance TYA'!AV58-('Credit issuance TYA'!$AL$21*'Credit issuance TYA'!$B$2),IF('Hoja De Calculo'!AW$16&lt;'Hoja De Calculo'!AV$16,0,'Credit issuance TYA'!AV58-('Credit issuance TYA'!$AL$21*'Credit issuance TYA'!$B$2)))</f>
        <v>0</v>
      </c>
      <c r="AW58" s="218">
        <f>IF(ISBLANK('Hoja De Calculo'!AX$13),'Credit issuance TYA'!AW58-('Credit issuance TYA'!$AL$21*'Credit issuance TYA'!$B$2),IF('Hoja De Calculo'!AX$16&lt;'Hoja De Calculo'!AW$16,0,'Credit issuance TYA'!AW58-('Credit issuance TYA'!$AL$21*'Credit issuance TYA'!$B$2)))</f>
        <v>0</v>
      </c>
      <c r="AX58" s="218">
        <f>IF(ISBLANK('Hoja De Calculo'!AY$13),'Credit issuance TYA'!AX58-('Credit issuance TYA'!$AL$21*'Credit issuance TYA'!$B$2),IF('Hoja De Calculo'!AY$16&lt;'Hoja De Calculo'!AX$16,0,'Credit issuance TYA'!AX58-('Credit issuance TYA'!$AL$21*'Credit issuance TYA'!$B$2)))</f>
        <v>0</v>
      </c>
      <c r="AY58" s="218">
        <f>IF(ISBLANK('Hoja De Calculo'!AZ$13),'Credit issuance TYA'!AY58-('Credit issuance TYA'!$AL$21*'Credit issuance TYA'!$B$2),IF('Hoja De Calculo'!AZ$16&lt;'Hoja De Calculo'!AY$16,0,'Credit issuance TYA'!AY58-('Credit issuance TYA'!$AL$21*'Credit issuance TYA'!$B$2)))</f>
        <v>0</v>
      </c>
      <c r="AZ58" s="218">
        <f>IF(ISBLANK('Hoja De Calculo'!BA$13),'Credit issuance TYA'!AZ58-('Credit issuance TYA'!$AL$21*'Credit issuance TYA'!$B$2),IF('Hoja De Calculo'!BA$16&lt;'Hoja De Calculo'!AZ$16,0,'Credit issuance TYA'!AZ58-('Credit issuance TYA'!$AL$21*'Credit issuance TYA'!$B$2)))</f>
        <v>0</v>
      </c>
      <c r="BA58" s="218">
        <f>IF(ISBLANK('Hoja De Calculo'!BB$13),'Credit issuance TYA'!BA58-('Credit issuance TYA'!$AL$21*'Credit issuance TYA'!$B$2),IF('Hoja De Calculo'!BB$16&lt;'Hoja De Calculo'!BA$16,0,'Credit issuance TYA'!BA58-('Credit issuance TYA'!$AL$21*'Credit issuance TYA'!$B$2)))</f>
        <v>0</v>
      </c>
      <c r="BB58" s="218">
        <f>IF(ISBLANK('Hoja De Calculo'!BC$13),'Credit issuance TYA'!BB58-('Credit issuance TYA'!$AL$21*'Credit issuance TYA'!$B$2),IF('Hoja De Calculo'!BC$16&lt;'Hoja De Calculo'!BB$16,0,'Credit issuance TYA'!BB58-('Credit issuance TYA'!$AL$21*'Credit issuance TYA'!$B$2)))</f>
        <v>0</v>
      </c>
      <c r="BC58" s="218">
        <f>IF(ISBLANK('Hoja De Calculo'!BD$13),'Credit issuance TYA'!BC58-('Credit issuance TYA'!$AL$21*'Credit issuance TYA'!$B$2),IF('Hoja De Calculo'!BD$16&lt;'Hoja De Calculo'!BC$16,0,'Credit issuance TYA'!BC58-('Credit issuance TYA'!$AL$21*'Credit issuance TYA'!$B$2)))</f>
        <v>0</v>
      </c>
      <c r="BD58" s="218">
        <f>IF(ISBLANK('Hoja De Calculo'!BE$13),'Credit issuance TYA'!BD58-('Credit issuance TYA'!$AL$21*'Credit issuance TYA'!$B$2),IF('Hoja De Calculo'!BE$16&lt;'Hoja De Calculo'!BD$16,0,'Credit issuance TYA'!BD58-('Credit issuance TYA'!$AL$21*'Credit issuance TYA'!$B$2)))</f>
        <v>0</v>
      </c>
      <c r="BE58" s="218">
        <f>IF(ISBLANK('Hoja De Calculo'!BF$13),'Credit issuance TYA'!BE58-('Credit issuance TYA'!$AL$21*'Credit issuance TYA'!$B$2),IF('Hoja De Calculo'!BF$16&lt;'Hoja De Calculo'!BE$16,0,'Credit issuance TYA'!BE58-('Credit issuance TYA'!$AL$21*'Credit issuance TYA'!$B$2)))</f>
        <v>0</v>
      </c>
      <c r="BF58" s="218">
        <f>IF(ISBLANK('Hoja De Calculo'!BG$13),'Credit issuance TYA'!BF58-('Credit issuance TYA'!$AL$21*'Credit issuance TYA'!$B$2),IF('Hoja De Calculo'!BG$16&lt;'Hoja De Calculo'!BF$16,0,'Credit issuance TYA'!BF58-('Credit issuance TYA'!$AL$21*'Credit issuance TYA'!$B$2)))</f>
        <v>0</v>
      </c>
      <c r="BG58" s="218">
        <f>IF(ISBLANK('Hoja De Calculo'!BH$13),'Credit issuance TYA'!BG58-('Credit issuance TYA'!$AL$21*'Credit issuance TYA'!$B$2),IF('Hoja De Calculo'!BH$16&lt;'Hoja De Calculo'!BG$16,0,'Credit issuance TYA'!BG58-('Credit issuance TYA'!$AL$21*'Credit issuance TYA'!$B$2)))</f>
        <v>0</v>
      </c>
      <c r="BH58" s="218">
        <f>IF(ISBLANK('Hoja De Calculo'!BI$13),'Credit issuance TYA'!BH58-('Credit issuance TYA'!$AL$21*'Credit issuance TYA'!$B$2),IF('Hoja De Calculo'!BI$16&lt;'Hoja De Calculo'!BH$16,0,'Credit issuance TYA'!BH58-('Credit issuance TYA'!$AL$21*'Credit issuance TYA'!$B$2)))</f>
        <v>0</v>
      </c>
      <c r="BI58" s="218">
        <f>IF(ISBLANK('Hoja De Calculo'!BJ$13),'Credit issuance TYA'!BI58-('Credit issuance TYA'!$AL$21*'Credit issuance TYA'!$B$2),IF('Hoja De Calculo'!BJ$16&lt;'Hoja De Calculo'!BI$16,0,'Credit issuance TYA'!BI58-('Credit issuance TYA'!$AL$21*'Credit issuance TYA'!$B$2)))</f>
        <v>0</v>
      </c>
      <c r="BJ58" s="218">
        <f>IF(ISBLANK('Hoja De Calculo'!BK$13),'Credit issuance TYA'!BJ58-('Credit issuance TYA'!$AL$21*'Credit issuance TYA'!$B$2),IF('Hoja De Calculo'!BK$16&lt;'Hoja De Calculo'!BJ$16,0,'Credit issuance TYA'!BJ58-('Credit issuance TYA'!$AL$21*'Credit issuance TYA'!$B$2)))</f>
        <v>0</v>
      </c>
      <c r="BK58" s="218">
        <f>IF(ISBLANK('Hoja De Calculo'!BL$13),'Credit issuance TYA'!BK58-('Credit issuance TYA'!$AL$21*'Credit issuance TYA'!$B$2),IF('Hoja De Calculo'!BL$16&lt;'Hoja De Calculo'!BK$16,0,'Credit issuance TYA'!BK58-('Credit issuance TYA'!$AL$21*'Credit issuance TYA'!$B$2)))</f>
        <v>0</v>
      </c>
      <c r="BL58" s="218">
        <f>IF(ISBLANK('Hoja De Calculo'!BM$13),'Credit issuance TYA'!BL58-('Credit issuance TYA'!$AL$21*'Credit issuance TYA'!$B$2),IF('Hoja De Calculo'!BM$16&lt;'Hoja De Calculo'!BL$16,0,'Credit issuance TYA'!BL58-('Credit issuance TYA'!$AL$21*'Credit issuance TYA'!$B$2)))</f>
        <v>0</v>
      </c>
      <c r="BM58" s="218">
        <f>IF(ISBLANK('Hoja De Calculo'!BN$13),'Credit issuance TYA'!BM58-('Credit issuance TYA'!$AL$21*'Credit issuance TYA'!$B$2),IF('Hoja De Calculo'!BN$16&lt;'Hoja De Calculo'!BM$16,0,'Credit issuance TYA'!BM58-('Credit issuance TYA'!$AL$21*'Credit issuance TYA'!$B$2)))</f>
        <v>0</v>
      </c>
      <c r="BN58" s="218">
        <f>IF(ISBLANK('Hoja De Calculo'!BO$13),'Credit issuance TYA'!BN58-('Credit issuance TYA'!$AL$21*'Credit issuance TYA'!$B$2),IF('Hoja De Calculo'!BO$16&lt;'Hoja De Calculo'!BN$16,0,'Credit issuance TYA'!BN58-('Credit issuance TYA'!$AL$21*'Credit issuance TYA'!$B$2)))</f>
        <v>0</v>
      </c>
      <c r="BO58" s="218">
        <f>IF(ISBLANK('Hoja De Calculo'!BP$13),'Credit issuance TYA'!BO58-('Credit issuance TYA'!$AL$21*'Credit issuance TYA'!$B$2),IF('Hoja De Calculo'!BP$16&lt;'Hoja De Calculo'!BO$16,0,'Credit issuance TYA'!BO58-('Credit issuance TYA'!$AL$21*'Credit issuance TYA'!$B$2)))</f>
        <v>0</v>
      </c>
      <c r="BP58" s="218">
        <f>IF(ISBLANK('Hoja De Calculo'!BQ$13),'Credit issuance TYA'!BP58-('Credit issuance TYA'!$AL$21*'Credit issuance TYA'!$B$2),IF('Hoja De Calculo'!BQ$16&lt;'Hoja De Calculo'!BP$16,0,'Credit issuance TYA'!BP58-('Credit issuance TYA'!$AL$21*'Credit issuance TYA'!$B$2)))</f>
        <v>0</v>
      </c>
      <c r="BQ58" s="218">
        <f>IF(ISBLANK('Hoja De Calculo'!BR$13),'Credit issuance TYA'!BQ58-('Credit issuance TYA'!$AL$21*'Credit issuance TYA'!$B$2),IF('Hoja De Calculo'!BR$16&lt;'Hoja De Calculo'!BQ$16,0,'Credit issuance TYA'!BQ58-('Credit issuance TYA'!$AL$21*'Credit issuance TYA'!$B$2)))</f>
        <v>0</v>
      </c>
      <c r="BR58" s="218">
        <f>IF(ISBLANK('Hoja De Calculo'!BS$13),'Credit issuance TYA'!BR58-('Credit issuance TYA'!$AL$21*'Credit issuance TYA'!$B$2),IF('Hoja De Calculo'!BS$16&lt;'Hoja De Calculo'!BR$16,0,'Credit issuance TYA'!BR58-('Credit issuance TYA'!$AL$21*'Credit issuance TYA'!$B$2)))</f>
        <v>0</v>
      </c>
      <c r="BS58" s="218">
        <f>IF(ISBLANK('Hoja De Calculo'!BT$13),'Credit issuance TYA'!BS58-('Credit issuance TYA'!$AL$21*'Credit issuance TYA'!$B$2),IF('Hoja De Calculo'!BT$16&lt;'Hoja De Calculo'!BS$16,0,'Credit issuance TYA'!BS58-('Credit issuance TYA'!$AL$21*'Credit issuance TYA'!$B$2)))</f>
        <v>0</v>
      </c>
      <c r="BT58" s="218">
        <f>IF(ISBLANK('Hoja De Calculo'!BU$13),'Credit issuance TYA'!BT58-('Credit issuance TYA'!$AL$21*'Credit issuance TYA'!$B$2),IF('Hoja De Calculo'!BU$16&lt;'Hoja De Calculo'!BT$16,0,'Credit issuance TYA'!BT58-('Credit issuance TYA'!$AL$21*'Credit issuance TYA'!$B$2)))</f>
        <v>0</v>
      </c>
      <c r="BU58" s="218">
        <f>IF(ISBLANK('Hoja De Calculo'!BV$13),'Credit issuance TYA'!BU58-('Credit issuance TYA'!$AL$21*'Credit issuance TYA'!$B$2),IF('Hoja De Calculo'!BV$16&lt;'Hoja De Calculo'!BU$16,0,'Credit issuance TYA'!BU58-('Credit issuance TYA'!$AL$21*'Credit issuance TYA'!$B$2)))</f>
        <v>0</v>
      </c>
      <c r="BV58" s="218">
        <f>IF(ISBLANK('Hoja De Calculo'!BW$13),'Credit issuance TYA'!BV58-('Credit issuance TYA'!$AL$21*'Credit issuance TYA'!$B$2),IF('Hoja De Calculo'!BW$16&lt;'Hoja De Calculo'!BV$16,0,'Credit issuance TYA'!BV58-('Credit issuance TYA'!$AL$21*'Credit issuance TYA'!$B$2)))</f>
        <v>0</v>
      </c>
      <c r="BW58" s="218">
        <f>IF(ISBLANK('Hoja De Calculo'!BX$13),'Credit issuance TYA'!BW58-('Credit issuance TYA'!$AL$21*'Credit issuance TYA'!$B$2),IF('Hoja De Calculo'!BX$16&lt;'Hoja De Calculo'!BW$16,0,'Credit issuance TYA'!BW58-('Credit issuance TYA'!$AL$21*'Credit issuance TYA'!$B$2)))</f>
        <v>0</v>
      </c>
      <c r="BX58" s="218">
        <f>IF(ISBLANK('Hoja De Calculo'!BY$13),'Credit issuance TYA'!BX58-('Credit issuance TYA'!$AL$21*'Credit issuance TYA'!$B$2),IF('Hoja De Calculo'!BY$16&lt;'Hoja De Calculo'!BX$16,0,'Credit issuance TYA'!BX58-('Credit issuance TYA'!$AL$21*'Credit issuance TYA'!$B$2)))</f>
        <v>0</v>
      </c>
      <c r="BY58" s="218">
        <f>IF(ISBLANK('Hoja De Calculo'!BZ$13),'Credit issuance TYA'!BY58-('Credit issuance TYA'!$AL$21*'Credit issuance TYA'!$B$2),IF('Hoja De Calculo'!BZ$16&lt;'Hoja De Calculo'!BY$16,0,'Credit issuance TYA'!BY58-('Credit issuance TYA'!$AL$21*'Credit issuance TYA'!$B$2)))</f>
        <v>0</v>
      </c>
      <c r="BZ58" s="218">
        <f>IF(ISBLANK('Hoja De Calculo'!CA$13),'Credit issuance TYA'!BZ58-('Credit issuance TYA'!$AL$21*'Credit issuance TYA'!$B$2),IF('Hoja De Calculo'!CA$16&lt;'Hoja De Calculo'!BZ$16,0,'Credit issuance TYA'!BZ58-('Credit issuance TYA'!$AL$21*'Credit issuance TYA'!$B$2)))</f>
        <v>0</v>
      </c>
      <c r="CA58" s="218">
        <f>IF(ISBLANK('Hoja De Calculo'!CB$13),'Credit issuance TYA'!CA58-('Credit issuance TYA'!$AL$21*'Credit issuance TYA'!$B$2),IF('Hoja De Calculo'!CB$16&lt;'Hoja De Calculo'!CA$16,0,'Credit issuance TYA'!CA58-('Credit issuance TYA'!$AL$21*'Credit issuance TYA'!$B$2)))</f>
        <v>0</v>
      </c>
      <c r="CB58" s="218">
        <f>IF(ISBLANK('Hoja De Calculo'!CC$13),'Credit issuance TYA'!CB58-('Credit issuance TYA'!$AL$21*'Credit issuance TYA'!$B$2),IF('Hoja De Calculo'!CC$16&lt;'Hoja De Calculo'!CB$16,0,'Credit issuance TYA'!CB58-('Credit issuance TYA'!$AL$21*'Credit issuance TYA'!$B$2)))</f>
        <v>0</v>
      </c>
      <c r="CC58" s="218">
        <f>IF(ISBLANK('Hoja De Calculo'!CD$13),'Credit issuance TYA'!CC58-('Credit issuance TYA'!$AL$21*'Credit issuance TYA'!$B$2),IF('Hoja De Calculo'!CD$16&lt;'Hoja De Calculo'!CC$16,0,'Credit issuance TYA'!CC58-('Credit issuance TYA'!$AL$21*'Credit issuance TYA'!$B$2)))</f>
        <v>0</v>
      </c>
      <c r="CD58" s="218">
        <f>IF(ISBLANK('Hoja De Calculo'!CE$13),'Credit issuance TYA'!CD58-('Credit issuance TYA'!$AL$21*'Credit issuance TYA'!$B$2),IF('Hoja De Calculo'!CE$16&lt;'Hoja De Calculo'!CD$16,0,'Credit issuance TYA'!CD58-('Credit issuance TYA'!$AL$21*'Credit issuance TYA'!$B$2)))</f>
        <v>0</v>
      </c>
      <c r="CE58" s="218">
        <f>IF(ISBLANK('Hoja De Calculo'!CF$13),'Credit issuance TYA'!CE58-('Credit issuance TYA'!$AL$21*'Credit issuance TYA'!$B$2),IF('Hoja De Calculo'!CF$16&lt;'Hoja De Calculo'!CE$16,0,'Credit issuance TYA'!CE58-('Credit issuance TYA'!$AL$21*'Credit issuance TYA'!$B$2)))</f>
        <v>0</v>
      </c>
      <c r="CF58" s="218">
        <f>IF(ISBLANK('Hoja De Calculo'!CG$13),'Credit issuance TYA'!CF58-('Credit issuance TYA'!$AL$21*'Credit issuance TYA'!$B$2),IF('Hoja De Calculo'!CG$16&lt;'Hoja De Calculo'!CF$16,0,'Credit issuance TYA'!CF58-('Credit issuance TYA'!$AL$21*'Credit issuance TYA'!$B$2)))</f>
        <v>0</v>
      </c>
      <c r="CG58" s="218">
        <f>IF(ISBLANK('Hoja De Calculo'!CH$13),'Credit issuance TYA'!CG58-('Credit issuance TYA'!$AL$21*'Credit issuance TYA'!$B$2),IF('Hoja De Calculo'!CH$16&lt;'Hoja De Calculo'!CG$16,0,'Credit issuance TYA'!CG58-('Credit issuance TYA'!$AL$21*'Credit issuance TYA'!$B$2)))</f>
        <v>0</v>
      </c>
      <c r="CH58" s="218">
        <f>IF(ISBLANK('Hoja De Calculo'!CI$13),'Credit issuance TYA'!CH58-('Credit issuance TYA'!$AL$21*'Credit issuance TYA'!$B$2),IF('Hoja De Calculo'!CI$16&lt;'Hoja De Calculo'!CH$16,0,'Credit issuance TYA'!CH58-('Credit issuance TYA'!$AL$21*'Credit issuance TYA'!$B$2)))</f>
        <v>0</v>
      </c>
      <c r="CI58" s="218">
        <f>IF(ISBLANK('Hoja De Calculo'!CJ$13),'Credit issuance TYA'!CI58-('Credit issuance TYA'!$AL$21*'Credit issuance TYA'!$B$2),IF('Hoja De Calculo'!CJ$16&lt;'Hoja De Calculo'!CI$16,0,'Credit issuance TYA'!CI58-('Credit issuance TYA'!$AL$21*'Credit issuance TYA'!$B$2)))</f>
        <v>0</v>
      </c>
      <c r="CJ58" s="218">
        <f>IF(ISBLANK('Hoja De Calculo'!CK$13),'Credit issuance TYA'!CJ58-('Credit issuance TYA'!$AL$21*'Credit issuance TYA'!$B$2),IF('Hoja De Calculo'!CK$16&lt;'Hoja De Calculo'!CJ$16,0,'Credit issuance TYA'!CJ58-('Credit issuance TYA'!$AL$21*'Credit issuance TYA'!$B$2)))</f>
        <v>0</v>
      </c>
      <c r="CK58" s="218">
        <f>IF(ISBLANK('Hoja De Calculo'!CL$13),'Credit issuance TYA'!CK58-('Credit issuance TYA'!$AL$21*'Credit issuance TYA'!$B$2),IF('Hoja De Calculo'!CL$16&lt;'Hoja De Calculo'!CK$16,0,'Credit issuance TYA'!CK58-('Credit issuance TYA'!$AL$21*'Credit issuance TYA'!$B$2)))</f>
        <v>0</v>
      </c>
      <c r="CL58" s="218">
        <f>IF(ISBLANK('Hoja De Calculo'!CM$13),'Credit issuance TYA'!CL58-('Credit issuance TYA'!$AL$21*'Credit issuance TYA'!$B$2),IF('Hoja De Calculo'!CM$16&lt;'Hoja De Calculo'!CL$16,0,'Credit issuance TYA'!CL58-('Credit issuance TYA'!$AL$21*'Credit issuance TYA'!$B$2)))</f>
        <v>0</v>
      </c>
      <c r="CM58" s="218">
        <f>IF(ISBLANK('Hoja De Calculo'!CN$13),'Credit issuance TYA'!CM58-('Credit issuance TYA'!$AL$21*'Credit issuance TYA'!$B$2),IF('Hoja De Calculo'!CN$16&lt;'Hoja De Calculo'!CM$16,0,'Credit issuance TYA'!CM58-('Credit issuance TYA'!$AL$21*'Credit issuance TYA'!$B$2)))</f>
        <v>0</v>
      </c>
      <c r="CN58" s="218">
        <f>IF(ISBLANK('Hoja De Calculo'!CO$13),'Credit issuance TYA'!CN58-('Credit issuance TYA'!$AL$21*'Credit issuance TYA'!$B$2),IF('Hoja De Calculo'!CO$16&lt;'Hoja De Calculo'!CN$16,0,'Credit issuance TYA'!CN58-('Credit issuance TYA'!$AL$21*'Credit issuance TYA'!$B$2)))</f>
        <v>0</v>
      </c>
      <c r="CO58" s="218">
        <f>IF(ISBLANK('Hoja De Calculo'!CP$13),'Credit issuance TYA'!CO58-('Credit issuance TYA'!$AL$21*'Credit issuance TYA'!$B$2),IF('Hoja De Calculo'!CP$16&lt;'Hoja De Calculo'!CO$16,0,'Credit issuance TYA'!CO58-('Credit issuance TYA'!$AL$21*'Credit issuance TYA'!$B$2)))</f>
        <v>0</v>
      </c>
      <c r="CP58" s="218">
        <f>IF(ISBLANK('Hoja De Calculo'!CQ$13),'Credit issuance TYA'!CP58-('Credit issuance TYA'!$AL$21*'Credit issuance TYA'!$B$2),IF('Hoja De Calculo'!CQ$16&lt;'Hoja De Calculo'!CP$16,0,'Credit issuance TYA'!CP58-('Credit issuance TYA'!$AL$21*'Credit issuance TYA'!$B$2)))</f>
        <v>0</v>
      </c>
      <c r="CQ58" s="218">
        <f>IF(ISBLANK('Hoja De Calculo'!CR$13),'Credit issuance TYA'!CQ58-('Credit issuance TYA'!$AL$21*'Credit issuance TYA'!$B$2),IF('Hoja De Calculo'!CR$16&lt;'Hoja De Calculo'!CQ$16,0,'Credit issuance TYA'!CQ58-('Credit issuance TYA'!$AL$21*'Credit issuance TYA'!$B$2)))</f>
        <v>0</v>
      </c>
      <c r="CR58" s="218">
        <f>IF(ISBLANK('Hoja De Calculo'!CS$13),'Credit issuance TYA'!CR58-('Credit issuance TYA'!$AL$21*'Credit issuance TYA'!$B$2),IF('Hoja De Calculo'!CS$16&lt;'Hoja De Calculo'!CR$16,0,'Credit issuance TYA'!CR58-('Credit issuance TYA'!$AL$21*'Credit issuance TYA'!$B$2)))</f>
        <v>0</v>
      </c>
      <c r="CS58" s="218">
        <f>IF(ISBLANK('Hoja De Calculo'!CT$13),'Credit issuance TYA'!CS58-('Credit issuance TYA'!$AL$21*'Credit issuance TYA'!$B$2),IF('Hoja De Calculo'!CT$16&lt;'Hoja De Calculo'!CS$16,0,'Credit issuance TYA'!CS58-('Credit issuance TYA'!$AL$21*'Credit issuance TYA'!$B$2)))</f>
        <v>0</v>
      </c>
      <c r="CT58" s="218">
        <f>IF(ISBLANK('Hoja De Calculo'!CU$13),'Credit issuance TYA'!CT58-('Credit issuance TYA'!$AL$21*'Credit issuance TYA'!$B$2),IF('Hoja De Calculo'!CU$16&lt;'Hoja De Calculo'!CT$16,0,'Credit issuance TYA'!CT58-('Credit issuance TYA'!$AL$21*'Credit issuance TYA'!$B$2)))</f>
        <v>0</v>
      </c>
      <c r="CU58" s="218">
        <f>IF(ISBLANK('Hoja De Calculo'!CV$13),'Credit issuance TYA'!CU58-('Credit issuance TYA'!$AL$21*'Credit issuance TYA'!$B$2),IF('Hoja De Calculo'!CV$16&lt;'Hoja De Calculo'!CU$16,0,'Credit issuance TYA'!CU58-('Credit issuance TYA'!$AL$21*'Credit issuance TYA'!$B$2)))</f>
        <v>0</v>
      </c>
      <c r="CV58" s="218">
        <f>IF(ISBLANK('Hoja De Calculo'!CW$13),'Credit issuance TYA'!CV58-('Credit issuance TYA'!$AL$21*'Credit issuance TYA'!$B$2),IF('Hoja De Calculo'!CW$16&lt;'Hoja De Calculo'!CV$16,0,'Credit issuance TYA'!CV58-('Credit issuance TYA'!$AL$21*'Credit issuance TYA'!$B$2)))</f>
        <v>0</v>
      </c>
      <c r="CW58" s="218">
        <f>IF(ISBLANK('Hoja De Calculo'!CX$13),'Credit issuance TYA'!CW58-('Credit issuance TYA'!$AL$21*'Credit issuance TYA'!$B$2),IF('Hoja De Calculo'!CX$16&lt;'Hoja De Calculo'!CW$16,0,'Credit issuance TYA'!CW58-('Credit issuance TYA'!$AL$21*'Credit issuance TYA'!$B$2)))</f>
        <v>0</v>
      </c>
    </row>
    <row r="59" spans="1:101" x14ac:dyDescent="0.35">
      <c r="A59" t="s">
        <v>164</v>
      </c>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218">
        <f>'Credit issuance TYA'!AM59-('Credit issuance TYA'!$AM$21*'Credit issuance TYA'!$B$2)</f>
        <v>0</v>
      </c>
      <c r="AN59" s="218">
        <f>IF(ISBLANK('Hoja De Calculo'!AO$13),'Credit issuance TYA'!AN59-('Credit issuance TYA'!$AM$21*'Credit issuance TYA'!$B$2),IF('Hoja De Calculo'!AO$16&lt;'Hoja De Calculo'!AN$16,0,'Credit issuance TYA'!AN59-('Credit issuance TYA'!$AM$21*'Credit issuance TYA'!$B$2)))</f>
        <v>0</v>
      </c>
      <c r="AO59" s="218">
        <f>IF(ISBLANK('Hoja De Calculo'!AP$13),'Credit issuance TYA'!AO59-('Credit issuance TYA'!$AM$21*'Credit issuance TYA'!$B$2),IF('Hoja De Calculo'!AP$16&lt;'Hoja De Calculo'!AO$16,0,'Credit issuance TYA'!AO59-('Credit issuance TYA'!$AM$21*'Credit issuance TYA'!$B$2)))</f>
        <v>0</v>
      </c>
      <c r="AP59" s="218">
        <f>IF(ISBLANK('Hoja De Calculo'!AQ$13),'Credit issuance TYA'!AP59-('Credit issuance TYA'!$AM$21*'Credit issuance TYA'!$B$2),IF('Hoja De Calculo'!AQ$16&lt;'Hoja De Calculo'!AP$16,0,'Credit issuance TYA'!AP59-('Credit issuance TYA'!$AM$21*'Credit issuance TYA'!$B$2)))</f>
        <v>0</v>
      </c>
      <c r="AQ59" s="218">
        <f>IF(ISBLANK('Hoja De Calculo'!AR$13),'Credit issuance TYA'!AQ59-('Credit issuance TYA'!$AM$21*'Credit issuance TYA'!$B$2),IF('Hoja De Calculo'!AR$16&lt;'Hoja De Calculo'!AQ$16,0,'Credit issuance TYA'!AQ59-('Credit issuance TYA'!$AM$21*'Credit issuance TYA'!$B$2)))</f>
        <v>0</v>
      </c>
      <c r="AR59" s="218">
        <f>IF(ISBLANK('Hoja De Calculo'!AS$13),'Credit issuance TYA'!AR59-('Credit issuance TYA'!$AM$21*'Credit issuance TYA'!$B$2),IF('Hoja De Calculo'!AS$16&lt;'Hoja De Calculo'!AR$16,0,'Credit issuance TYA'!AR59-('Credit issuance TYA'!$AM$21*'Credit issuance TYA'!$B$2)))</f>
        <v>0</v>
      </c>
      <c r="AS59" s="218">
        <f>IF(ISBLANK('Hoja De Calculo'!AT$13),'Credit issuance TYA'!AS59-('Credit issuance TYA'!$AM$21*'Credit issuance TYA'!$B$2),IF('Hoja De Calculo'!AT$16&lt;'Hoja De Calculo'!AS$16,0,'Credit issuance TYA'!AS59-('Credit issuance TYA'!$AM$21*'Credit issuance TYA'!$B$2)))</f>
        <v>0</v>
      </c>
      <c r="AT59" s="218">
        <f>IF(ISBLANK('Hoja De Calculo'!AU$13),'Credit issuance TYA'!AT59-('Credit issuance TYA'!$AM$21*'Credit issuance TYA'!$B$2),IF('Hoja De Calculo'!AU$16&lt;'Hoja De Calculo'!AT$16,0,'Credit issuance TYA'!AT59-('Credit issuance TYA'!$AM$21*'Credit issuance TYA'!$B$2)))</f>
        <v>0</v>
      </c>
      <c r="AU59" s="218">
        <f>IF(ISBLANK('Hoja De Calculo'!AV$13),'Credit issuance TYA'!AU59-('Credit issuance TYA'!$AM$21*'Credit issuance TYA'!$B$2),IF('Hoja De Calculo'!AV$16&lt;'Hoja De Calculo'!AU$16,0,'Credit issuance TYA'!AU59-('Credit issuance TYA'!$AM$21*'Credit issuance TYA'!$B$2)))</f>
        <v>0</v>
      </c>
      <c r="AV59" s="218">
        <f>IF(ISBLANK('Hoja De Calculo'!AW$13),'Credit issuance TYA'!AV59-('Credit issuance TYA'!$AM$21*'Credit issuance TYA'!$B$2),IF('Hoja De Calculo'!AW$16&lt;'Hoja De Calculo'!AV$16,0,'Credit issuance TYA'!AV59-('Credit issuance TYA'!$AM$21*'Credit issuance TYA'!$B$2)))</f>
        <v>0</v>
      </c>
      <c r="AW59" s="218">
        <f>IF(ISBLANK('Hoja De Calculo'!AX$13),'Credit issuance TYA'!AW59-('Credit issuance TYA'!$AM$21*'Credit issuance TYA'!$B$2),IF('Hoja De Calculo'!AX$16&lt;'Hoja De Calculo'!AW$16,0,'Credit issuance TYA'!AW59-('Credit issuance TYA'!$AM$21*'Credit issuance TYA'!$B$2)))</f>
        <v>0</v>
      </c>
      <c r="AX59" s="218">
        <f>IF(ISBLANK('Hoja De Calculo'!AY$13),'Credit issuance TYA'!AX59-('Credit issuance TYA'!$AM$21*'Credit issuance TYA'!$B$2),IF('Hoja De Calculo'!AY$16&lt;'Hoja De Calculo'!AX$16,0,'Credit issuance TYA'!AX59-('Credit issuance TYA'!$AM$21*'Credit issuance TYA'!$B$2)))</f>
        <v>0</v>
      </c>
      <c r="AY59" s="218">
        <f>IF(ISBLANK('Hoja De Calculo'!AZ$13),'Credit issuance TYA'!AY59-('Credit issuance TYA'!$AM$21*'Credit issuance TYA'!$B$2),IF('Hoja De Calculo'!AZ$16&lt;'Hoja De Calculo'!AY$16,0,'Credit issuance TYA'!AY59-('Credit issuance TYA'!$AM$21*'Credit issuance TYA'!$B$2)))</f>
        <v>0</v>
      </c>
      <c r="AZ59" s="218">
        <f>IF(ISBLANK('Hoja De Calculo'!BA$13),'Credit issuance TYA'!AZ59-('Credit issuance TYA'!$AM$21*'Credit issuance TYA'!$B$2),IF('Hoja De Calculo'!BA$16&lt;'Hoja De Calculo'!AZ$16,0,'Credit issuance TYA'!AZ59-('Credit issuance TYA'!$AM$21*'Credit issuance TYA'!$B$2)))</f>
        <v>0</v>
      </c>
      <c r="BA59" s="218">
        <f>IF(ISBLANK('Hoja De Calculo'!BB$13),'Credit issuance TYA'!BA59-('Credit issuance TYA'!$AM$21*'Credit issuance TYA'!$B$2),IF('Hoja De Calculo'!BB$16&lt;'Hoja De Calculo'!BA$16,0,'Credit issuance TYA'!BA59-('Credit issuance TYA'!$AM$21*'Credit issuance TYA'!$B$2)))</f>
        <v>0</v>
      </c>
      <c r="BB59" s="218">
        <f>IF(ISBLANK('Hoja De Calculo'!BC$13),'Credit issuance TYA'!BB59-('Credit issuance TYA'!$AM$21*'Credit issuance TYA'!$B$2),IF('Hoja De Calculo'!BC$16&lt;'Hoja De Calculo'!BB$16,0,'Credit issuance TYA'!BB59-('Credit issuance TYA'!$AM$21*'Credit issuance TYA'!$B$2)))</f>
        <v>0</v>
      </c>
      <c r="BC59" s="218">
        <f>IF(ISBLANK('Hoja De Calculo'!BD$13),'Credit issuance TYA'!BC59-('Credit issuance TYA'!$AM$21*'Credit issuance TYA'!$B$2),IF('Hoja De Calculo'!BD$16&lt;'Hoja De Calculo'!BC$16,0,'Credit issuance TYA'!BC59-('Credit issuance TYA'!$AM$21*'Credit issuance TYA'!$B$2)))</f>
        <v>0</v>
      </c>
      <c r="BD59" s="218">
        <f>IF(ISBLANK('Hoja De Calculo'!BE$13),'Credit issuance TYA'!BD59-('Credit issuance TYA'!$AM$21*'Credit issuance TYA'!$B$2),IF('Hoja De Calculo'!BE$16&lt;'Hoja De Calculo'!BD$16,0,'Credit issuance TYA'!BD59-('Credit issuance TYA'!$AM$21*'Credit issuance TYA'!$B$2)))</f>
        <v>0</v>
      </c>
      <c r="BE59" s="218">
        <f>IF(ISBLANK('Hoja De Calculo'!BF$13),'Credit issuance TYA'!BE59-('Credit issuance TYA'!$AM$21*'Credit issuance TYA'!$B$2),IF('Hoja De Calculo'!BF$16&lt;'Hoja De Calculo'!BE$16,0,'Credit issuance TYA'!BE59-('Credit issuance TYA'!$AM$21*'Credit issuance TYA'!$B$2)))</f>
        <v>0</v>
      </c>
      <c r="BF59" s="218">
        <f>IF(ISBLANK('Hoja De Calculo'!BG$13),'Credit issuance TYA'!BF59-('Credit issuance TYA'!$AM$21*'Credit issuance TYA'!$B$2),IF('Hoja De Calculo'!BG$16&lt;'Hoja De Calculo'!BF$16,0,'Credit issuance TYA'!BF59-('Credit issuance TYA'!$AM$21*'Credit issuance TYA'!$B$2)))</f>
        <v>0</v>
      </c>
      <c r="BG59" s="218">
        <f>IF(ISBLANK('Hoja De Calculo'!BH$13),'Credit issuance TYA'!BG59-('Credit issuance TYA'!$AM$21*'Credit issuance TYA'!$B$2),IF('Hoja De Calculo'!BH$16&lt;'Hoja De Calculo'!BG$16,0,'Credit issuance TYA'!BG59-('Credit issuance TYA'!$AM$21*'Credit issuance TYA'!$B$2)))</f>
        <v>0</v>
      </c>
      <c r="BH59" s="218">
        <f>IF(ISBLANK('Hoja De Calculo'!BI$13),'Credit issuance TYA'!BH59-('Credit issuance TYA'!$AM$21*'Credit issuance TYA'!$B$2),IF('Hoja De Calculo'!BI$16&lt;'Hoja De Calculo'!BH$16,0,'Credit issuance TYA'!BH59-('Credit issuance TYA'!$AM$21*'Credit issuance TYA'!$B$2)))</f>
        <v>0</v>
      </c>
      <c r="BI59" s="218">
        <f>IF(ISBLANK('Hoja De Calculo'!BJ$13),'Credit issuance TYA'!BI59-('Credit issuance TYA'!$AM$21*'Credit issuance TYA'!$B$2),IF('Hoja De Calculo'!BJ$16&lt;'Hoja De Calculo'!BI$16,0,'Credit issuance TYA'!BI59-('Credit issuance TYA'!$AM$21*'Credit issuance TYA'!$B$2)))</f>
        <v>0</v>
      </c>
      <c r="BJ59" s="218">
        <f>IF(ISBLANK('Hoja De Calculo'!BK$13),'Credit issuance TYA'!BJ59-('Credit issuance TYA'!$AM$21*'Credit issuance TYA'!$B$2),IF('Hoja De Calculo'!BK$16&lt;'Hoja De Calculo'!BJ$16,0,'Credit issuance TYA'!BJ59-('Credit issuance TYA'!$AM$21*'Credit issuance TYA'!$B$2)))</f>
        <v>0</v>
      </c>
      <c r="BK59" s="218">
        <f>IF(ISBLANK('Hoja De Calculo'!BL$13),'Credit issuance TYA'!BK59-('Credit issuance TYA'!$AM$21*'Credit issuance TYA'!$B$2),IF('Hoja De Calculo'!BL$16&lt;'Hoja De Calculo'!BK$16,0,'Credit issuance TYA'!BK59-('Credit issuance TYA'!$AM$21*'Credit issuance TYA'!$B$2)))</f>
        <v>0</v>
      </c>
      <c r="BL59" s="218">
        <f>IF(ISBLANK('Hoja De Calculo'!BM$13),'Credit issuance TYA'!BL59-('Credit issuance TYA'!$AM$21*'Credit issuance TYA'!$B$2),IF('Hoja De Calculo'!BM$16&lt;'Hoja De Calculo'!BL$16,0,'Credit issuance TYA'!BL59-('Credit issuance TYA'!$AM$21*'Credit issuance TYA'!$B$2)))</f>
        <v>0</v>
      </c>
      <c r="BM59" s="218">
        <f>IF(ISBLANK('Hoja De Calculo'!BN$13),'Credit issuance TYA'!BM59-('Credit issuance TYA'!$AM$21*'Credit issuance TYA'!$B$2),IF('Hoja De Calculo'!BN$16&lt;'Hoja De Calculo'!BM$16,0,'Credit issuance TYA'!BM59-('Credit issuance TYA'!$AM$21*'Credit issuance TYA'!$B$2)))</f>
        <v>0</v>
      </c>
      <c r="BN59" s="218">
        <f>IF(ISBLANK('Hoja De Calculo'!BO$13),'Credit issuance TYA'!BN59-('Credit issuance TYA'!$AM$21*'Credit issuance TYA'!$B$2),IF('Hoja De Calculo'!BO$16&lt;'Hoja De Calculo'!BN$16,0,'Credit issuance TYA'!BN59-('Credit issuance TYA'!$AM$21*'Credit issuance TYA'!$B$2)))</f>
        <v>0</v>
      </c>
      <c r="BO59" s="218">
        <f>IF(ISBLANK('Hoja De Calculo'!BP$13),'Credit issuance TYA'!BO59-('Credit issuance TYA'!$AM$21*'Credit issuance TYA'!$B$2),IF('Hoja De Calculo'!BP$16&lt;'Hoja De Calculo'!BO$16,0,'Credit issuance TYA'!BO59-('Credit issuance TYA'!$AM$21*'Credit issuance TYA'!$B$2)))</f>
        <v>0</v>
      </c>
      <c r="BP59" s="218">
        <f>IF(ISBLANK('Hoja De Calculo'!BQ$13),'Credit issuance TYA'!BP59-('Credit issuance TYA'!$AM$21*'Credit issuance TYA'!$B$2),IF('Hoja De Calculo'!BQ$16&lt;'Hoja De Calculo'!BP$16,0,'Credit issuance TYA'!BP59-('Credit issuance TYA'!$AM$21*'Credit issuance TYA'!$B$2)))</f>
        <v>0</v>
      </c>
      <c r="BQ59" s="218">
        <f>IF(ISBLANK('Hoja De Calculo'!BR$13),'Credit issuance TYA'!BQ59-('Credit issuance TYA'!$AM$21*'Credit issuance TYA'!$B$2),IF('Hoja De Calculo'!BR$16&lt;'Hoja De Calculo'!BQ$16,0,'Credit issuance TYA'!BQ59-('Credit issuance TYA'!$AM$21*'Credit issuance TYA'!$B$2)))</f>
        <v>0</v>
      </c>
      <c r="BR59" s="218">
        <f>IF(ISBLANK('Hoja De Calculo'!BS$13),'Credit issuance TYA'!BR59-('Credit issuance TYA'!$AM$21*'Credit issuance TYA'!$B$2),IF('Hoja De Calculo'!BS$16&lt;'Hoja De Calculo'!BR$16,0,'Credit issuance TYA'!BR59-('Credit issuance TYA'!$AM$21*'Credit issuance TYA'!$B$2)))</f>
        <v>0</v>
      </c>
      <c r="BS59" s="218">
        <f>IF(ISBLANK('Hoja De Calculo'!BT$13),'Credit issuance TYA'!BS59-('Credit issuance TYA'!$AM$21*'Credit issuance TYA'!$B$2),IF('Hoja De Calculo'!BT$16&lt;'Hoja De Calculo'!BS$16,0,'Credit issuance TYA'!BS59-('Credit issuance TYA'!$AM$21*'Credit issuance TYA'!$B$2)))</f>
        <v>0</v>
      </c>
      <c r="BT59" s="218">
        <f>IF(ISBLANK('Hoja De Calculo'!BU$13),'Credit issuance TYA'!BT59-('Credit issuance TYA'!$AM$21*'Credit issuance TYA'!$B$2),IF('Hoja De Calculo'!BU$16&lt;'Hoja De Calculo'!BT$16,0,'Credit issuance TYA'!BT59-('Credit issuance TYA'!$AM$21*'Credit issuance TYA'!$B$2)))</f>
        <v>0</v>
      </c>
      <c r="BU59" s="218">
        <f>IF(ISBLANK('Hoja De Calculo'!BV$13),'Credit issuance TYA'!BU59-('Credit issuance TYA'!$AM$21*'Credit issuance TYA'!$B$2),IF('Hoja De Calculo'!BV$16&lt;'Hoja De Calculo'!BU$16,0,'Credit issuance TYA'!BU59-('Credit issuance TYA'!$AM$21*'Credit issuance TYA'!$B$2)))</f>
        <v>0</v>
      </c>
      <c r="BV59" s="218">
        <f>IF(ISBLANK('Hoja De Calculo'!BW$13),'Credit issuance TYA'!BV59-('Credit issuance TYA'!$AM$21*'Credit issuance TYA'!$B$2),IF('Hoja De Calculo'!BW$16&lt;'Hoja De Calculo'!BV$16,0,'Credit issuance TYA'!BV59-('Credit issuance TYA'!$AM$21*'Credit issuance TYA'!$B$2)))</f>
        <v>0</v>
      </c>
      <c r="BW59" s="218">
        <f>IF(ISBLANK('Hoja De Calculo'!BX$13),'Credit issuance TYA'!BW59-('Credit issuance TYA'!$AM$21*'Credit issuance TYA'!$B$2),IF('Hoja De Calculo'!BX$16&lt;'Hoja De Calculo'!BW$16,0,'Credit issuance TYA'!BW59-('Credit issuance TYA'!$AM$21*'Credit issuance TYA'!$B$2)))</f>
        <v>0</v>
      </c>
      <c r="BX59" s="218">
        <f>IF(ISBLANK('Hoja De Calculo'!BY$13),'Credit issuance TYA'!BX59-('Credit issuance TYA'!$AM$21*'Credit issuance TYA'!$B$2),IF('Hoja De Calculo'!BY$16&lt;'Hoja De Calculo'!BX$16,0,'Credit issuance TYA'!BX59-('Credit issuance TYA'!$AM$21*'Credit issuance TYA'!$B$2)))</f>
        <v>0</v>
      </c>
      <c r="BY59" s="218">
        <f>IF(ISBLANK('Hoja De Calculo'!BZ$13),'Credit issuance TYA'!BY59-('Credit issuance TYA'!$AM$21*'Credit issuance TYA'!$B$2),IF('Hoja De Calculo'!BZ$16&lt;'Hoja De Calculo'!BY$16,0,'Credit issuance TYA'!BY59-('Credit issuance TYA'!$AM$21*'Credit issuance TYA'!$B$2)))</f>
        <v>0</v>
      </c>
      <c r="BZ59" s="218">
        <f>IF(ISBLANK('Hoja De Calculo'!CA$13),'Credit issuance TYA'!BZ59-('Credit issuance TYA'!$AM$21*'Credit issuance TYA'!$B$2),IF('Hoja De Calculo'!CA$16&lt;'Hoja De Calculo'!BZ$16,0,'Credit issuance TYA'!BZ59-('Credit issuance TYA'!$AM$21*'Credit issuance TYA'!$B$2)))</f>
        <v>0</v>
      </c>
      <c r="CA59" s="218">
        <f>IF(ISBLANK('Hoja De Calculo'!CB$13),'Credit issuance TYA'!CA59-('Credit issuance TYA'!$AM$21*'Credit issuance TYA'!$B$2),IF('Hoja De Calculo'!CB$16&lt;'Hoja De Calculo'!CA$16,0,'Credit issuance TYA'!CA59-('Credit issuance TYA'!$AM$21*'Credit issuance TYA'!$B$2)))</f>
        <v>0</v>
      </c>
      <c r="CB59" s="218">
        <f>IF(ISBLANK('Hoja De Calculo'!CC$13),'Credit issuance TYA'!CB59-('Credit issuance TYA'!$AM$21*'Credit issuance TYA'!$B$2),IF('Hoja De Calculo'!CC$16&lt;'Hoja De Calculo'!CB$16,0,'Credit issuance TYA'!CB59-('Credit issuance TYA'!$AM$21*'Credit issuance TYA'!$B$2)))</f>
        <v>0</v>
      </c>
      <c r="CC59" s="218">
        <f>IF(ISBLANK('Hoja De Calculo'!CD$13),'Credit issuance TYA'!CC59-('Credit issuance TYA'!$AM$21*'Credit issuance TYA'!$B$2),IF('Hoja De Calculo'!CD$16&lt;'Hoja De Calculo'!CC$16,0,'Credit issuance TYA'!CC59-('Credit issuance TYA'!$AM$21*'Credit issuance TYA'!$B$2)))</f>
        <v>0</v>
      </c>
      <c r="CD59" s="218">
        <f>IF(ISBLANK('Hoja De Calculo'!CE$13),'Credit issuance TYA'!CD59-('Credit issuance TYA'!$AM$21*'Credit issuance TYA'!$B$2),IF('Hoja De Calculo'!CE$16&lt;'Hoja De Calculo'!CD$16,0,'Credit issuance TYA'!CD59-('Credit issuance TYA'!$AM$21*'Credit issuance TYA'!$B$2)))</f>
        <v>0</v>
      </c>
      <c r="CE59" s="218">
        <f>IF(ISBLANK('Hoja De Calculo'!CF$13),'Credit issuance TYA'!CE59-('Credit issuance TYA'!$AM$21*'Credit issuance TYA'!$B$2),IF('Hoja De Calculo'!CF$16&lt;'Hoja De Calculo'!CE$16,0,'Credit issuance TYA'!CE59-('Credit issuance TYA'!$AM$21*'Credit issuance TYA'!$B$2)))</f>
        <v>0</v>
      </c>
      <c r="CF59" s="218">
        <f>IF(ISBLANK('Hoja De Calculo'!CG$13),'Credit issuance TYA'!CF59-('Credit issuance TYA'!$AM$21*'Credit issuance TYA'!$B$2),IF('Hoja De Calculo'!CG$16&lt;'Hoja De Calculo'!CF$16,0,'Credit issuance TYA'!CF59-('Credit issuance TYA'!$AM$21*'Credit issuance TYA'!$B$2)))</f>
        <v>0</v>
      </c>
      <c r="CG59" s="218">
        <f>IF(ISBLANK('Hoja De Calculo'!CH$13),'Credit issuance TYA'!CG59-('Credit issuance TYA'!$AM$21*'Credit issuance TYA'!$B$2),IF('Hoja De Calculo'!CH$16&lt;'Hoja De Calculo'!CG$16,0,'Credit issuance TYA'!CG59-('Credit issuance TYA'!$AM$21*'Credit issuance TYA'!$B$2)))</f>
        <v>0</v>
      </c>
      <c r="CH59" s="218">
        <f>IF(ISBLANK('Hoja De Calculo'!CI$13),'Credit issuance TYA'!CH59-('Credit issuance TYA'!$AM$21*'Credit issuance TYA'!$B$2),IF('Hoja De Calculo'!CI$16&lt;'Hoja De Calculo'!CH$16,0,'Credit issuance TYA'!CH59-('Credit issuance TYA'!$AM$21*'Credit issuance TYA'!$B$2)))</f>
        <v>0</v>
      </c>
      <c r="CI59" s="218">
        <f>IF(ISBLANK('Hoja De Calculo'!CJ$13),'Credit issuance TYA'!CI59-('Credit issuance TYA'!$AM$21*'Credit issuance TYA'!$B$2),IF('Hoja De Calculo'!CJ$16&lt;'Hoja De Calculo'!CI$16,0,'Credit issuance TYA'!CI59-('Credit issuance TYA'!$AM$21*'Credit issuance TYA'!$B$2)))</f>
        <v>0</v>
      </c>
      <c r="CJ59" s="218">
        <f>IF(ISBLANK('Hoja De Calculo'!CK$13),'Credit issuance TYA'!CJ59-('Credit issuance TYA'!$AM$21*'Credit issuance TYA'!$B$2),IF('Hoja De Calculo'!CK$16&lt;'Hoja De Calculo'!CJ$16,0,'Credit issuance TYA'!CJ59-('Credit issuance TYA'!$AM$21*'Credit issuance TYA'!$B$2)))</f>
        <v>0</v>
      </c>
      <c r="CK59" s="218">
        <f>IF(ISBLANK('Hoja De Calculo'!CL$13),'Credit issuance TYA'!CK59-('Credit issuance TYA'!$AM$21*'Credit issuance TYA'!$B$2),IF('Hoja De Calculo'!CL$16&lt;'Hoja De Calculo'!CK$16,0,'Credit issuance TYA'!CK59-('Credit issuance TYA'!$AM$21*'Credit issuance TYA'!$B$2)))</f>
        <v>0</v>
      </c>
      <c r="CL59" s="218">
        <f>IF(ISBLANK('Hoja De Calculo'!CM$13),'Credit issuance TYA'!CL59-('Credit issuance TYA'!$AM$21*'Credit issuance TYA'!$B$2),IF('Hoja De Calculo'!CM$16&lt;'Hoja De Calculo'!CL$16,0,'Credit issuance TYA'!CL59-('Credit issuance TYA'!$AM$21*'Credit issuance TYA'!$B$2)))</f>
        <v>0</v>
      </c>
      <c r="CM59" s="218">
        <f>IF(ISBLANK('Hoja De Calculo'!CN$13),'Credit issuance TYA'!CM59-('Credit issuance TYA'!$AM$21*'Credit issuance TYA'!$B$2),IF('Hoja De Calculo'!CN$16&lt;'Hoja De Calculo'!CM$16,0,'Credit issuance TYA'!CM59-('Credit issuance TYA'!$AM$21*'Credit issuance TYA'!$B$2)))</f>
        <v>0</v>
      </c>
      <c r="CN59" s="218">
        <f>IF(ISBLANK('Hoja De Calculo'!CO$13),'Credit issuance TYA'!CN59-('Credit issuance TYA'!$AM$21*'Credit issuance TYA'!$B$2),IF('Hoja De Calculo'!CO$16&lt;'Hoja De Calculo'!CN$16,0,'Credit issuance TYA'!CN59-('Credit issuance TYA'!$AM$21*'Credit issuance TYA'!$B$2)))</f>
        <v>0</v>
      </c>
      <c r="CO59" s="218">
        <f>IF(ISBLANK('Hoja De Calculo'!CP$13),'Credit issuance TYA'!CO59-('Credit issuance TYA'!$AM$21*'Credit issuance TYA'!$B$2),IF('Hoja De Calculo'!CP$16&lt;'Hoja De Calculo'!CO$16,0,'Credit issuance TYA'!CO59-('Credit issuance TYA'!$AM$21*'Credit issuance TYA'!$B$2)))</f>
        <v>0</v>
      </c>
      <c r="CP59" s="218">
        <f>IF(ISBLANK('Hoja De Calculo'!CQ$13),'Credit issuance TYA'!CP59-('Credit issuance TYA'!$AM$21*'Credit issuance TYA'!$B$2),IF('Hoja De Calculo'!CQ$16&lt;'Hoja De Calculo'!CP$16,0,'Credit issuance TYA'!CP59-('Credit issuance TYA'!$AM$21*'Credit issuance TYA'!$B$2)))</f>
        <v>0</v>
      </c>
      <c r="CQ59" s="218">
        <f>IF(ISBLANK('Hoja De Calculo'!CR$13),'Credit issuance TYA'!CQ59-('Credit issuance TYA'!$AM$21*'Credit issuance TYA'!$B$2),IF('Hoja De Calculo'!CR$16&lt;'Hoja De Calculo'!CQ$16,0,'Credit issuance TYA'!CQ59-('Credit issuance TYA'!$AM$21*'Credit issuance TYA'!$B$2)))</f>
        <v>0</v>
      </c>
      <c r="CR59" s="218">
        <f>IF(ISBLANK('Hoja De Calculo'!CS$13),'Credit issuance TYA'!CR59-('Credit issuance TYA'!$AM$21*'Credit issuance TYA'!$B$2),IF('Hoja De Calculo'!CS$16&lt;'Hoja De Calculo'!CR$16,0,'Credit issuance TYA'!CR59-('Credit issuance TYA'!$AM$21*'Credit issuance TYA'!$B$2)))</f>
        <v>0</v>
      </c>
      <c r="CS59" s="218">
        <f>IF(ISBLANK('Hoja De Calculo'!CT$13),'Credit issuance TYA'!CS59-('Credit issuance TYA'!$AM$21*'Credit issuance TYA'!$B$2),IF('Hoja De Calculo'!CT$16&lt;'Hoja De Calculo'!CS$16,0,'Credit issuance TYA'!CS59-('Credit issuance TYA'!$AM$21*'Credit issuance TYA'!$B$2)))</f>
        <v>0</v>
      </c>
      <c r="CT59" s="218">
        <f>IF(ISBLANK('Hoja De Calculo'!CU$13),'Credit issuance TYA'!CT59-('Credit issuance TYA'!$AM$21*'Credit issuance TYA'!$B$2),IF('Hoja De Calculo'!CU$16&lt;'Hoja De Calculo'!CT$16,0,'Credit issuance TYA'!CT59-('Credit issuance TYA'!$AM$21*'Credit issuance TYA'!$B$2)))</f>
        <v>0</v>
      </c>
      <c r="CU59" s="218">
        <f>IF(ISBLANK('Hoja De Calculo'!CV$13),'Credit issuance TYA'!CU59-('Credit issuance TYA'!$AM$21*'Credit issuance TYA'!$B$2),IF('Hoja De Calculo'!CV$16&lt;'Hoja De Calculo'!CU$16,0,'Credit issuance TYA'!CU59-('Credit issuance TYA'!$AM$21*'Credit issuance TYA'!$B$2)))</f>
        <v>0</v>
      </c>
      <c r="CV59" s="218">
        <f>IF(ISBLANK('Hoja De Calculo'!CW$13),'Credit issuance TYA'!CV59-('Credit issuance TYA'!$AM$21*'Credit issuance TYA'!$B$2),IF('Hoja De Calculo'!CW$16&lt;'Hoja De Calculo'!CV$16,0,'Credit issuance TYA'!CV59-('Credit issuance TYA'!$AM$21*'Credit issuance TYA'!$B$2)))</f>
        <v>0</v>
      </c>
      <c r="CW59" s="218">
        <f>IF(ISBLANK('Hoja De Calculo'!CX$13),'Credit issuance TYA'!CW59-('Credit issuance TYA'!$AM$21*'Credit issuance TYA'!$B$2),IF('Hoja De Calculo'!CX$16&lt;'Hoja De Calculo'!CW$16,0,'Credit issuance TYA'!CW59-('Credit issuance TYA'!$AM$21*'Credit issuance TYA'!$B$2)))</f>
        <v>0</v>
      </c>
    </row>
    <row r="60" spans="1:101" x14ac:dyDescent="0.35">
      <c r="A60" t="s">
        <v>165</v>
      </c>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218">
        <f>'Credit issuance TYA'!AN60-('Credit issuance TYA'!$AN$21*'Credit issuance TYA'!$B$2)</f>
        <v>0</v>
      </c>
      <c r="AO60" s="218">
        <f>IF(ISBLANK('Hoja De Calculo'!AP$13),'Credit issuance TYA'!AO60-('Credit issuance TYA'!$AN$21*'Credit issuance TYA'!$B$2),IF('Hoja De Calculo'!AP$16&lt;'Hoja De Calculo'!AO$16,0,'Credit issuance TYA'!AO60-('Credit issuance TYA'!$AN$21*'Credit issuance TYA'!$B$2)))</f>
        <v>0</v>
      </c>
      <c r="AP60" s="218">
        <f>IF(ISBLANK('Hoja De Calculo'!AQ$13),'Credit issuance TYA'!AP60-('Credit issuance TYA'!$AN$21*'Credit issuance TYA'!$B$2),IF('Hoja De Calculo'!AQ$16&lt;'Hoja De Calculo'!AP$16,0,'Credit issuance TYA'!AP60-('Credit issuance TYA'!$AN$21*'Credit issuance TYA'!$B$2)))</f>
        <v>0</v>
      </c>
      <c r="AQ60" s="218">
        <f>IF(ISBLANK('Hoja De Calculo'!AR$13),'Credit issuance TYA'!AQ60-('Credit issuance TYA'!$AN$21*'Credit issuance TYA'!$B$2),IF('Hoja De Calculo'!AR$16&lt;'Hoja De Calculo'!AQ$16,0,'Credit issuance TYA'!AQ60-('Credit issuance TYA'!$AN$21*'Credit issuance TYA'!$B$2)))</f>
        <v>0</v>
      </c>
      <c r="AR60" s="218">
        <f>IF(ISBLANK('Hoja De Calculo'!AS$13),'Credit issuance TYA'!AR60-('Credit issuance TYA'!$AN$21*'Credit issuance TYA'!$B$2),IF('Hoja De Calculo'!AS$16&lt;'Hoja De Calculo'!AR$16,0,'Credit issuance TYA'!AR60-('Credit issuance TYA'!$AN$21*'Credit issuance TYA'!$B$2)))</f>
        <v>0</v>
      </c>
      <c r="AS60" s="218">
        <f>IF(ISBLANK('Hoja De Calculo'!AT$13),'Credit issuance TYA'!AS60-('Credit issuance TYA'!$AN$21*'Credit issuance TYA'!$B$2),IF('Hoja De Calculo'!AT$16&lt;'Hoja De Calculo'!AS$16,0,'Credit issuance TYA'!AS60-('Credit issuance TYA'!$AN$21*'Credit issuance TYA'!$B$2)))</f>
        <v>0</v>
      </c>
      <c r="AT60" s="218">
        <f>IF(ISBLANK('Hoja De Calculo'!AU$13),'Credit issuance TYA'!AT60-('Credit issuance TYA'!$AN$21*'Credit issuance TYA'!$B$2),IF('Hoja De Calculo'!AU$16&lt;'Hoja De Calculo'!AT$16,0,'Credit issuance TYA'!AT60-('Credit issuance TYA'!$AN$21*'Credit issuance TYA'!$B$2)))</f>
        <v>0</v>
      </c>
      <c r="AU60" s="218">
        <f>IF(ISBLANK('Hoja De Calculo'!AV$13),'Credit issuance TYA'!AU60-('Credit issuance TYA'!$AN$21*'Credit issuance TYA'!$B$2),IF('Hoja De Calculo'!AV$16&lt;'Hoja De Calculo'!AU$16,0,'Credit issuance TYA'!AU60-('Credit issuance TYA'!$AN$21*'Credit issuance TYA'!$B$2)))</f>
        <v>0</v>
      </c>
      <c r="AV60" s="218">
        <f>IF(ISBLANK('Hoja De Calculo'!AW$13),'Credit issuance TYA'!AV60-('Credit issuance TYA'!$AN$21*'Credit issuance TYA'!$B$2),IF('Hoja De Calculo'!AW$16&lt;'Hoja De Calculo'!AV$16,0,'Credit issuance TYA'!AV60-('Credit issuance TYA'!$AN$21*'Credit issuance TYA'!$B$2)))</f>
        <v>0</v>
      </c>
      <c r="AW60" s="218">
        <f>IF(ISBLANK('Hoja De Calculo'!AX$13),'Credit issuance TYA'!AW60-('Credit issuance TYA'!$AN$21*'Credit issuance TYA'!$B$2),IF('Hoja De Calculo'!AX$16&lt;'Hoja De Calculo'!AW$16,0,'Credit issuance TYA'!AW60-('Credit issuance TYA'!$AN$21*'Credit issuance TYA'!$B$2)))</f>
        <v>0</v>
      </c>
      <c r="AX60" s="218">
        <f>IF(ISBLANK('Hoja De Calculo'!AY$13),'Credit issuance TYA'!AX60-('Credit issuance TYA'!$AN$21*'Credit issuance TYA'!$B$2),IF('Hoja De Calculo'!AY$16&lt;'Hoja De Calculo'!AX$16,0,'Credit issuance TYA'!AX60-('Credit issuance TYA'!$AN$21*'Credit issuance TYA'!$B$2)))</f>
        <v>0</v>
      </c>
      <c r="AY60" s="218">
        <f>IF(ISBLANK('Hoja De Calculo'!AZ$13),'Credit issuance TYA'!AY60-('Credit issuance TYA'!$AN$21*'Credit issuance TYA'!$B$2),IF('Hoja De Calculo'!AZ$16&lt;'Hoja De Calculo'!AY$16,0,'Credit issuance TYA'!AY60-('Credit issuance TYA'!$AN$21*'Credit issuance TYA'!$B$2)))</f>
        <v>0</v>
      </c>
      <c r="AZ60" s="218">
        <f>IF(ISBLANK('Hoja De Calculo'!BA$13),'Credit issuance TYA'!AZ60-('Credit issuance TYA'!$AN$21*'Credit issuance TYA'!$B$2),IF('Hoja De Calculo'!BA$16&lt;'Hoja De Calculo'!AZ$16,0,'Credit issuance TYA'!AZ60-('Credit issuance TYA'!$AN$21*'Credit issuance TYA'!$B$2)))</f>
        <v>0</v>
      </c>
      <c r="BA60" s="218">
        <f>IF(ISBLANK('Hoja De Calculo'!BB$13),'Credit issuance TYA'!BA60-('Credit issuance TYA'!$AN$21*'Credit issuance TYA'!$B$2),IF('Hoja De Calculo'!BB$16&lt;'Hoja De Calculo'!BA$16,0,'Credit issuance TYA'!BA60-('Credit issuance TYA'!$AN$21*'Credit issuance TYA'!$B$2)))</f>
        <v>0</v>
      </c>
      <c r="BB60" s="218">
        <f>IF(ISBLANK('Hoja De Calculo'!BC$13),'Credit issuance TYA'!BB60-('Credit issuance TYA'!$AN$21*'Credit issuance TYA'!$B$2),IF('Hoja De Calculo'!BC$16&lt;'Hoja De Calculo'!BB$16,0,'Credit issuance TYA'!BB60-('Credit issuance TYA'!$AN$21*'Credit issuance TYA'!$B$2)))</f>
        <v>0</v>
      </c>
      <c r="BC60" s="218">
        <f>IF(ISBLANK('Hoja De Calculo'!BD$13),'Credit issuance TYA'!BC60-('Credit issuance TYA'!$AN$21*'Credit issuance TYA'!$B$2),IF('Hoja De Calculo'!BD$16&lt;'Hoja De Calculo'!BC$16,0,'Credit issuance TYA'!BC60-('Credit issuance TYA'!$AN$21*'Credit issuance TYA'!$B$2)))</f>
        <v>0</v>
      </c>
      <c r="BD60" s="218">
        <f>IF(ISBLANK('Hoja De Calculo'!BE$13),'Credit issuance TYA'!BD60-('Credit issuance TYA'!$AN$21*'Credit issuance TYA'!$B$2),IF('Hoja De Calculo'!BE$16&lt;'Hoja De Calculo'!BD$16,0,'Credit issuance TYA'!BD60-('Credit issuance TYA'!$AN$21*'Credit issuance TYA'!$B$2)))</f>
        <v>0</v>
      </c>
      <c r="BE60" s="218">
        <f>IF(ISBLANK('Hoja De Calculo'!BF$13),'Credit issuance TYA'!BE60-('Credit issuance TYA'!$AN$21*'Credit issuance TYA'!$B$2),IF('Hoja De Calculo'!BF$16&lt;'Hoja De Calculo'!BE$16,0,'Credit issuance TYA'!BE60-('Credit issuance TYA'!$AN$21*'Credit issuance TYA'!$B$2)))</f>
        <v>0</v>
      </c>
      <c r="BF60" s="218">
        <f>IF(ISBLANK('Hoja De Calculo'!BG$13),'Credit issuance TYA'!BF60-('Credit issuance TYA'!$AN$21*'Credit issuance TYA'!$B$2),IF('Hoja De Calculo'!BG$16&lt;'Hoja De Calculo'!BF$16,0,'Credit issuance TYA'!BF60-('Credit issuance TYA'!$AN$21*'Credit issuance TYA'!$B$2)))</f>
        <v>0</v>
      </c>
      <c r="BG60" s="218">
        <f>IF(ISBLANK('Hoja De Calculo'!BH$13),'Credit issuance TYA'!BG60-('Credit issuance TYA'!$AN$21*'Credit issuance TYA'!$B$2),IF('Hoja De Calculo'!BH$16&lt;'Hoja De Calculo'!BG$16,0,'Credit issuance TYA'!BG60-('Credit issuance TYA'!$AN$21*'Credit issuance TYA'!$B$2)))</f>
        <v>0</v>
      </c>
      <c r="BH60" s="218">
        <f>IF(ISBLANK('Hoja De Calculo'!BI$13),'Credit issuance TYA'!BH60-('Credit issuance TYA'!$AN$21*'Credit issuance TYA'!$B$2),IF('Hoja De Calculo'!BI$16&lt;'Hoja De Calculo'!BH$16,0,'Credit issuance TYA'!BH60-('Credit issuance TYA'!$AN$21*'Credit issuance TYA'!$B$2)))</f>
        <v>0</v>
      </c>
      <c r="BI60" s="218">
        <f>IF(ISBLANK('Hoja De Calculo'!BJ$13),'Credit issuance TYA'!BI60-('Credit issuance TYA'!$AN$21*'Credit issuance TYA'!$B$2),IF('Hoja De Calculo'!BJ$16&lt;'Hoja De Calculo'!BI$16,0,'Credit issuance TYA'!BI60-('Credit issuance TYA'!$AN$21*'Credit issuance TYA'!$B$2)))</f>
        <v>0</v>
      </c>
      <c r="BJ60" s="218">
        <f>IF(ISBLANK('Hoja De Calculo'!BK$13),'Credit issuance TYA'!BJ60-('Credit issuance TYA'!$AN$21*'Credit issuance TYA'!$B$2),IF('Hoja De Calculo'!BK$16&lt;'Hoja De Calculo'!BJ$16,0,'Credit issuance TYA'!BJ60-('Credit issuance TYA'!$AN$21*'Credit issuance TYA'!$B$2)))</f>
        <v>0</v>
      </c>
      <c r="BK60" s="218">
        <f>IF(ISBLANK('Hoja De Calculo'!BL$13),'Credit issuance TYA'!BK60-('Credit issuance TYA'!$AN$21*'Credit issuance TYA'!$B$2),IF('Hoja De Calculo'!BL$16&lt;'Hoja De Calculo'!BK$16,0,'Credit issuance TYA'!BK60-('Credit issuance TYA'!$AN$21*'Credit issuance TYA'!$B$2)))</f>
        <v>0</v>
      </c>
      <c r="BL60" s="218">
        <f>IF(ISBLANK('Hoja De Calculo'!BM$13),'Credit issuance TYA'!BL60-('Credit issuance TYA'!$AN$21*'Credit issuance TYA'!$B$2),IF('Hoja De Calculo'!BM$16&lt;'Hoja De Calculo'!BL$16,0,'Credit issuance TYA'!BL60-('Credit issuance TYA'!$AN$21*'Credit issuance TYA'!$B$2)))</f>
        <v>0</v>
      </c>
      <c r="BM60" s="218">
        <f>IF(ISBLANK('Hoja De Calculo'!BN$13),'Credit issuance TYA'!BM60-('Credit issuance TYA'!$AN$21*'Credit issuance TYA'!$B$2),IF('Hoja De Calculo'!BN$16&lt;'Hoja De Calculo'!BM$16,0,'Credit issuance TYA'!BM60-('Credit issuance TYA'!$AN$21*'Credit issuance TYA'!$B$2)))</f>
        <v>0</v>
      </c>
      <c r="BN60" s="218">
        <f>IF(ISBLANK('Hoja De Calculo'!BO$13),'Credit issuance TYA'!BN60-('Credit issuance TYA'!$AN$21*'Credit issuance TYA'!$B$2),IF('Hoja De Calculo'!BO$16&lt;'Hoja De Calculo'!BN$16,0,'Credit issuance TYA'!BN60-('Credit issuance TYA'!$AN$21*'Credit issuance TYA'!$B$2)))</f>
        <v>0</v>
      </c>
      <c r="BO60" s="218">
        <f>IF(ISBLANK('Hoja De Calculo'!BP$13),'Credit issuance TYA'!BO60-('Credit issuance TYA'!$AN$21*'Credit issuance TYA'!$B$2),IF('Hoja De Calculo'!BP$16&lt;'Hoja De Calculo'!BO$16,0,'Credit issuance TYA'!BO60-('Credit issuance TYA'!$AN$21*'Credit issuance TYA'!$B$2)))</f>
        <v>0</v>
      </c>
      <c r="BP60" s="218">
        <f>IF(ISBLANK('Hoja De Calculo'!BQ$13),'Credit issuance TYA'!BP60-('Credit issuance TYA'!$AN$21*'Credit issuance TYA'!$B$2),IF('Hoja De Calculo'!BQ$16&lt;'Hoja De Calculo'!BP$16,0,'Credit issuance TYA'!BP60-('Credit issuance TYA'!$AN$21*'Credit issuance TYA'!$B$2)))</f>
        <v>0</v>
      </c>
      <c r="BQ60" s="218">
        <f>IF(ISBLANK('Hoja De Calculo'!BR$13),'Credit issuance TYA'!BQ60-('Credit issuance TYA'!$AN$21*'Credit issuance TYA'!$B$2),IF('Hoja De Calculo'!BR$16&lt;'Hoja De Calculo'!BQ$16,0,'Credit issuance TYA'!BQ60-('Credit issuance TYA'!$AN$21*'Credit issuance TYA'!$B$2)))</f>
        <v>0</v>
      </c>
      <c r="BR60" s="218">
        <f>IF(ISBLANK('Hoja De Calculo'!BS$13),'Credit issuance TYA'!BR60-('Credit issuance TYA'!$AN$21*'Credit issuance TYA'!$B$2),IF('Hoja De Calculo'!BS$16&lt;'Hoja De Calculo'!BR$16,0,'Credit issuance TYA'!BR60-('Credit issuance TYA'!$AN$21*'Credit issuance TYA'!$B$2)))</f>
        <v>0</v>
      </c>
      <c r="BS60" s="218">
        <f>IF(ISBLANK('Hoja De Calculo'!BT$13),'Credit issuance TYA'!BS60-('Credit issuance TYA'!$AN$21*'Credit issuance TYA'!$B$2),IF('Hoja De Calculo'!BT$16&lt;'Hoja De Calculo'!BS$16,0,'Credit issuance TYA'!BS60-('Credit issuance TYA'!$AN$21*'Credit issuance TYA'!$B$2)))</f>
        <v>0</v>
      </c>
      <c r="BT60" s="218">
        <f>IF(ISBLANK('Hoja De Calculo'!BU$13),'Credit issuance TYA'!BT60-('Credit issuance TYA'!$AN$21*'Credit issuance TYA'!$B$2),IF('Hoja De Calculo'!BU$16&lt;'Hoja De Calculo'!BT$16,0,'Credit issuance TYA'!BT60-('Credit issuance TYA'!$AN$21*'Credit issuance TYA'!$B$2)))</f>
        <v>0</v>
      </c>
      <c r="BU60" s="218">
        <f>IF(ISBLANK('Hoja De Calculo'!BV$13),'Credit issuance TYA'!BU60-('Credit issuance TYA'!$AN$21*'Credit issuance TYA'!$B$2),IF('Hoja De Calculo'!BV$16&lt;'Hoja De Calculo'!BU$16,0,'Credit issuance TYA'!BU60-('Credit issuance TYA'!$AN$21*'Credit issuance TYA'!$B$2)))</f>
        <v>0</v>
      </c>
      <c r="BV60" s="218">
        <f>IF(ISBLANK('Hoja De Calculo'!BW$13),'Credit issuance TYA'!BV60-('Credit issuance TYA'!$AN$21*'Credit issuance TYA'!$B$2),IF('Hoja De Calculo'!BW$16&lt;'Hoja De Calculo'!BV$16,0,'Credit issuance TYA'!BV60-('Credit issuance TYA'!$AN$21*'Credit issuance TYA'!$B$2)))</f>
        <v>0</v>
      </c>
      <c r="BW60" s="218">
        <f>IF(ISBLANK('Hoja De Calculo'!BX$13),'Credit issuance TYA'!BW60-('Credit issuance TYA'!$AN$21*'Credit issuance TYA'!$B$2),IF('Hoja De Calculo'!BX$16&lt;'Hoja De Calculo'!BW$16,0,'Credit issuance TYA'!BW60-('Credit issuance TYA'!$AN$21*'Credit issuance TYA'!$B$2)))</f>
        <v>0</v>
      </c>
      <c r="BX60" s="218">
        <f>IF(ISBLANK('Hoja De Calculo'!BY$13),'Credit issuance TYA'!BX60-('Credit issuance TYA'!$AN$21*'Credit issuance TYA'!$B$2),IF('Hoja De Calculo'!BY$16&lt;'Hoja De Calculo'!BX$16,0,'Credit issuance TYA'!BX60-('Credit issuance TYA'!$AN$21*'Credit issuance TYA'!$B$2)))</f>
        <v>0</v>
      </c>
      <c r="BY60" s="218">
        <f>IF(ISBLANK('Hoja De Calculo'!BZ$13),'Credit issuance TYA'!BY60-('Credit issuance TYA'!$AN$21*'Credit issuance TYA'!$B$2),IF('Hoja De Calculo'!BZ$16&lt;'Hoja De Calculo'!BY$16,0,'Credit issuance TYA'!BY60-('Credit issuance TYA'!$AN$21*'Credit issuance TYA'!$B$2)))</f>
        <v>0</v>
      </c>
      <c r="BZ60" s="218">
        <f>IF(ISBLANK('Hoja De Calculo'!CA$13),'Credit issuance TYA'!BZ60-('Credit issuance TYA'!$AN$21*'Credit issuance TYA'!$B$2),IF('Hoja De Calculo'!CA$16&lt;'Hoja De Calculo'!BZ$16,0,'Credit issuance TYA'!BZ60-('Credit issuance TYA'!$AN$21*'Credit issuance TYA'!$B$2)))</f>
        <v>0</v>
      </c>
      <c r="CA60" s="218">
        <f>IF(ISBLANK('Hoja De Calculo'!CB$13),'Credit issuance TYA'!CA60-('Credit issuance TYA'!$AN$21*'Credit issuance TYA'!$B$2),IF('Hoja De Calculo'!CB$16&lt;'Hoja De Calculo'!CA$16,0,'Credit issuance TYA'!CA60-('Credit issuance TYA'!$AN$21*'Credit issuance TYA'!$B$2)))</f>
        <v>0</v>
      </c>
      <c r="CB60" s="218">
        <f>IF(ISBLANK('Hoja De Calculo'!CC$13),'Credit issuance TYA'!CB60-('Credit issuance TYA'!$AN$21*'Credit issuance TYA'!$B$2),IF('Hoja De Calculo'!CC$16&lt;'Hoja De Calculo'!CB$16,0,'Credit issuance TYA'!CB60-('Credit issuance TYA'!$AN$21*'Credit issuance TYA'!$B$2)))</f>
        <v>0</v>
      </c>
      <c r="CC60" s="218">
        <f>IF(ISBLANK('Hoja De Calculo'!CD$13),'Credit issuance TYA'!CC60-('Credit issuance TYA'!$AN$21*'Credit issuance TYA'!$B$2),IF('Hoja De Calculo'!CD$16&lt;'Hoja De Calculo'!CC$16,0,'Credit issuance TYA'!CC60-('Credit issuance TYA'!$AN$21*'Credit issuance TYA'!$B$2)))</f>
        <v>0</v>
      </c>
      <c r="CD60" s="218">
        <f>IF(ISBLANK('Hoja De Calculo'!CE$13),'Credit issuance TYA'!CD60-('Credit issuance TYA'!$AN$21*'Credit issuance TYA'!$B$2),IF('Hoja De Calculo'!CE$16&lt;'Hoja De Calculo'!CD$16,0,'Credit issuance TYA'!CD60-('Credit issuance TYA'!$AN$21*'Credit issuance TYA'!$B$2)))</f>
        <v>0</v>
      </c>
      <c r="CE60" s="218">
        <f>IF(ISBLANK('Hoja De Calculo'!CF$13),'Credit issuance TYA'!CE60-('Credit issuance TYA'!$AN$21*'Credit issuance TYA'!$B$2),IF('Hoja De Calculo'!CF$16&lt;'Hoja De Calculo'!CE$16,0,'Credit issuance TYA'!CE60-('Credit issuance TYA'!$AN$21*'Credit issuance TYA'!$B$2)))</f>
        <v>0</v>
      </c>
      <c r="CF60" s="218">
        <f>IF(ISBLANK('Hoja De Calculo'!CG$13),'Credit issuance TYA'!CF60-('Credit issuance TYA'!$AN$21*'Credit issuance TYA'!$B$2),IF('Hoja De Calculo'!CG$16&lt;'Hoja De Calculo'!CF$16,0,'Credit issuance TYA'!CF60-('Credit issuance TYA'!$AN$21*'Credit issuance TYA'!$B$2)))</f>
        <v>0</v>
      </c>
      <c r="CG60" s="218">
        <f>IF(ISBLANK('Hoja De Calculo'!CH$13),'Credit issuance TYA'!CG60-('Credit issuance TYA'!$AN$21*'Credit issuance TYA'!$B$2),IF('Hoja De Calculo'!CH$16&lt;'Hoja De Calculo'!CG$16,0,'Credit issuance TYA'!CG60-('Credit issuance TYA'!$AN$21*'Credit issuance TYA'!$B$2)))</f>
        <v>0</v>
      </c>
      <c r="CH60" s="218">
        <f>IF(ISBLANK('Hoja De Calculo'!CI$13),'Credit issuance TYA'!CH60-('Credit issuance TYA'!$AN$21*'Credit issuance TYA'!$B$2),IF('Hoja De Calculo'!CI$16&lt;'Hoja De Calculo'!CH$16,0,'Credit issuance TYA'!CH60-('Credit issuance TYA'!$AN$21*'Credit issuance TYA'!$B$2)))</f>
        <v>0</v>
      </c>
      <c r="CI60" s="218">
        <f>IF(ISBLANK('Hoja De Calculo'!CJ$13),'Credit issuance TYA'!CI60-('Credit issuance TYA'!$AN$21*'Credit issuance TYA'!$B$2),IF('Hoja De Calculo'!CJ$16&lt;'Hoja De Calculo'!CI$16,0,'Credit issuance TYA'!CI60-('Credit issuance TYA'!$AN$21*'Credit issuance TYA'!$B$2)))</f>
        <v>0</v>
      </c>
      <c r="CJ60" s="218">
        <f>IF(ISBLANK('Hoja De Calculo'!CK$13),'Credit issuance TYA'!CJ60-('Credit issuance TYA'!$AN$21*'Credit issuance TYA'!$B$2),IF('Hoja De Calculo'!CK$16&lt;'Hoja De Calculo'!CJ$16,0,'Credit issuance TYA'!CJ60-('Credit issuance TYA'!$AN$21*'Credit issuance TYA'!$B$2)))</f>
        <v>0</v>
      </c>
      <c r="CK60" s="218">
        <f>IF(ISBLANK('Hoja De Calculo'!CL$13),'Credit issuance TYA'!CK60-('Credit issuance TYA'!$AN$21*'Credit issuance TYA'!$B$2),IF('Hoja De Calculo'!CL$16&lt;'Hoja De Calculo'!CK$16,0,'Credit issuance TYA'!CK60-('Credit issuance TYA'!$AN$21*'Credit issuance TYA'!$B$2)))</f>
        <v>0</v>
      </c>
      <c r="CL60" s="218">
        <f>IF(ISBLANK('Hoja De Calculo'!CM$13),'Credit issuance TYA'!CL60-('Credit issuance TYA'!$AN$21*'Credit issuance TYA'!$B$2),IF('Hoja De Calculo'!CM$16&lt;'Hoja De Calculo'!CL$16,0,'Credit issuance TYA'!CL60-('Credit issuance TYA'!$AN$21*'Credit issuance TYA'!$B$2)))</f>
        <v>0</v>
      </c>
      <c r="CM60" s="218">
        <f>IF(ISBLANK('Hoja De Calculo'!CN$13),'Credit issuance TYA'!CM60-('Credit issuance TYA'!$AN$21*'Credit issuance TYA'!$B$2),IF('Hoja De Calculo'!CN$16&lt;'Hoja De Calculo'!CM$16,0,'Credit issuance TYA'!CM60-('Credit issuance TYA'!$AN$21*'Credit issuance TYA'!$B$2)))</f>
        <v>0</v>
      </c>
      <c r="CN60" s="218">
        <f>IF(ISBLANK('Hoja De Calculo'!CO$13),'Credit issuance TYA'!CN60-('Credit issuance TYA'!$AN$21*'Credit issuance TYA'!$B$2),IF('Hoja De Calculo'!CO$16&lt;'Hoja De Calculo'!CN$16,0,'Credit issuance TYA'!CN60-('Credit issuance TYA'!$AN$21*'Credit issuance TYA'!$B$2)))</f>
        <v>0</v>
      </c>
      <c r="CO60" s="218">
        <f>IF(ISBLANK('Hoja De Calculo'!CP$13),'Credit issuance TYA'!CO60-('Credit issuance TYA'!$AN$21*'Credit issuance TYA'!$B$2),IF('Hoja De Calculo'!CP$16&lt;'Hoja De Calculo'!CO$16,0,'Credit issuance TYA'!CO60-('Credit issuance TYA'!$AN$21*'Credit issuance TYA'!$B$2)))</f>
        <v>0</v>
      </c>
      <c r="CP60" s="218">
        <f>IF(ISBLANK('Hoja De Calculo'!CQ$13),'Credit issuance TYA'!CP60-('Credit issuance TYA'!$AN$21*'Credit issuance TYA'!$B$2),IF('Hoja De Calculo'!CQ$16&lt;'Hoja De Calculo'!CP$16,0,'Credit issuance TYA'!CP60-('Credit issuance TYA'!$AN$21*'Credit issuance TYA'!$B$2)))</f>
        <v>0</v>
      </c>
      <c r="CQ60" s="218">
        <f>IF(ISBLANK('Hoja De Calculo'!CR$13),'Credit issuance TYA'!CQ60-('Credit issuance TYA'!$AN$21*'Credit issuance TYA'!$B$2),IF('Hoja De Calculo'!CR$16&lt;'Hoja De Calculo'!CQ$16,0,'Credit issuance TYA'!CQ60-('Credit issuance TYA'!$AN$21*'Credit issuance TYA'!$B$2)))</f>
        <v>0</v>
      </c>
      <c r="CR60" s="218">
        <f>IF(ISBLANK('Hoja De Calculo'!CS$13),'Credit issuance TYA'!CR60-('Credit issuance TYA'!$AN$21*'Credit issuance TYA'!$B$2),IF('Hoja De Calculo'!CS$16&lt;'Hoja De Calculo'!CR$16,0,'Credit issuance TYA'!CR60-('Credit issuance TYA'!$AN$21*'Credit issuance TYA'!$B$2)))</f>
        <v>0</v>
      </c>
      <c r="CS60" s="218">
        <f>IF(ISBLANK('Hoja De Calculo'!CT$13),'Credit issuance TYA'!CS60-('Credit issuance TYA'!$AN$21*'Credit issuance TYA'!$B$2),IF('Hoja De Calculo'!CT$16&lt;'Hoja De Calculo'!CS$16,0,'Credit issuance TYA'!CS60-('Credit issuance TYA'!$AN$21*'Credit issuance TYA'!$B$2)))</f>
        <v>0</v>
      </c>
      <c r="CT60" s="218">
        <f>IF(ISBLANK('Hoja De Calculo'!CU$13),'Credit issuance TYA'!CT60-('Credit issuance TYA'!$AN$21*'Credit issuance TYA'!$B$2),IF('Hoja De Calculo'!CU$16&lt;'Hoja De Calculo'!CT$16,0,'Credit issuance TYA'!CT60-('Credit issuance TYA'!$AN$21*'Credit issuance TYA'!$B$2)))</f>
        <v>0</v>
      </c>
      <c r="CU60" s="218">
        <f>IF(ISBLANK('Hoja De Calculo'!CV$13),'Credit issuance TYA'!CU60-('Credit issuance TYA'!$AN$21*'Credit issuance TYA'!$B$2),IF('Hoja De Calculo'!CV$16&lt;'Hoja De Calculo'!CU$16,0,'Credit issuance TYA'!CU60-('Credit issuance TYA'!$AN$21*'Credit issuance TYA'!$B$2)))</f>
        <v>0</v>
      </c>
      <c r="CV60" s="218">
        <f>IF(ISBLANK('Hoja De Calculo'!CW$13),'Credit issuance TYA'!CV60-('Credit issuance TYA'!$AN$21*'Credit issuance TYA'!$B$2),IF('Hoja De Calculo'!CW$16&lt;'Hoja De Calculo'!CV$16,0,'Credit issuance TYA'!CV60-('Credit issuance TYA'!$AN$21*'Credit issuance TYA'!$B$2)))</f>
        <v>0</v>
      </c>
      <c r="CW60" s="218">
        <f>IF(ISBLANK('Hoja De Calculo'!CX$13),'Credit issuance TYA'!CW60-('Credit issuance TYA'!$AN$21*'Credit issuance TYA'!$B$2),IF('Hoja De Calculo'!CX$16&lt;'Hoja De Calculo'!CW$16,0,'Credit issuance TYA'!CW60-('Credit issuance TYA'!$AN$21*'Credit issuance TYA'!$B$2)))</f>
        <v>0</v>
      </c>
    </row>
    <row r="61" spans="1:101" x14ac:dyDescent="0.35">
      <c r="A61" t="s">
        <v>166</v>
      </c>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218">
        <f>'Credit issuance TYA'!AO61-('Credit issuance TYA'!$AO$21*'Credit issuance TYA'!$B$2)</f>
        <v>0</v>
      </c>
      <c r="AP61" s="218">
        <f>IF(ISBLANK('Hoja De Calculo'!AQ$13),'Credit issuance TYA'!AP61-('Credit issuance TYA'!$AO$21*'Credit issuance TYA'!$B$2),IF('Hoja De Calculo'!AQ$16&lt;'Hoja De Calculo'!AP$16,0,'Credit issuance TYA'!AP61-('Credit issuance TYA'!$AO$21*'Credit issuance TYA'!$B$2)))</f>
        <v>0</v>
      </c>
      <c r="AQ61" s="218">
        <f>IF(ISBLANK('Hoja De Calculo'!AR$13),'Credit issuance TYA'!AQ61-('Credit issuance TYA'!$AO$21*'Credit issuance TYA'!$B$2),IF('Hoja De Calculo'!AR$16&lt;'Hoja De Calculo'!AQ$16,0,'Credit issuance TYA'!AQ61-('Credit issuance TYA'!$AO$21*'Credit issuance TYA'!$B$2)))</f>
        <v>0</v>
      </c>
      <c r="AR61" s="218">
        <f>IF(ISBLANK('Hoja De Calculo'!AS$13),'Credit issuance TYA'!AR61-('Credit issuance TYA'!$AO$21*'Credit issuance TYA'!$B$2),IF('Hoja De Calculo'!AS$16&lt;'Hoja De Calculo'!AR$16,0,'Credit issuance TYA'!AR61-('Credit issuance TYA'!$AO$21*'Credit issuance TYA'!$B$2)))</f>
        <v>0</v>
      </c>
      <c r="AS61" s="218">
        <f>IF(ISBLANK('Hoja De Calculo'!AT$13),'Credit issuance TYA'!AS61-('Credit issuance TYA'!$AO$21*'Credit issuance TYA'!$B$2),IF('Hoja De Calculo'!AT$16&lt;'Hoja De Calculo'!AS$16,0,'Credit issuance TYA'!AS61-('Credit issuance TYA'!$AO$21*'Credit issuance TYA'!$B$2)))</f>
        <v>0</v>
      </c>
      <c r="AT61" s="218">
        <f>IF(ISBLANK('Hoja De Calculo'!AU$13),'Credit issuance TYA'!AT61-('Credit issuance TYA'!$AO$21*'Credit issuance TYA'!$B$2),IF('Hoja De Calculo'!AU$16&lt;'Hoja De Calculo'!AT$16,0,'Credit issuance TYA'!AT61-('Credit issuance TYA'!$AO$21*'Credit issuance TYA'!$B$2)))</f>
        <v>0</v>
      </c>
      <c r="AU61" s="218">
        <f>IF(ISBLANK('Hoja De Calculo'!AV$13),'Credit issuance TYA'!AU61-('Credit issuance TYA'!$AO$21*'Credit issuance TYA'!$B$2),IF('Hoja De Calculo'!AV$16&lt;'Hoja De Calculo'!AU$16,0,'Credit issuance TYA'!AU61-('Credit issuance TYA'!$AO$21*'Credit issuance TYA'!$B$2)))</f>
        <v>0</v>
      </c>
      <c r="AV61" s="218">
        <f>IF(ISBLANK('Hoja De Calculo'!AW$13),'Credit issuance TYA'!AV61-('Credit issuance TYA'!$AO$21*'Credit issuance TYA'!$B$2),IF('Hoja De Calculo'!AW$16&lt;'Hoja De Calculo'!AV$16,0,'Credit issuance TYA'!AV61-('Credit issuance TYA'!$AO$21*'Credit issuance TYA'!$B$2)))</f>
        <v>0</v>
      </c>
      <c r="AW61" s="218">
        <f>IF(ISBLANK('Hoja De Calculo'!AX$13),'Credit issuance TYA'!AW61-('Credit issuance TYA'!$AO$21*'Credit issuance TYA'!$B$2),IF('Hoja De Calculo'!AX$16&lt;'Hoja De Calculo'!AW$16,0,'Credit issuance TYA'!AW61-('Credit issuance TYA'!$AO$21*'Credit issuance TYA'!$B$2)))</f>
        <v>0</v>
      </c>
      <c r="AX61" s="218">
        <f>IF(ISBLANK('Hoja De Calculo'!AY$13),'Credit issuance TYA'!AX61-('Credit issuance TYA'!$AO$21*'Credit issuance TYA'!$B$2),IF('Hoja De Calculo'!AY$16&lt;'Hoja De Calculo'!AX$16,0,'Credit issuance TYA'!AX61-('Credit issuance TYA'!$AO$21*'Credit issuance TYA'!$B$2)))</f>
        <v>0</v>
      </c>
      <c r="AY61" s="218">
        <f>IF(ISBLANK('Hoja De Calculo'!AZ$13),'Credit issuance TYA'!AY61-('Credit issuance TYA'!$AO$21*'Credit issuance TYA'!$B$2),IF('Hoja De Calculo'!AZ$16&lt;'Hoja De Calculo'!AY$16,0,'Credit issuance TYA'!AY61-('Credit issuance TYA'!$AO$21*'Credit issuance TYA'!$B$2)))</f>
        <v>0</v>
      </c>
      <c r="AZ61" s="218">
        <f>IF(ISBLANK('Hoja De Calculo'!BA$13),'Credit issuance TYA'!AZ61-('Credit issuance TYA'!$AO$21*'Credit issuance TYA'!$B$2),IF('Hoja De Calculo'!BA$16&lt;'Hoja De Calculo'!AZ$16,0,'Credit issuance TYA'!AZ61-('Credit issuance TYA'!$AO$21*'Credit issuance TYA'!$B$2)))</f>
        <v>0</v>
      </c>
      <c r="BA61" s="218">
        <f>IF(ISBLANK('Hoja De Calculo'!BB$13),'Credit issuance TYA'!BA61-('Credit issuance TYA'!$AO$21*'Credit issuance TYA'!$B$2),IF('Hoja De Calculo'!BB$16&lt;'Hoja De Calculo'!BA$16,0,'Credit issuance TYA'!BA61-('Credit issuance TYA'!$AO$21*'Credit issuance TYA'!$B$2)))</f>
        <v>0</v>
      </c>
      <c r="BB61" s="218">
        <f>IF(ISBLANK('Hoja De Calculo'!BC$13),'Credit issuance TYA'!BB61-('Credit issuance TYA'!$AO$21*'Credit issuance TYA'!$B$2),IF('Hoja De Calculo'!BC$16&lt;'Hoja De Calculo'!BB$16,0,'Credit issuance TYA'!BB61-('Credit issuance TYA'!$AO$21*'Credit issuance TYA'!$B$2)))</f>
        <v>0</v>
      </c>
      <c r="BC61" s="218">
        <f>IF(ISBLANK('Hoja De Calculo'!BD$13),'Credit issuance TYA'!BC61-('Credit issuance TYA'!$AO$21*'Credit issuance TYA'!$B$2),IF('Hoja De Calculo'!BD$16&lt;'Hoja De Calculo'!BC$16,0,'Credit issuance TYA'!BC61-('Credit issuance TYA'!$AO$21*'Credit issuance TYA'!$B$2)))</f>
        <v>0</v>
      </c>
      <c r="BD61" s="218">
        <f>IF(ISBLANK('Hoja De Calculo'!BE$13),'Credit issuance TYA'!BD61-('Credit issuance TYA'!$AO$21*'Credit issuance TYA'!$B$2),IF('Hoja De Calculo'!BE$16&lt;'Hoja De Calculo'!BD$16,0,'Credit issuance TYA'!BD61-('Credit issuance TYA'!$AO$21*'Credit issuance TYA'!$B$2)))</f>
        <v>0</v>
      </c>
      <c r="BE61" s="218">
        <f>IF(ISBLANK('Hoja De Calculo'!BF$13),'Credit issuance TYA'!BE61-('Credit issuance TYA'!$AO$21*'Credit issuance TYA'!$B$2),IF('Hoja De Calculo'!BF$16&lt;'Hoja De Calculo'!BE$16,0,'Credit issuance TYA'!BE61-('Credit issuance TYA'!$AO$21*'Credit issuance TYA'!$B$2)))</f>
        <v>0</v>
      </c>
      <c r="BF61" s="218">
        <f>IF(ISBLANK('Hoja De Calculo'!BG$13),'Credit issuance TYA'!BF61-('Credit issuance TYA'!$AO$21*'Credit issuance TYA'!$B$2),IF('Hoja De Calculo'!BG$16&lt;'Hoja De Calculo'!BF$16,0,'Credit issuance TYA'!BF61-('Credit issuance TYA'!$AO$21*'Credit issuance TYA'!$B$2)))</f>
        <v>0</v>
      </c>
      <c r="BG61" s="218">
        <f>IF(ISBLANK('Hoja De Calculo'!BH$13),'Credit issuance TYA'!BG61-('Credit issuance TYA'!$AO$21*'Credit issuance TYA'!$B$2),IF('Hoja De Calculo'!BH$16&lt;'Hoja De Calculo'!BG$16,0,'Credit issuance TYA'!BG61-('Credit issuance TYA'!$AO$21*'Credit issuance TYA'!$B$2)))</f>
        <v>0</v>
      </c>
      <c r="BH61" s="218">
        <f>IF(ISBLANK('Hoja De Calculo'!BI$13),'Credit issuance TYA'!BH61-('Credit issuance TYA'!$AO$21*'Credit issuance TYA'!$B$2),IF('Hoja De Calculo'!BI$16&lt;'Hoja De Calculo'!BH$16,0,'Credit issuance TYA'!BH61-('Credit issuance TYA'!$AO$21*'Credit issuance TYA'!$B$2)))</f>
        <v>0</v>
      </c>
      <c r="BI61" s="218">
        <f>IF(ISBLANK('Hoja De Calculo'!BJ$13),'Credit issuance TYA'!BI61-('Credit issuance TYA'!$AO$21*'Credit issuance TYA'!$B$2),IF('Hoja De Calculo'!BJ$16&lt;'Hoja De Calculo'!BI$16,0,'Credit issuance TYA'!BI61-('Credit issuance TYA'!$AO$21*'Credit issuance TYA'!$B$2)))</f>
        <v>0</v>
      </c>
      <c r="BJ61" s="218">
        <f>IF(ISBLANK('Hoja De Calculo'!BK$13),'Credit issuance TYA'!BJ61-('Credit issuance TYA'!$AO$21*'Credit issuance TYA'!$B$2),IF('Hoja De Calculo'!BK$16&lt;'Hoja De Calculo'!BJ$16,0,'Credit issuance TYA'!BJ61-('Credit issuance TYA'!$AO$21*'Credit issuance TYA'!$B$2)))</f>
        <v>0</v>
      </c>
      <c r="BK61" s="218">
        <f>IF(ISBLANK('Hoja De Calculo'!BL$13),'Credit issuance TYA'!BK61-('Credit issuance TYA'!$AO$21*'Credit issuance TYA'!$B$2),IF('Hoja De Calculo'!BL$16&lt;'Hoja De Calculo'!BK$16,0,'Credit issuance TYA'!BK61-('Credit issuance TYA'!$AO$21*'Credit issuance TYA'!$B$2)))</f>
        <v>0</v>
      </c>
      <c r="BL61" s="218">
        <f>IF(ISBLANK('Hoja De Calculo'!BM$13),'Credit issuance TYA'!BL61-('Credit issuance TYA'!$AO$21*'Credit issuance TYA'!$B$2),IF('Hoja De Calculo'!BM$16&lt;'Hoja De Calculo'!BL$16,0,'Credit issuance TYA'!BL61-('Credit issuance TYA'!$AO$21*'Credit issuance TYA'!$B$2)))</f>
        <v>0</v>
      </c>
      <c r="BM61" s="218">
        <f>IF(ISBLANK('Hoja De Calculo'!BN$13),'Credit issuance TYA'!BM61-('Credit issuance TYA'!$AO$21*'Credit issuance TYA'!$B$2),IF('Hoja De Calculo'!BN$16&lt;'Hoja De Calculo'!BM$16,0,'Credit issuance TYA'!BM61-('Credit issuance TYA'!$AO$21*'Credit issuance TYA'!$B$2)))</f>
        <v>0</v>
      </c>
      <c r="BN61" s="218">
        <f>IF(ISBLANK('Hoja De Calculo'!BO$13),'Credit issuance TYA'!BN61-('Credit issuance TYA'!$AO$21*'Credit issuance TYA'!$B$2),IF('Hoja De Calculo'!BO$16&lt;'Hoja De Calculo'!BN$16,0,'Credit issuance TYA'!BN61-('Credit issuance TYA'!$AO$21*'Credit issuance TYA'!$B$2)))</f>
        <v>0</v>
      </c>
      <c r="BO61" s="218">
        <f>IF(ISBLANK('Hoja De Calculo'!BP$13),'Credit issuance TYA'!BO61-('Credit issuance TYA'!$AO$21*'Credit issuance TYA'!$B$2),IF('Hoja De Calculo'!BP$16&lt;'Hoja De Calculo'!BO$16,0,'Credit issuance TYA'!BO61-('Credit issuance TYA'!$AO$21*'Credit issuance TYA'!$B$2)))</f>
        <v>0</v>
      </c>
      <c r="BP61" s="218">
        <f>IF(ISBLANK('Hoja De Calculo'!BQ$13),'Credit issuance TYA'!BP61-('Credit issuance TYA'!$AO$21*'Credit issuance TYA'!$B$2),IF('Hoja De Calculo'!BQ$16&lt;'Hoja De Calculo'!BP$16,0,'Credit issuance TYA'!BP61-('Credit issuance TYA'!$AO$21*'Credit issuance TYA'!$B$2)))</f>
        <v>0</v>
      </c>
      <c r="BQ61" s="218">
        <f>IF(ISBLANK('Hoja De Calculo'!BR$13),'Credit issuance TYA'!BQ61-('Credit issuance TYA'!$AO$21*'Credit issuance TYA'!$B$2),IF('Hoja De Calculo'!BR$16&lt;'Hoja De Calculo'!BQ$16,0,'Credit issuance TYA'!BQ61-('Credit issuance TYA'!$AO$21*'Credit issuance TYA'!$B$2)))</f>
        <v>0</v>
      </c>
      <c r="BR61" s="218">
        <f>IF(ISBLANK('Hoja De Calculo'!BS$13),'Credit issuance TYA'!BR61-('Credit issuance TYA'!$AO$21*'Credit issuance TYA'!$B$2),IF('Hoja De Calculo'!BS$16&lt;'Hoja De Calculo'!BR$16,0,'Credit issuance TYA'!BR61-('Credit issuance TYA'!$AO$21*'Credit issuance TYA'!$B$2)))</f>
        <v>0</v>
      </c>
      <c r="BS61" s="218">
        <f>IF(ISBLANK('Hoja De Calculo'!BT$13),'Credit issuance TYA'!BS61-('Credit issuance TYA'!$AO$21*'Credit issuance TYA'!$B$2),IF('Hoja De Calculo'!BT$16&lt;'Hoja De Calculo'!BS$16,0,'Credit issuance TYA'!BS61-('Credit issuance TYA'!$AO$21*'Credit issuance TYA'!$B$2)))</f>
        <v>0</v>
      </c>
      <c r="BT61" s="218">
        <f>IF(ISBLANK('Hoja De Calculo'!BU$13),'Credit issuance TYA'!BT61-('Credit issuance TYA'!$AO$21*'Credit issuance TYA'!$B$2),IF('Hoja De Calculo'!BU$16&lt;'Hoja De Calculo'!BT$16,0,'Credit issuance TYA'!BT61-('Credit issuance TYA'!$AO$21*'Credit issuance TYA'!$B$2)))</f>
        <v>0</v>
      </c>
      <c r="BU61" s="218">
        <f>IF(ISBLANK('Hoja De Calculo'!BV$13),'Credit issuance TYA'!BU61-('Credit issuance TYA'!$AO$21*'Credit issuance TYA'!$B$2),IF('Hoja De Calculo'!BV$16&lt;'Hoja De Calculo'!BU$16,0,'Credit issuance TYA'!BU61-('Credit issuance TYA'!$AO$21*'Credit issuance TYA'!$B$2)))</f>
        <v>0</v>
      </c>
      <c r="BV61" s="218">
        <f>IF(ISBLANK('Hoja De Calculo'!BW$13),'Credit issuance TYA'!BV61-('Credit issuance TYA'!$AO$21*'Credit issuance TYA'!$B$2),IF('Hoja De Calculo'!BW$16&lt;'Hoja De Calculo'!BV$16,0,'Credit issuance TYA'!BV61-('Credit issuance TYA'!$AO$21*'Credit issuance TYA'!$B$2)))</f>
        <v>0</v>
      </c>
      <c r="BW61" s="218">
        <f>IF(ISBLANK('Hoja De Calculo'!BX$13),'Credit issuance TYA'!BW61-('Credit issuance TYA'!$AO$21*'Credit issuance TYA'!$B$2),IF('Hoja De Calculo'!BX$16&lt;'Hoja De Calculo'!BW$16,0,'Credit issuance TYA'!BW61-('Credit issuance TYA'!$AO$21*'Credit issuance TYA'!$B$2)))</f>
        <v>0</v>
      </c>
      <c r="BX61" s="218">
        <f>IF(ISBLANK('Hoja De Calculo'!BY$13),'Credit issuance TYA'!BX61-('Credit issuance TYA'!$AO$21*'Credit issuance TYA'!$B$2),IF('Hoja De Calculo'!BY$16&lt;'Hoja De Calculo'!BX$16,0,'Credit issuance TYA'!BX61-('Credit issuance TYA'!$AO$21*'Credit issuance TYA'!$B$2)))</f>
        <v>0</v>
      </c>
      <c r="BY61" s="218">
        <f>IF(ISBLANK('Hoja De Calculo'!BZ$13),'Credit issuance TYA'!BY61-('Credit issuance TYA'!$AO$21*'Credit issuance TYA'!$B$2),IF('Hoja De Calculo'!BZ$16&lt;'Hoja De Calculo'!BY$16,0,'Credit issuance TYA'!BY61-('Credit issuance TYA'!$AO$21*'Credit issuance TYA'!$B$2)))</f>
        <v>0</v>
      </c>
      <c r="BZ61" s="218">
        <f>IF(ISBLANK('Hoja De Calculo'!CA$13),'Credit issuance TYA'!BZ61-('Credit issuance TYA'!$AO$21*'Credit issuance TYA'!$B$2),IF('Hoja De Calculo'!CA$16&lt;'Hoja De Calculo'!BZ$16,0,'Credit issuance TYA'!BZ61-('Credit issuance TYA'!$AO$21*'Credit issuance TYA'!$B$2)))</f>
        <v>0</v>
      </c>
      <c r="CA61" s="218">
        <f>IF(ISBLANK('Hoja De Calculo'!CB$13),'Credit issuance TYA'!CA61-('Credit issuance TYA'!$AO$21*'Credit issuance TYA'!$B$2),IF('Hoja De Calculo'!CB$16&lt;'Hoja De Calculo'!CA$16,0,'Credit issuance TYA'!CA61-('Credit issuance TYA'!$AO$21*'Credit issuance TYA'!$B$2)))</f>
        <v>0</v>
      </c>
      <c r="CB61" s="218">
        <f>IF(ISBLANK('Hoja De Calculo'!CC$13),'Credit issuance TYA'!CB61-('Credit issuance TYA'!$AO$21*'Credit issuance TYA'!$B$2),IF('Hoja De Calculo'!CC$16&lt;'Hoja De Calculo'!CB$16,0,'Credit issuance TYA'!CB61-('Credit issuance TYA'!$AO$21*'Credit issuance TYA'!$B$2)))</f>
        <v>0</v>
      </c>
      <c r="CC61" s="218">
        <f>IF(ISBLANK('Hoja De Calculo'!CD$13),'Credit issuance TYA'!CC61-('Credit issuance TYA'!$AO$21*'Credit issuance TYA'!$B$2),IF('Hoja De Calculo'!CD$16&lt;'Hoja De Calculo'!CC$16,0,'Credit issuance TYA'!CC61-('Credit issuance TYA'!$AO$21*'Credit issuance TYA'!$B$2)))</f>
        <v>0</v>
      </c>
      <c r="CD61" s="218">
        <f>IF(ISBLANK('Hoja De Calculo'!CE$13),'Credit issuance TYA'!CD61-('Credit issuance TYA'!$AO$21*'Credit issuance TYA'!$B$2),IF('Hoja De Calculo'!CE$16&lt;'Hoja De Calculo'!CD$16,0,'Credit issuance TYA'!CD61-('Credit issuance TYA'!$AO$21*'Credit issuance TYA'!$B$2)))</f>
        <v>0</v>
      </c>
      <c r="CE61" s="218">
        <f>IF(ISBLANK('Hoja De Calculo'!CF$13),'Credit issuance TYA'!CE61-('Credit issuance TYA'!$AO$21*'Credit issuance TYA'!$B$2),IF('Hoja De Calculo'!CF$16&lt;'Hoja De Calculo'!CE$16,0,'Credit issuance TYA'!CE61-('Credit issuance TYA'!$AO$21*'Credit issuance TYA'!$B$2)))</f>
        <v>0</v>
      </c>
      <c r="CF61" s="218">
        <f>IF(ISBLANK('Hoja De Calculo'!CG$13),'Credit issuance TYA'!CF61-('Credit issuance TYA'!$AO$21*'Credit issuance TYA'!$B$2),IF('Hoja De Calculo'!CG$16&lt;'Hoja De Calculo'!CF$16,0,'Credit issuance TYA'!CF61-('Credit issuance TYA'!$AO$21*'Credit issuance TYA'!$B$2)))</f>
        <v>0</v>
      </c>
      <c r="CG61" s="218">
        <f>IF(ISBLANK('Hoja De Calculo'!CH$13),'Credit issuance TYA'!CG61-('Credit issuance TYA'!$AO$21*'Credit issuance TYA'!$B$2),IF('Hoja De Calculo'!CH$16&lt;'Hoja De Calculo'!CG$16,0,'Credit issuance TYA'!CG61-('Credit issuance TYA'!$AO$21*'Credit issuance TYA'!$B$2)))</f>
        <v>0</v>
      </c>
      <c r="CH61" s="218">
        <f>IF(ISBLANK('Hoja De Calculo'!CI$13),'Credit issuance TYA'!CH61-('Credit issuance TYA'!$AO$21*'Credit issuance TYA'!$B$2),IF('Hoja De Calculo'!CI$16&lt;'Hoja De Calculo'!CH$16,0,'Credit issuance TYA'!CH61-('Credit issuance TYA'!$AO$21*'Credit issuance TYA'!$B$2)))</f>
        <v>0</v>
      </c>
      <c r="CI61" s="218">
        <f>IF(ISBLANK('Hoja De Calculo'!CJ$13),'Credit issuance TYA'!CI61-('Credit issuance TYA'!$AO$21*'Credit issuance TYA'!$B$2),IF('Hoja De Calculo'!CJ$16&lt;'Hoja De Calculo'!CI$16,0,'Credit issuance TYA'!CI61-('Credit issuance TYA'!$AO$21*'Credit issuance TYA'!$B$2)))</f>
        <v>0</v>
      </c>
      <c r="CJ61" s="218">
        <f>IF(ISBLANK('Hoja De Calculo'!CK$13),'Credit issuance TYA'!CJ61-('Credit issuance TYA'!$AO$21*'Credit issuance TYA'!$B$2),IF('Hoja De Calculo'!CK$16&lt;'Hoja De Calculo'!CJ$16,0,'Credit issuance TYA'!CJ61-('Credit issuance TYA'!$AO$21*'Credit issuance TYA'!$B$2)))</f>
        <v>0</v>
      </c>
      <c r="CK61" s="218">
        <f>IF(ISBLANK('Hoja De Calculo'!CL$13),'Credit issuance TYA'!CK61-('Credit issuance TYA'!$AO$21*'Credit issuance TYA'!$B$2),IF('Hoja De Calculo'!CL$16&lt;'Hoja De Calculo'!CK$16,0,'Credit issuance TYA'!CK61-('Credit issuance TYA'!$AO$21*'Credit issuance TYA'!$B$2)))</f>
        <v>0</v>
      </c>
      <c r="CL61" s="218">
        <f>IF(ISBLANK('Hoja De Calculo'!CM$13),'Credit issuance TYA'!CL61-('Credit issuance TYA'!$AO$21*'Credit issuance TYA'!$B$2),IF('Hoja De Calculo'!CM$16&lt;'Hoja De Calculo'!CL$16,0,'Credit issuance TYA'!CL61-('Credit issuance TYA'!$AO$21*'Credit issuance TYA'!$B$2)))</f>
        <v>0</v>
      </c>
      <c r="CM61" s="218">
        <f>IF(ISBLANK('Hoja De Calculo'!CN$13),'Credit issuance TYA'!CM61-('Credit issuance TYA'!$AO$21*'Credit issuance TYA'!$B$2),IF('Hoja De Calculo'!CN$16&lt;'Hoja De Calculo'!CM$16,0,'Credit issuance TYA'!CM61-('Credit issuance TYA'!$AO$21*'Credit issuance TYA'!$B$2)))</f>
        <v>0</v>
      </c>
      <c r="CN61" s="218">
        <f>IF(ISBLANK('Hoja De Calculo'!CO$13),'Credit issuance TYA'!CN61-('Credit issuance TYA'!$AO$21*'Credit issuance TYA'!$B$2),IF('Hoja De Calculo'!CO$16&lt;'Hoja De Calculo'!CN$16,0,'Credit issuance TYA'!CN61-('Credit issuance TYA'!$AO$21*'Credit issuance TYA'!$B$2)))</f>
        <v>0</v>
      </c>
      <c r="CO61" s="218">
        <f>IF(ISBLANK('Hoja De Calculo'!CP$13),'Credit issuance TYA'!CO61-('Credit issuance TYA'!$AO$21*'Credit issuance TYA'!$B$2),IF('Hoja De Calculo'!CP$16&lt;'Hoja De Calculo'!CO$16,0,'Credit issuance TYA'!CO61-('Credit issuance TYA'!$AO$21*'Credit issuance TYA'!$B$2)))</f>
        <v>0</v>
      </c>
      <c r="CP61" s="218">
        <f>IF(ISBLANK('Hoja De Calculo'!CQ$13),'Credit issuance TYA'!CP61-('Credit issuance TYA'!$AO$21*'Credit issuance TYA'!$B$2),IF('Hoja De Calculo'!CQ$16&lt;'Hoja De Calculo'!CP$16,0,'Credit issuance TYA'!CP61-('Credit issuance TYA'!$AO$21*'Credit issuance TYA'!$B$2)))</f>
        <v>0</v>
      </c>
      <c r="CQ61" s="218">
        <f>IF(ISBLANK('Hoja De Calculo'!CR$13),'Credit issuance TYA'!CQ61-('Credit issuance TYA'!$AO$21*'Credit issuance TYA'!$B$2),IF('Hoja De Calculo'!CR$16&lt;'Hoja De Calculo'!CQ$16,0,'Credit issuance TYA'!CQ61-('Credit issuance TYA'!$AO$21*'Credit issuance TYA'!$B$2)))</f>
        <v>0</v>
      </c>
      <c r="CR61" s="218">
        <f>IF(ISBLANK('Hoja De Calculo'!CS$13),'Credit issuance TYA'!CR61-('Credit issuance TYA'!$AO$21*'Credit issuance TYA'!$B$2),IF('Hoja De Calculo'!CS$16&lt;'Hoja De Calculo'!CR$16,0,'Credit issuance TYA'!CR61-('Credit issuance TYA'!$AO$21*'Credit issuance TYA'!$B$2)))</f>
        <v>0</v>
      </c>
      <c r="CS61" s="218">
        <f>IF(ISBLANK('Hoja De Calculo'!CT$13),'Credit issuance TYA'!CS61-('Credit issuance TYA'!$AO$21*'Credit issuance TYA'!$B$2),IF('Hoja De Calculo'!CT$16&lt;'Hoja De Calculo'!CS$16,0,'Credit issuance TYA'!CS61-('Credit issuance TYA'!$AO$21*'Credit issuance TYA'!$B$2)))</f>
        <v>0</v>
      </c>
      <c r="CT61" s="218">
        <f>IF(ISBLANK('Hoja De Calculo'!CU$13),'Credit issuance TYA'!CT61-('Credit issuance TYA'!$AO$21*'Credit issuance TYA'!$B$2),IF('Hoja De Calculo'!CU$16&lt;'Hoja De Calculo'!CT$16,0,'Credit issuance TYA'!CT61-('Credit issuance TYA'!$AO$21*'Credit issuance TYA'!$B$2)))</f>
        <v>0</v>
      </c>
      <c r="CU61" s="218">
        <f>IF(ISBLANK('Hoja De Calculo'!CV$13),'Credit issuance TYA'!CU61-('Credit issuance TYA'!$AO$21*'Credit issuance TYA'!$B$2),IF('Hoja De Calculo'!CV$16&lt;'Hoja De Calculo'!CU$16,0,'Credit issuance TYA'!CU61-('Credit issuance TYA'!$AO$21*'Credit issuance TYA'!$B$2)))</f>
        <v>0</v>
      </c>
      <c r="CV61" s="218">
        <f>IF(ISBLANK('Hoja De Calculo'!CW$13),'Credit issuance TYA'!CV61-('Credit issuance TYA'!$AO$21*'Credit issuance TYA'!$B$2),IF('Hoja De Calculo'!CW$16&lt;'Hoja De Calculo'!CV$16,0,'Credit issuance TYA'!CV61-('Credit issuance TYA'!$AO$21*'Credit issuance TYA'!$B$2)))</f>
        <v>0</v>
      </c>
      <c r="CW61" s="218">
        <f>IF(ISBLANK('Hoja De Calculo'!CX$13),'Credit issuance TYA'!CW61-('Credit issuance TYA'!$AO$21*'Credit issuance TYA'!$B$2),IF('Hoja De Calculo'!CX$16&lt;'Hoja De Calculo'!CW$16,0,'Credit issuance TYA'!CW61-('Credit issuance TYA'!$AO$21*'Credit issuance TYA'!$B$2)))</f>
        <v>0</v>
      </c>
    </row>
    <row r="62" spans="1:101" x14ac:dyDescent="0.35">
      <c r="A62" t="s">
        <v>167</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218">
        <f>'Credit issuance TYA'!AP62-('Credit issuance TYA'!$AP$21*'Credit issuance TYA'!$B$2)</f>
        <v>0</v>
      </c>
      <c r="AQ62" s="218">
        <f>IF(ISBLANK('Hoja De Calculo'!AR$13),'Credit issuance TYA'!AQ62-('Credit issuance TYA'!$AP$21*'Credit issuance TYA'!$B$2),IF('Hoja De Calculo'!AR$16&lt;'Hoja De Calculo'!AQ$16,0,'Credit issuance TYA'!AQ62-('Credit issuance TYA'!$AP$21*'Credit issuance TYA'!$B$2)))</f>
        <v>0</v>
      </c>
      <c r="AR62" s="218">
        <f>IF(ISBLANK('Hoja De Calculo'!AS$13),'Credit issuance TYA'!AR62-('Credit issuance TYA'!$AP$21*'Credit issuance TYA'!$B$2),IF('Hoja De Calculo'!AS$16&lt;'Hoja De Calculo'!AR$16,0,'Credit issuance TYA'!AR62-('Credit issuance TYA'!$AP$21*'Credit issuance TYA'!$B$2)))</f>
        <v>0</v>
      </c>
      <c r="AS62" s="218">
        <f>IF(ISBLANK('Hoja De Calculo'!AT$13),'Credit issuance TYA'!AS62-('Credit issuance TYA'!$AP$21*'Credit issuance TYA'!$B$2),IF('Hoja De Calculo'!AT$16&lt;'Hoja De Calculo'!AS$16,0,'Credit issuance TYA'!AS62-('Credit issuance TYA'!$AP$21*'Credit issuance TYA'!$B$2)))</f>
        <v>0</v>
      </c>
      <c r="AT62" s="218">
        <f>IF(ISBLANK('Hoja De Calculo'!AU$13),'Credit issuance TYA'!AT62-('Credit issuance TYA'!$AP$21*'Credit issuance TYA'!$B$2),IF('Hoja De Calculo'!AU$16&lt;'Hoja De Calculo'!AT$16,0,'Credit issuance TYA'!AT62-('Credit issuance TYA'!$AP$21*'Credit issuance TYA'!$B$2)))</f>
        <v>0</v>
      </c>
      <c r="AU62" s="218">
        <f>IF(ISBLANK('Hoja De Calculo'!AV$13),'Credit issuance TYA'!AU62-('Credit issuance TYA'!$AP$21*'Credit issuance TYA'!$B$2),IF('Hoja De Calculo'!AV$16&lt;'Hoja De Calculo'!AU$16,0,'Credit issuance TYA'!AU62-('Credit issuance TYA'!$AP$21*'Credit issuance TYA'!$B$2)))</f>
        <v>0</v>
      </c>
      <c r="AV62" s="218">
        <f>IF(ISBLANK('Hoja De Calculo'!AW$13),'Credit issuance TYA'!AV62-('Credit issuance TYA'!$AP$21*'Credit issuance TYA'!$B$2),IF('Hoja De Calculo'!AW$16&lt;'Hoja De Calculo'!AV$16,0,'Credit issuance TYA'!AV62-('Credit issuance TYA'!$AP$21*'Credit issuance TYA'!$B$2)))</f>
        <v>0</v>
      </c>
      <c r="AW62" s="218">
        <f>IF(ISBLANK('Hoja De Calculo'!AX$13),'Credit issuance TYA'!AW62-('Credit issuance TYA'!$AP$21*'Credit issuance TYA'!$B$2),IF('Hoja De Calculo'!AX$16&lt;'Hoja De Calculo'!AW$16,0,'Credit issuance TYA'!AW62-('Credit issuance TYA'!$AP$21*'Credit issuance TYA'!$B$2)))</f>
        <v>0</v>
      </c>
      <c r="AX62" s="218">
        <f>IF(ISBLANK('Hoja De Calculo'!AY$13),'Credit issuance TYA'!AX62-('Credit issuance TYA'!$AP$21*'Credit issuance TYA'!$B$2),IF('Hoja De Calculo'!AY$16&lt;'Hoja De Calculo'!AX$16,0,'Credit issuance TYA'!AX62-('Credit issuance TYA'!$AP$21*'Credit issuance TYA'!$B$2)))</f>
        <v>0</v>
      </c>
      <c r="AY62" s="218">
        <f>IF(ISBLANK('Hoja De Calculo'!AZ$13),'Credit issuance TYA'!AY62-('Credit issuance TYA'!$AP$21*'Credit issuance TYA'!$B$2),IF('Hoja De Calculo'!AZ$16&lt;'Hoja De Calculo'!AY$16,0,'Credit issuance TYA'!AY62-('Credit issuance TYA'!$AP$21*'Credit issuance TYA'!$B$2)))</f>
        <v>0</v>
      </c>
      <c r="AZ62" s="218">
        <f>IF(ISBLANK('Hoja De Calculo'!BA$13),'Credit issuance TYA'!AZ62-('Credit issuance TYA'!$AP$21*'Credit issuance TYA'!$B$2),IF('Hoja De Calculo'!BA$16&lt;'Hoja De Calculo'!AZ$16,0,'Credit issuance TYA'!AZ62-('Credit issuance TYA'!$AP$21*'Credit issuance TYA'!$B$2)))</f>
        <v>0</v>
      </c>
      <c r="BA62" s="218">
        <f>IF(ISBLANK('Hoja De Calculo'!BB$13),'Credit issuance TYA'!BA62-('Credit issuance TYA'!$AP$21*'Credit issuance TYA'!$B$2),IF('Hoja De Calculo'!BB$16&lt;'Hoja De Calculo'!BA$16,0,'Credit issuance TYA'!BA62-('Credit issuance TYA'!$AP$21*'Credit issuance TYA'!$B$2)))</f>
        <v>0</v>
      </c>
      <c r="BB62" s="218">
        <f>IF(ISBLANK('Hoja De Calculo'!BC$13),'Credit issuance TYA'!BB62-('Credit issuance TYA'!$AP$21*'Credit issuance TYA'!$B$2),IF('Hoja De Calculo'!BC$16&lt;'Hoja De Calculo'!BB$16,0,'Credit issuance TYA'!BB62-('Credit issuance TYA'!$AP$21*'Credit issuance TYA'!$B$2)))</f>
        <v>0</v>
      </c>
      <c r="BC62" s="218">
        <f>IF(ISBLANK('Hoja De Calculo'!BD$13),'Credit issuance TYA'!BC62-('Credit issuance TYA'!$AP$21*'Credit issuance TYA'!$B$2),IF('Hoja De Calculo'!BD$16&lt;'Hoja De Calculo'!BC$16,0,'Credit issuance TYA'!BC62-('Credit issuance TYA'!$AP$21*'Credit issuance TYA'!$B$2)))</f>
        <v>0</v>
      </c>
      <c r="BD62" s="218">
        <f>IF(ISBLANK('Hoja De Calculo'!BE$13),'Credit issuance TYA'!BD62-('Credit issuance TYA'!$AP$21*'Credit issuance TYA'!$B$2),IF('Hoja De Calculo'!BE$16&lt;'Hoja De Calculo'!BD$16,0,'Credit issuance TYA'!BD62-('Credit issuance TYA'!$AP$21*'Credit issuance TYA'!$B$2)))</f>
        <v>0</v>
      </c>
      <c r="BE62" s="218">
        <f>IF(ISBLANK('Hoja De Calculo'!BF$13),'Credit issuance TYA'!BE62-('Credit issuance TYA'!$AP$21*'Credit issuance TYA'!$B$2),IF('Hoja De Calculo'!BF$16&lt;'Hoja De Calculo'!BE$16,0,'Credit issuance TYA'!BE62-('Credit issuance TYA'!$AP$21*'Credit issuance TYA'!$B$2)))</f>
        <v>0</v>
      </c>
      <c r="BF62" s="218">
        <f>IF(ISBLANK('Hoja De Calculo'!BG$13),'Credit issuance TYA'!BF62-('Credit issuance TYA'!$AP$21*'Credit issuance TYA'!$B$2),IF('Hoja De Calculo'!BG$16&lt;'Hoja De Calculo'!BF$16,0,'Credit issuance TYA'!BF62-('Credit issuance TYA'!$AP$21*'Credit issuance TYA'!$B$2)))</f>
        <v>0</v>
      </c>
      <c r="BG62" s="218">
        <f>IF(ISBLANK('Hoja De Calculo'!BH$13),'Credit issuance TYA'!BG62-('Credit issuance TYA'!$AP$21*'Credit issuance TYA'!$B$2),IF('Hoja De Calculo'!BH$16&lt;'Hoja De Calculo'!BG$16,0,'Credit issuance TYA'!BG62-('Credit issuance TYA'!$AP$21*'Credit issuance TYA'!$B$2)))</f>
        <v>0</v>
      </c>
      <c r="BH62" s="218">
        <f>IF(ISBLANK('Hoja De Calculo'!BI$13),'Credit issuance TYA'!BH62-('Credit issuance TYA'!$AP$21*'Credit issuance TYA'!$B$2),IF('Hoja De Calculo'!BI$16&lt;'Hoja De Calculo'!BH$16,0,'Credit issuance TYA'!BH62-('Credit issuance TYA'!$AP$21*'Credit issuance TYA'!$B$2)))</f>
        <v>0</v>
      </c>
      <c r="BI62" s="218">
        <f>IF(ISBLANK('Hoja De Calculo'!BJ$13),'Credit issuance TYA'!BI62-('Credit issuance TYA'!$AP$21*'Credit issuance TYA'!$B$2),IF('Hoja De Calculo'!BJ$16&lt;'Hoja De Calculo'!BI$16,0,'Credit issuance TYA'!BI62-('Credit issuance TYA'!$AP$21*'Credit issuance TYA'!$B$2)))</f>
        <v>0</v>
      </c>
      <c r="BJ62" s="218">
        <f>IF(ISBLANK('Hoja De Calculo'!BK$13),'Credit issuance TYA'!BJ62-('Credit issuance TYA'!$AP$21*'Credit issuance TYA'!$B$2),IF('Hoja De Calculo'!BK$16&lt;'Hoja De Calculo'!BJ$16,0,'Credit issuance TYA'!BJ62-('Credit issuance TYA'!$AP$21*'Credit issuance TYA'!$B$2)))</f>
        <v>0</v>
      </c>
      <c r="BK62" s="218">
        <f>IF(ISBLANK('Hoja De Calculo'!BL$13),'Credit issuance TYA'!BK62-('Credit issuance TYA'!$AP$21*'Credit issuance TYA'!$B$2),IF('Hoja De Calculo'!BL$16&lt;'Hoja De Calculo'!BK$16,0,'Credit issuance TYA'!BK62-('Credit issuance TYA'!$AP$21*'Credit issuance TYA'!$B$2)))</f>
        <v>0</v>
      </c>
      <c r="BL62" s="218">
        <f>IF(ISBLANK('Hoja De Calculo'!BM$13),'Credit issuance TYA'!BL62-('Credit issuance TYA'!$AP$21*'Credit issuance TYA'!$B$2),IF('Hoja De Calculo'!BM$16&lt;'Hoja De Calculo'!BL$16,0,'Credit issuance TYA'!BL62-('Credit issuance TYA'!$AP$21*'Credit issuance TYA'!$B$2)))</f>
        <v>0</v>
      </c>
      <c r="BM62" s="218">
        <f>IF(ISBLANK('Hoja De Calculo'!BN$13),'Credit issuance TYA'!BM62-('Credit issuance TYA'!$AP$21*'Credit issuance TYA'!$B$2),IF('Hoja De Calculo'!BN$16&lt;'Hoja De Calculo'!BM$16,0,'Credit issuance TYA'!BM62-('Credit issuance TYA'!$AP$21*'Credit issuance TYA'!$B$2)))</f>
        <v>0</v>
      </c>
      <c r="BN62" s="218">
        <f>IF(ISBLANK('Hoja De Calculo'!BO$13),'Credit issuance TYA'!BN62-('Credit issuance TYA'!$AP$21*'Credit issuance TYA'!$B$2),IF('Hoja De Calculo'!BO$16&lt;'Hoja De Calculo'!BN$16,0,'Credit issuance TYA'!BN62-('Credit issuance TYA'!$AP$21*'Credit issuance TYA'!$B$2)))</f>
        <v>0</v>
      </c>
      <c r="BO62" s="218">
        <f>IF(ISBLANK('Hoja De Calculo'!BP$13),'Credit issuance TYA'!BO62-('Credit issuance TYA'!$AP$21*'Credit issuance TYA'!$B$2),IF('Hoja De Calculo'!BP$16&lt;'Hoja De Calculo'!BO$16,0,'Credit issuance TYA'!BO62-('Credit issuance TYA'!$AP$21*'Credit issuance TYA'!$B$2)))</f>
        <v>0</v>
      </c>
      <c r="BP62" s="218">
        <f>IF(ISBLANK('Hoja De Calculo'!BQ$13),'Credit issuance TYA'!BP62-('Credit issuance TYA'!$AP$21*'Credit issuance TYA'!$B$2),IF('Hoja De Calculo'!BQ$16&lt;'Hoja De Calculo'!BP$16,0,'Credit issuance TYA'!BP62-('Credit issuance TYA'!$AP$21*'Credit issuance TYA'!$B$2)))</f>
        <v>0</v>
      </c>
      <c r="BQ62" s="218">
        <f>IF(ISBLANK('Hoja De Calculo'!BR$13),'Credit issuance TYA'!BQ62-('Credit issuance TYA'!$AP$21*'Credit issuance TYA'!$B$2),IF('Hoja De Calculo'!BR$16&lt;'Hoja De Calculo'!BQ$16,0,'Credit issuance TYA'!BQ62-('Credit issuance TYA'!$AP$21*'Credit issuance TYA'!$B$2)))</f>
        <v>0</v>
      </c>
      <c r="BR62" s="218">
        <f>IF(ISBLANK('Hoja De Calculo'!BS$13),'Credit issuance TYA'!BR62-('Credit issuance TYA'!$AP$21*'Credit issuance TYA'!$B$2),IF('Hoja De Calculo'!BS$16&lt;'Hoja De Calculo'!BR$16,0,'Credit issuance TYA'!BR62-('Credit issuance TYA'!$AP$21*'Credit issuance TYA'!$B$2)))</f>
        <v>0</v>
      </c>
      <c r="BS62" s="218">
        <f>IF(ISBLANK('Hoja De Calculo'!BT$13),'Credit issuance TYA'!BS62-('Credit issuance TYA'!$AP$21*'Credit issuance TYA'!$B$2),IF('Hoja De Calculo'!BT$16&lt;'Hoja De Calculo'!BS$16,0,'Credit issuance TYA'!BS62-('Credit issuance TYA'!$AP$21*'Credit issuance TYA'!$B$2)))</f>
        <v>0</v>
      </c>
      <c r="BT62" s="218">
        <f>IF(ISBLANK('Hoja De Calculo'!BU$13),'Credit issuance TYA'!BT62-('Credit issuance TYA'!$AP$21*'Credit issuance TYA'!$B$2),IF('Hoja De Calculo'!BU$16&lt;'Hoja De Calculo'!BT$16,0,'Credit issuance TYA'!BT62-('Credit issuance TYA'!$AP$21*'Credit issuance TYA'!$B$2)))</f>
        <v>0</v>
      </c>
      <c r="BU62" s="218">
        <f>IF(ISBLANK('Hoja De Calculo'!BV$13),'Credit issuance TYA'!BU62-('Credit issuance TYA'!$AP$21*'Credit issuance TYA'!$B$2),IF('Hoja De Calculo'!BV$16&lt;'Hoja De Calculo'!BU$16,0,'Credit issuance TYA'!BU62-('Credit issuance TYA'!$AP$21*'Credit issuance TYA'!$B$2)))</f>
        <v>0</v>
      </c>
      <c r="BV62" s="218">
        <f>IF(ISBLANK('Hoja De Calculo'!BW$13),'Credit issuance TYA'!BV62-('Credit issuance TYA'!$AP$21*'Credit issuance TYA'!$B$2),IF('Hoja De Calculo'!BW$16&lt;'Hoja De Calculo'!BV$16,0,'Credit issuance TYA'!BV62-('Credit issuance TYA'!$AP$21*'Credit issuance TYA'!$B$2)))</f>
        <v>0</v>
      </c>
      <c r="BW62" s="218">
        <f>IF(ISBLANK('Hoja De Calculo'!BX$13),'Credit issuance TYA'!BW62-('Credit issuance TYA'!$AP$21*'Credit issuance TYA'!$B$2),IF('Hoja De Calculo'!BX$16&lt;'Hoja De Calculo'!BW$16,0,'Credit issuance TYA'!BW62-('Credit issuance TYA'!$AP$21*'Credit issuance TYA'!$B$2)))</f>
        <v>0</v>
      </c>
      <c r="BX62" s="218">
        <f>IF(ISBLANK('Hoja De Calculo'!BY$13),'Credit issuance TYA'!BX62-('Credit issuance TYA'!$AP$21*'Credit issuance TYA'!$B$2),IF('Hoja De Calculo'!BY$16&lt;'Hoja De Calculo'!BX$16,0,'Credit issuance TYA'!BX62-('Credit issuance TYA'!$AP$21*'Credit issuance TYA'!$B$2)))</f>
        <v>0</v>
      </c>
      <c r="BY62" s="218">
        <f>IF(ISBLANK('Hoja De Calculo'!BZ$13),'Credit issuance TYA'!BY62-('Credit issuance TYA'!$AP$21*'Credit issuance TYA'!$B$2),IF('Hoja De Calculo'!BZ$16&lt;'Hoja De Calculo'!BY$16,0,'Credit issuance TYA'!BY62-('Credit issuance TYA'!$AP$21*'Credit issuance TYA'!$B$2)))</f>
        <v>0</v>
      </c>
      <c r="BZ62" s="218">
        <f>IF(ISBLANK('Hoja De Calculo'!CA$13),'Credit issuance TYA'!BZ62-('Credit issuance TYA'!$AP$21*'Credit issuance TYA'!$B$2),IF('Hoja De Calculo'!CA$16&lt;'Hoja De Calculo'!BZ$16,0,'Credit issuance TYA'!BZ62-('Credit issuance TYA'!$AP$21*'Credit issuance TYA'!$B$2)))</f>
        <v>0</v>
      </c>
      <c r="CA62" s="218">
        <f>IF(ISBLANK('Hoja De Calculo'!CB$13),'Credit issuance TYA'!CA62-('Credit issuance TYA'!$AP$21*'Credit issuance TYA'!$B$2),IF('Hoja De Calculo'!CB$16&lt;'Hoja De Calculo'!CA$16,0,'Credit issuance TYA'!CA62-('Credit issuance TYA'!$AP$21*'Credit issuance TYA'!$B$2)))</f>
        <v>0</v>
      </c>
      <c r="CB62" s="218">
        <f>IF(ISBLANK('Hoja De Calculo'!CC$13),'Credit issuance TYA'!CB62-('Credit issuance TYA'!$AP$21*'Credit issuance TYA'!$B$2),IF('Hoja De Calculo'!CC$16&lt;'Hoja De Calculo'!CB$16,0,'Credit issuance TYA'!CB62-('Credit issuance TYA'!$AP$21*'Credit issuance TYA'!$B$2)))</f>
        <v>0</v>
      </c>
      <c r="CC62" s="218">
        <f>IF(ISBLANK('Hoja De Calculo'!CD$13),'Credit issuance TYA'!CC62-('Credit issuance TYA'!$AP$21*'Credit issuance TYA'!$B$2),IF('Hoja De Calculo'!CD$16&lt;'Hoja De Calculo'!CC$16,0,'Credit issuance TYA'!CC62-('Credit issuance TYA'!$AP$21*'Credit issuance TYA'!$B$2)))</f>
        <v>0</v>
      </c>
      <c r="CD62" s="218">
        <f>IF(ISBLANK('Hoja De Calculo'!CE$13),'Credit issuance TYA'!CD62-('Credit issuance TYA'!$AP$21*'Credit issuance TYA'!$B$2),IF('Hoja De Calculo'!CE$16&lt;'Hoja De Calculo'!CD$16,0,'Credit issuance TYA'!CD62-('Credit issuance TYA'!$AP$21*'Credit issuance TYA'!$B$2)))</f>
        <v>0</v>
      </c>
      <c r="CE62" s="218">
        <f>IF(ISBLANK('Hoja De Calculo'!CF$13),'Credit issuance TYA'!CE62-('Credit issuance TYA'!$AP$21*'Credit issuance TYA'!$B$2),IF('Hoja De Calculo'!CF$16&lt;'Hoja De Calculo'!CE$16,0,'Credit issuance TYA'!CE62-('Credit issuance TYA'!$AP$21*'Credit issuance TYA'!$B$2)))</f>
        <v>0</v>
      </c>
      <c r="CF62" s="218">
        <f>IF(ISBLANK('Hoja De Calculo'!CG$13),'Credit issuance TYA'!CF62-('Credit issuance TYA'!$AP$21*'Credit issuance TYA'!$B$2),IF('Hoja De Calculo'!CG$16&lt;'Hoja De Calculo'!CF$16,0,'Credit issuance TYA'!CF62-('Credit issuance TYA'!$AP$21*'Credit issuance TYA'!$B$2)))</f>
        <v>0</v>
      </c>
      <c r="CG62" s="218">
        <f>IF(ISBLANK('Hoja De Calculo'!CH$13),'Credit issuance TYA'!CG62-('Credit issuance TYA'!$AP$21*'Credit issuance TYA'!$B$2),IF('Hoja De Calculo'!CH$16&lt;'Hoja De Calculo'!CG$16,0,'Credit issuance TYA'!CG62-('Credit issuance TYA'!$AP$21*'Credit issuance TYA'!$B$2)))</f>
        <v>0</v>
      </c>
      <c r="CH62" s="218">
        <f>IF(ISBLANK('Hoja De Calculo'!CI$13),'Credit issuance TYA'!CH62-('Credit issuance TYA'!$AP$21*'Credit issuance TYA'!$B$2),IF('Hoja De Calculo'!CI$16&lt;'Hoja De Calculo'!CH$16,0,'Credit issuance TYA'!CH62-('Credit issuance TYA'!$AP$21*'Credit issuance TYA'!$B$2)))</f>
        <v>0</v>
      </c>
      <c r="CI62" s="218">
        <f>IF(ISBLANK('Hoja De Calculo'!CJ$13),'Credit issuance TYA'!CI62-('Credit issuance TYA'!$AP$21*'Credit issuance TYA'!$B$2),IF('Hoja De Calculo'!CJ$16&lt;'Hoja De Calculo'!CI$16,0,'Credit issuance TYA'!CI62-('Credit issuance TYA'!$AP$21*'Credit issuance TYA'!$B$2)))</f>
        <v>0</v>
      </c>
      <c r="CJ62" s="218">
        <f>IF(ISBLANK('Hoja De Calculo'!CK$13),'Credit issuance TYA'!CJ62-('Credit issuance TYA'!$AP$21*'Credit issuance TYA'!$B$2),IF('Hoja De Calculo'!CK$16&lt;'Hoja De Calculo'!CJ$16,0,'Credit issuance TYA'!CJ62-('Credit issuance TYA'!$AP$21*'Credit issuance TYA'!$B$2)))</f>
        <v>0</v>
      </c>
      <c r="CK62" s="218">
        <f>IF(ISBLANK('Hoja De Calculo'!CL$13),'Credit issuance TYA'!CK62-('Credit issuance TYA'!$AP$21*'Credit issuance TYA'!$B$2),IF('Hoja De Calculo'!CL$16&lt;'Hoja De Calculo'!CK$16,0,'Credit issuance TYA'!CK62-('Credit issuance TYA'!$AP$21*'Credit issuance TYA'!$B$2)))</f>
        <v>0</v>
      </c>
      <c r="CL62" s="218">
        <f>IF(ISBLANK('Hoja De Calculo'!CM$13),'Credit issuance TYA'!CL62-('Credit issuance TYA'!$AP$21*'Credit issuance TYA'!$B$2),IF('Hoja De Calculo'!CM$16&lt;'Hoja De Calculo'!CL$16,0,'Credit issuance TYA'!CL62-('Credit issuance TYA'!$AP$21*'Credit issuance TYA'!$B$2)))</f>
        <v>0</v>
      </c>
      <c r="CM62" s="218">
        <f>IF(ISBLANK('Hoja De Calculo'!CN$13),'Credit issuance TYA'!CM62-('Credit issuance TYA'!$AP$21*'Credit issuance TYA'!$B$2),IF('Hoja De Calculo'!CN$16&lt;'Hoja De Calculo'!CM$16,0,'Credit issuance TYA'!CM62-('Credit issuance TYA'!$AP$21*'Credit issuance TYA'!$B$2)))</f>
        <v>0</v>
      </c>
      <c r="CN62" s="218">
        <f>IF(ISBLANK('Hoja De Calculo'!CO$13),'Credit issuance TYA'!CN62-('Credit issuance TYA'!$AP$21*'Credit issuance TYA'!$B$2),IF('Hoja De Calculo'!CO$16&lt;'Hoja De Calculo'!CN$16,0,'Credit issuance TYA'!CN62-('Credit issuance TYA'!$AP$21*'Credit issuance TYA'!$B$2)))</f>
        <v>0</v>
      </c>
      <c r="CO62" s="218">
        <f>IF(ISBLANK('Hoja De Calculo'!CP$13),'Credit issuance TYA'!CO62-('Credit issuance TYA'!$AP$21*'Credit issuance TYA'!$B$2),IF('Hoja De Calculo'!CP$16&lt;'Hoja De Calculo'!CO$16,0,'Credit issuance TYA'!CO62-('Credit issuance TYA'!$AP$21*'Credit issuance TYA'!$B$2)))</f>
        <v>0</v>
      </c>
      <c r="CP62" s="218">
        <f>IF(ISBLANK('Hoja De Calculo'!CQ$13),'Credit issuance TYA'!CP62-('Credit issuance TYA'!$AP$21*'Credit issuance TYA'!$B$2),IF('Hoja De Calculo'!CQ$16&lt;'Hoja De Calculo'!CP$16,0,'Credit issuance TYA'!CP62-('Credit issuance TYA'!$AP$21*'Credit issuance TYA'!$B$2)))</f>
        <v>0</v>
      </c>
      <c r="CQ62" s="218">
        <f>IF(ISBLANK('Hoja De Calculo'!CR$13),'Credit issuance TYA'!CQ62-('Credit issuance TYA'!$AP$21*'Credit issuance TYA'!$B$2),IF('Hoja De Calculo'!CR$16&lt;'Hoja De Calculo'!CQ$16,0,'Credit issuance TYA'!CQ62-('Credit issuance TYA'!$AP$21*'Credit issuance TYA'!$B$2)))</f>
        <v>0</v>
      </c>
      <c r="CR62" s="218">
        <f>IF(ISBLANK('Hoja De Calculo'!CS$13),'Credit issuance TYA'!CR62-('Credit issuance TYA'!$AP$21*'Credit issuance TYA'!$B$2),IF('Hoja De Calculo'!CS$16&lt;'Hoja De Calculo'!CR$16,0,'Credit issuance TYA'!CR62-('Credit issuance TYA'!$AP$21*'Credit issuance TYA'!$B$2)))</f>
        <v>0</v>
      </c>
      <c r="CS62" s="218">
        <f>IF(ISBLANK('Hoja De Calculo'!CT$13),'Credit issuance TYA'!CS62-('Credit issuance TYA'!$AP$21*'Credit issuance TYA'!$B$2),IF('Hoja De Calculo'!CT$16&lt;'Hoja De Calculo'!CS$16,0,'Credit issuance TYA'!CS62-('Credit issuance TYA'!$AP$21*'Credit issuance TYA'!$B$2)))</f>
        <v>0</v>
      </c>
      <c r="CT62" s="218">
        <f>IF(ISBLANK('Hoja De Calculo'!CU$13),'Credit issuance TYA'!CT62-('Credit issuance TYA'!$AP$21*'Credit issuance TYA'!$B$2),IF('Hoja De Calculo'!CU$16&lt;'Hoja De Calculo'!CT$16,0,'Credit issuance TYA'!CT62-('Credit issuance TYA'!$AP$21*'Credit issuance TYA'!$B$2)))</f>
        <v>0</v>
      </c>
      <c r="CU62" s="218">
        <f>IF(ISBLANK('Hoja De Calculo'!CV$13),'Credit issuance TYA'!CU62-('Credit issuance TYA'!$AP$21*'Credit issuance TYA'!$B$2),IF('Hoja De Calculo'!CV$16&lt;'Hoja De Calculo'!CU$16,0,'Credit issuance TYA'!CU62-('Credit issuance TYA'!$AP$21*'Credit issuance TYA'!$B$2)))</f>
        <v>0</v>
      </c>
      <c r="CV62" s="218">
        <f>IF(ISBLANK('Hoja De Calculo'!CW$13),'Credit issuance TYA'!CV62-('Credit issuance TYA'!$AP$21*'Credit issuance TYA'!$B$2),IF('Hoja De Calculo'!CW$16&lt;'Hoja De Calculo'!CV$16,0,'Credit issuance TYA'!CV62-('Credit issuance TYA'!$AP$21*'Credit issuance TYA'!$B$2)))</f>
        <v>0</v>
      </c>
      <c r="CW62" s="218">
        <f>IF(ISBLANK('Hoja De Calculo'!CX$13),'Credit issuance TYA'!CW62-('Credit issuance TYA'!$AP$21*'Credit issuance TYA'!$B$2),IF('Hoja De Calculo'!CX$16&lt;'Hoja De Calculo'!CW$16,0,'Credit issuance TYA'!CW62-('Credit issuance TYA'!$AP$21*'Credit issuance TYA'!$B$2)))</f>
        <v>0</v>
      </c>
    </row>
    <row r="63" spans="1:101" x14ac:dyDescent="0.35">
      <c r="A63" t="s">
        <v>168</v>
      </c>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218">
        <f>'Credit issuance TYA'!AQ63-('Credit issuance TYA'!$AQ$21*'Credit issuance TYA'!$B$2)</f>
        <v>0</v>
      </c>
      <c r="AR63" s="218">
        <f>IF(ISBLANK('Hoja De Calculo'!AS$13),'Credit issuance TYA'!AR63-('Credit issuance TYA'!$AQ$21*'Credit issuance TYA'!$B$2),IF('Hoja De Calculo'!AS$16&lt;'Hoja De Calculo'!AR$16,0,'Credit issuance TYA'!AR63-('Credit issuance TYA'!$AQ$21*'Credit issuance TYA'!$B$2)))</f>
        <v>0</v>
      </c>
      <c r="AS63" s="218">
        <f>IF(ISBLANK('Hoja De Calculo'!AT$13),'Credit issuance TYA'!AS63-('Credit issuance TYA'!$AQ$21*'Credit issuance TYA'!$B$2),IF('Hoja De Calculo'!AT$16&lt;'Hoja De Calculo'!AS$16,0,'Credit issuance TYA'!AS63-('Credit issuance TYA'!$AQ$21*'Credit issuance TYA'!$B$2)))</f>
        <v>0</v>
      </c>
      <c r="AT63" s="218">
        <f>IF(ISBLANK('Hoja De Calculo'!AU$13),'Credit issuance TYA'!AT63-('Credit issuance TYA'!$AQ$21*'Credit issuance TYA'!$B$2),IF('Hoja De Calculo'!AU$16&lt;'Hoja De Calculo'!AT$16,0,'Credit issuance TYA'!AT63-('Credit issuance TYA'!$AQ$21*'Credit issuance TYA'!$B$2)))</f>
        <v>0</v>
      </c>
      <c r="AU63" s="218">
        <f>IF(ISBLANK('Hoja De Calculo'!AV$13),'Credit issuance TYA'!AU63-('Credit issuance TYA'!$AQ$21*'Credit issuance TYA'!$B$2),IF('Hoja De Calculo'!AV$16&lt;'Hoja De Calculo'!AU$16,0,'Credit issuance TYA'!AU63-('Credit issuance TYA'!$AQ$21*'Credit issuance TYA'!$B$2)))</f>
        <v>0</v>
      </c>
      <c r="AV63" s="218">
        <f>IF(ISBLANK('Hoja De Calculo'!AW$13),'Credit issuance TYA'!AV63-('Credit issuance TYA'!$AQ$21*'Credit issuance TYA'!$B$2),IF('Hoja De Calculo'!AW$16&lt;'Hoja De Calculo'!AV$16,0,'Credit issuance TYA'!AV63-('Credit issuance TYA'!$AQ$21*'Credit issuance TYA'!$B$2)))</f>
        <v>0</v>
      </c>
      <c r="AW63" s="218">
        <f>IF(ISBLANK('Hoja De Calculo'!AX$13),'Credit issuance TYA'!AW63-('Credit issuance TYA'!$AQ$21*'Credit issuance TYA'!$B$2),IF('Hoja De Calculo'!AX$16&lt;'Hoja De Calculo'!AW$16,0,'Credit issuance TYA'!AW63-('Credit issuance TYA'!$AQ$21*'Credit issuance TYA'!$B$2)))</f>
        <v>0</v>
      </c>
      <c r="AX63" s="218">
        <f>IF(ISBLANK('Hoja De Calculo'!AY$13),'Credit issuance TYA'!AX63-('Credit issuance TYA'!$AQ$21*'Credit issuance TYA'!$B$2),IF('Hoja De Calculo'!AY$16&lt;'Hoja De Calculo'!AX$16,0,'Credit issuance TYA'!AX63-('Credit issuance TYA'!$AQ$21*'Credit issuance TYA'!$B$2)))</f>
        <v>0</v>
      </c>
      <c r="AY63" s="218">
        <f>IF(ISBLANK('Hoja De Calculo'!AZ$13),'Credit issuance TYA'!AY63-('Credit issuance TYA'!$AQ$21*'Credit issuance TYA'!$B$2),IF('Hoja De Calculo'!AZ$16&lt;'Hoja De Calculo'!AY$16,0,'Credit issuance TYA'!AY63-('Credit issuance TYA'!$AQ$21*'Credit issuance TYA'!$B$2)))</f>
        <v>0</v>
      </c>
      <c r="AZ63" s="218">
        <f>IF(ISBLANK('Hoja De Calculo'!BA$13),'Credit issuance TYA'!AZ63-('Credit issuance TYA'!$AQ$21*'Credit issuance TYA'!$B$2),IF('Hoja De Calculo'!BA$16&lt;'Hoja De Calculo'!AZ$16,0,'Credit issuance TYA'!AZ63-('Credit issuance TYA'!$AQ$21*'Credit issuance TYA'!$B$2)))</f>
        <v>0</v>
      </c>
      <c r="BA63" s="218">
        <f>IF(ISBLANK('Hoja De Calculo'!BB$13),'Credit issuance TYA'!BA63-('Credit issuance TYA'!$AQ$21*'Credit issuance TYA'!$B$2),IF('Hoja De Calculo'!BB$16&lt;'Hoja De Calculo'!BA$16,0,'Credit issuance TYA'!BA63-('Credit issuance TYA'!$AQ$21*'Credit issuance TYA'!$B$2)))</f>
        <v>0</v>
      </c>
      <c r="BB63" s="218">
        <f>IF(ISBLANK('Hoja De Calculo'!BC$13),'Credit issuance TYA'!BB63-('Credit issuance TYA'!$AQ$21*'Credit issuance TYA'!$B$2),IF('Hoja De Calculo'!BC$16&lt;'Hoja De Calculo'!BB$16,0,'Credit issuance TYA'!BB63-('Credit issuance TYA'!$AQ$21*'Credit issuance TYA'!$B$2)))</f>
        <v>0</v>
      </c>
      <c r="BC63" s="218">
        <f>IF(ISBLANK('Hoja De Calculo'!BD$13),'Credit issuance TYA'!BC63-('Credit issuance TYA'!$AQ$21*'Credit issuance TYA'!$B$2),IF('Hoja De Calculo'!BD$16&lt;'Hoja De Calculo'!BC$16,0,'Credit issuance TYA'!BC63-('Credit issuance TYA'!$AQ$21*'Credit issuance TYA'!$B$2)))</f>
        <v>0</v>
      </c>
      <c r="BD63" s="218">
        <f>IF(ISBLANK('Hoja De Calculo'!BE$13),'Credit issuance TYA'!BD63-('Credit issuance TYA'!$AQ$21*'Credit issuance TYA'!$B$2),IF('Hoja De Calculo'!BE$16&lt;'Hoja De Calculo'!BD$16,0,'Credit issuance TYA'!BD63-('Credit issuance TYA'!$AQ$21*'Credit issuance TYA'!$B$2)))</f>
        <v>0</v>
      </c>
      <c r="BE63" s="218">
        <f>IF(ISBLANK('Hoja De Calculo'!BF$13),'Credit issuance TYA'!BE63-('Credit issuance TYA'!$AQ$21*'Credit issuance TYA'!$B$2),IF('Hoja De Calculo'!BF$16&lt;'Hoja De Calculo'!BE$16,0,'Credit issuance TYA'!BE63-('Credit issuance TYA'!$AQ$21*'Credit issuance TYA'!$B$2)))</f>
        <v>0</v>
      </c>
      <c r="BF63" s="218">
        <f>IF(ISBLANK('Hoja De Calculo'!BG$13),'Credit issuance TYA'!BF63-('Credit issuance TYA'!$AQ$21*'Credit issuance TYA'!$B$2),IF('Hoja De Calculo'!BG$16&lt;'Hoja De Calculo'!BF$16,0,'Credit issuance TYA'!BF63-('Credit issuance TYA'!$AQ$21*'Credit issuance TYA'!$B$2)))</f>
        <v>0</v>
      </c>
      <c r="BG63" s="218">
        <f>IF(ISBLANK('Hoja De Calculo'!BH$13),'Credit issuance TYA'!BG63-('Credit issuance TYA'!$AQ$21*'Credit issuance TYA'!$B$2),IF('Hoja De Calculo'!BH$16&lt;'Hoja De Calculo'!BG$16,0,'Credit issuance TYA'!BG63-('Credit issuance TYA'!$AQ$21*'Credit issuance TYA'!$B$2)))</f>
        <v>0</v>
      </c>
      <c r="BH63" s="218">
        <f>IF(ISBLANK('Hoja De Calculo'!BI$13),'Credit issuance TYA'!BH63-('Credit issuance TYA'!$AQ$21*'Credit issuance TYA'!$B$2),IF('Hoja De Calculo'!BI$16&lt;'Hoja De Calculo'!BH$16,0,'Credit issuance TYA'!BH63-('Credit issuance TYA'!$AQ$21*'Credit issuance TYA'!$B$2)))</f>
        <v>0</v>
      </c>
      <c r="BI63" s="218">
        <f>IF(ISBLANK('Hoja De Calculo'!BJ$13),'Credit issuance TYA'!BI63-('Credit issuance TYA'!$AQ$21*'Credit issuance TYA'!$B$2),IF('Hoja De Calculo'!BJ$16&lt;'Hoja De Calculo'!BI$16,0,'Credit issuance TYA'!BI63-('Credit issuance TYA'!$AQ$21*'Credit issuance TYA'!$B$2)))</f>
        <v>0</v>
      </c>
      <c r="BJ63" s="218">
        <f>IF(ISBLANK('Hoja De Calculo'!BK$13),'Credit issuance TYA'!BJ63-('Credit issuance TYA'!$AQ$21*'Credit issuance TYA'!$B$2),IF('Hoja De Calculo'!BK$16&lt;'Hoja De Calculo'!BJ$16,0,'Credit issuance TYA'!BJ63-('Credit issuance TYA'!$AQ$21*'Credit issuance TYA'!$B$2)))</f>
        <v>0</v>
      </c>
      <c r="BK63" s="218">
        <f>IF(ISBLANK('Hoja De Calculo'!BL$13),'Credit issuance TYA'!BK63-('Credit issuance TYA'!$AQ$21*'Credit issuance TYA'!$B$2),IF('Hoja De Calculo'!BL$16&lt;'Hoja De Calculo'!BK$16,0,'Credit issuance TYA'!BK63-('Credit issuance TYA'!$AQ$21*'Credit issuance TYA'!$B$2)))</f>
        <v>0</v>
      </c>
      <c r="BL63" s="218">
        <f>IF(ISBLANK('Hoja De Calculo'!BM$13),'Credit issuance TYA'!BL63-('Credit issuance TYA'!$AQ$21*'Credit issuance TYA'!$B$2),IF('Hoja De Calculo'!BM$16&lt;'Hoja De Calculo'!BL$16,0,'Credit issuance TYA'!BL63-('Credit issuance TYA'!$AQ$21*'Credit issuance TYA'!$B$2)))</f>
        <v>0</v>
      </c>
      <c r="BM63" s="218">
        <f>IF(ISBLANK('Hoja De Calculo'!BN$13),'Credit issuance TYA'!BM63-('Credit issuance TYA'!$AQ$21*'Credit issuance TYA'!$B$2),IF('Hoja De Calculo'!BN$16&lt;'Hoja De Calculo'!BM$16,0,'Credit issuance TYA'!BM63-('Credit issuance TYA'!$AQ$21*'Credit issuance TYA'!$B$2)))</f>
        <v>0</v>
      </c>
      <c r="BN63" s="218">
        <f>IF(ISBLANK('Hoja De Calculo'!BO$13),'Credit issuance TYA'!BN63-('Credit issuance TYA'!$AQ$21*'Credit issuance TYA'!$B$2),IF('Hoja De Calculo'!BO$16&lt;'Hoja De Calculo'!BN$16,0,'Credit issuance TYA'!BN63-('Credit issuance TYA'!$AQ$21*'Credit issuance TYA'!$B$2)))</f>
        <v>0</v>
      </c>
      <c r="BO63" s="218">
        <f>IF(ISBLANK('Hoja De Calculo'!BP$13),'Credit issuance TYA'!BO63-('Credit issuance TYA'!$AQ$21*'Credit issuance TYA'!$B$2),IF('Hoja De Calculo'!BP$16&lt;'Hoja De Calculo'!BO$16,0,'Credit issuance TYA'!BO63-('Credit issuance TYA'!$AQ$21*'Credit issuance TYA'!$B$2)))</f>
        <v>0</v>
      </c>
      <c r="BP63" s="218">
        <f>IF(ISBLANK('Hoja De Calculo'!BQ$13),'Credit issuance TYA'!BP63-('Credit issuance TYA'!$AQ$21*'Credit issuance TYA'!$B$2),IF('Hoja De Calculo'!BQ$16&lt;'Hoja De Calculo'!BP$16,0,'Credit issuance TYA'!BP63-('Credit issuance TYA'!$AQ$21*'Credit issuance TYA'!$B$2)))</f>
        <v>0</v>
      </c>
      <c r="BQ63" s="218">
        <f>IF(ISBLANK('Hoja De Calculo'!BR$13),'Credit issuance TYA'!BQ63-('Credit issuance TYA'!$AQ$21*'Credit issuance TYA'!$B$2),IF('Hoja De Calculo'!BR$16&lt;'Hoja De Calculo'!BQ$16,0,'Credit issuance TYA'!BQ63-('Credit issuance TYA'!$AQ$21*'Credit issuance TYA'!$B$2)))</f>
        <v>0</v>
      </c>
      <c r="BR63" s="218">
        <f>IF(ISBLANK('Hoja De Calculo'!BS$13),'Credit issuance TYA'!BR63-('Credit issuance TYA'!$AQ$21*'Credit issuance TYA'!$B$2),IF('Hoja De Calculo'!BS$16&lt;'Hoja De Calculo'!BR$16,0,'Credit issuance TYA'!BR63-('Credit issuance TYA'!$AQ$21*'Credit issuance TYA'!$B$2)))</f>
        <v>0</v>
      </c>
      <c r="BS63" s="218">
        <f>IF(ISBLANK('Hoja De Calculo'!BT$13),'Credit issuance TYA'!BS63-('Credit issuance TYA'!$AQ$21*'Credit issuance TYA'!$B$2),IF('Hoja De Calculo'!BT$16&lt;'Hoja De Calculo'!BS$16,0,'Credit issuance TYA'!BS63-('Credit issuance TYA'!$AQ$21*'Credit issuance TYA'!$B$2)))</f>
        <v>0</v>
      </c>
      <c r="BT63" s="218">
        <f>IF(ISBLANK('Hoja De Calculo'!BU$13),'Credit issuance TYA'!BT63-('Credit issuance TYA'!$AQ$21*'Credit issuance TYA'!$B$2),IF('Hoja De Calculo'!BU$16&lt;'Hoja De Calculo'!BT$16,0,'Credit issuance TYA'!BT63-('Credit issuance TYA'!$AQ$21*'Credit issuance TYA'!$B$2)))</f>
        <v>0</v>
      </c>
      <c r="BU63" s="218">
        <f>IF(ISBLANK('Hoja De Calculo'!BV$13),'Credit issuance TYA'!BU63-('Credit issuance TYA'!$AQ$21*'Credit issuance TYA'!$B$2),IF('Hoja De Calculo'!BV$16&lt;'Hoja De Calculo'!BU$16,0,'Credit issuance TYA'!BU63-('Credit issuance TYA'!$AQ$21*'Credit issuance TYA'!$B$2)))</f>
        <v>0</v>
      </c>
      <c r="BV63" s="218">
        <f>IF(ISBLANK('Hoja De Calculo'!BW$13),'Credit issuance TYA'!BV63-('Credit issuance TYA'!$AQ$21*'Credit issuance TYA'!$B$2),IF('Hoja De Calculo'!BW$16&lt;'Hoja De Calculo'!BV$16,0,'Credit issuance TYA'!BV63-('Credit issuance TYA'!$AQ$21*'Credit issuance TYA'!$B$2)))</f>
        <v>0</v>
      </c>
      <c r="BW63" s="218">
        <f>IF(ISBLANK('Hoja De Calculo'!BX$13),'Credit issuance TYA'!BW63-('Credit issuance TYA'!$AQ$21*'Credit issuance TYA'!$B$2),IF('Hoja De Calculo'!BX$16&lt;'Hoja De Calculo'!BW$16,0,'Credit issuance TYA'!BW63-('Credit issuance TYA'!$AQ$21*'Credit issuance TYA'!$B$2)))</f>
        <v>0</v>
      </c>
      <c r="BX63" s="218">
        <f>IF(ISBLANK('Hoja De Calculo'!BY$13),'Credit issuance TYA'!BX63-('Credit issuance TYA'!$AQ$21*'Credit issuance TYA'!$B$2),IF('Hoja De Calculo'!BY$16&lt;'Hoja De Calculo'!BX$16,0,'Credit issuance TYA'!BX63-('Credit issuance TYA'!$AQ$21*'Credit issuance TYA'!$B$2)))</f>
        <v>0</v>
      </c>
      <c r="BY63" s="218">
        <f>IF(ISBLANK('Hoja De Calculo'!BZ$13),'Credit issuance TYA'!BY63-('Credit issuance TYA'!$AQ$21*'Credit issuance TYA'!$B$2),IF('Hoja De Calculo'!BZ$16&lt;'Hoja De Calculo'!BY$16,0,'Credit issuance TYA'!BY63-('Credit issuance TYA'!$AQ$21*'Credit issuance TYA'!$B$2)))</f>
        <v>0</v>
      </c>
      <c r="BZ63" s="218">
        <f>IF(ISBLANK('Hoja De Calculo'!CA$13),'Credit issuance TYA'!BZ63-('Credit issuance TYA'!$AQ$21*'Credit issuance TYA'!$B$2),IF('Hoja De Calculo'!CA$16&lt;'Hoja De Calculo'!BZ$16,0,'Credit issuance TYA'!BZ63-('Credit issuance TYA'!$AQ$21*'Credit issuance TYA'!$B$2)))</f>
        <v>0</v>
      </c>
      <c r="CA63" s="218">
        <f>IF(ISBLANK('Hoja De Calculo'!CB$13),'Credit issuance TYA'!CA63-('Credit issuance TYA'!$AQ$21*'Credit issuance TYA'!$B$2),IF('Hoja De Calculo'!CB$16&lt;'Hoja De Calculo'!CA$16,0,'Credit issuance TYA'!CA63-('Credit issuance TYA'!$AQ$21*'Credit issuance TYA'!$B$2)))</f>
        <v>0</v>
      </c>
      <c r="CB63" s="218">
        <f>IF(ISBLANK('Hoja De Calculo'!CC$13),'Credit issuance TYA'!CB63-('Credit issuance TYA'!$AQ$21*'Credit issuance TYA'!$B$2),IF('Hoja De Calculo'!CC$16&lt;'Hoja De Calculo'!CB$16,0,'Credit issuance TYA'!CB63-('Credit issuance TYA'!$AQ$21*'Credit issuance TYA'!$B$2)))</f>
        <v>0</v>
      </c>
      <c r="CC63" s="218">
        <f>IF(ISBLANK('Hoja De Calculo'!CD$13),'Credit issuance TYA'!CC63-('Credit issuance TYA'!$AQ$21*'Credit issuance TYA'!$B$2),IF('Hoja De Calculo'!CD$16&lt;'Hoja De Calculo'!CC$16,0,'Credit issuance TYA'!CC63-('Credit issuance TYA'!$AQ$21*'Credit issuance TYA'!$B$2)))</f>
        <v>0</v>
      </c>
      <c r="CD63" s="218">
        <f>IF(ISBLANK('Hoja De Calculo'!CE$13),'Credit issuance TYA'!CD63-('Credit issuance TYA'!$AQ$21*'Credit issuance TYA'!$B$2),IF('Hoja De Calculo'!CE$16&lt;'Hoja De Calculo'!CD$16,0,'Credit issuance TYA'!CD63-('Credit issuance TYA'!$AQ$21*'Credit issuance TYA'!$B$2)))</f>
        <v>0</v>
      </c>
      <c r="CE63" s="218">
        <f>IF(ISBLANK('Hoja De Calculo'!CF$13),'Credit issuance TYA'!CE63-('Credit issuance TYA'!$AQ$21*'Credit issuance TYA'!$B$2),IF('Hoja De Calculo'!CF$16&lt;'Hoja De Calculo'!CE$16,0,'Credit issuance TYA'!CE63-('Credit issuance TYA'!$AQ$21*'Credit issuance TYA'!$B$2)))</f>
        <v>0</v>
      </c>
      <c r="CF63" s="218">
        <f>IF(ISBLANK('Hoja De Calculo'!CG$13),'Credit issuance TYA'!CF63-('Credit issuance TYA'!$AQ$21*'Credit issuance TYA'!$B$2),IF('Hoja De Calculo'!CG$16&lt;'Hoja De Calculo'!CF$16,0,'Credit issuance TYA'!CF63-('Credit issuance TYA'!$AQ$21*'Credit issuance TYA'!$B$2)))</f>
        <v>0</v>
      </c>
      <c r="CG63" s="218">
        <f>IF(ISBLANK('Hoja De Calculo'!CH$13),'Credit issuance TYA'!CG63-('Credit issuance TYA'!$AQ$21*'Credit issuance TYA'!$B$2),IF('Hoja De Calculo'!CH$16&lt;'Hoja De Calculo'!CG$16,0,'Credit issuance TYA'!CG63-('Credit issuance TYA'!$AQ$21*'Credit issuance TYA'!$B$2)))</f>
        <v>0</v>
      </c>
      <c r="CH63" s="218">
        <f>IF(ISBLANK('Hoja De Calculo'!CI$13),'Credit issuance TYA'!CH63-('Credit issuance TYA'!$AQ$21*'Credit issuance TYA'!$B$2),IF('Hoja De Calculo'!CI$16&lt;'Hoja De Calculo'!CH$16,0,'Credit issuance TYA'!CH63-('Credit issuance TYA'!$AQ$21*'Credit issuance TYA'!$B$2)))</f>
        <v>0</v>
      </c>
      <c r="CI63" s="218">
        <f>IF(ISBLANK('Hoja De Calculo'!CJ$13),'Credit issuance TYA'!CI63-('Credit issuance TYA'!$AQ$21*'Credit issuance TYA'!$B$2),IF('Hoja De Calculo'!CJ$16&lt;'Hoja De Calculo'!CI$16,0,'Credit issuance TYA'!CI63-('Credit issuance TYA'!$AQ$21*'Credit issuance TYA'!$B$2)))</f>
        <v>0</v>
      </c>
      <c r="CJ63" s="218">
        <f>IF(ISBLANK('Hoja De Calculo'!CK$13),'Credit issuance TYA'!CJ63-('Credit issuance TYA'!$AQ$21*'Credit issuance TYA'!$B$2),IF('Hoja De Calculo'!CK$16&lt;'Hoja De Calculo'!CJ$16,0,'Credit issuance TYA'!CJ63-('Credit issuance TYA'!$AQ$21*'Credit issuance TYA'!$B$2)))</f>
        <v>0</v>
      </c>
      <c r="CK63" s="218">
        <f>IF(ISBLANK('Hoja De Calculo'!CL$13),'Credit issuance TYA'!CK63-('Credit issuance TYA'!$AQ$21*'Credit issuance TYA'!$B$2),IF('Hoja De Calculo'!CL$16&lt;'Hoja De Calculo'!CK$16,0,'Credit issuance TYA'!CK63-('Credit issuance TYA'!$AQ$21*'Credit issuance TYA'!$B$2)))</f>
        <v>0</v>
      </c>
      <c r="CL63" s="218">
        <f>IF(ISBLANK('Hoja De Calculo'!CM$13),'Credit issuance TYA'!CL63-('Credit issuance TYA'!$AQ$21*'Credit issuance TYA'!$B$2),IF('Hoja De Calculo'!CM$16&lt;'Hoja De Calculo'!CL$16,0,'Credit issuance TYA'!CL63-('Credit issuance TYA'!$AQ$21*'Credit issuance TYA'!$B$2)))</f>
        <v>0</v>
      </c>
      <c r="CM63" s="218">
        <f>IF(ISBLANK('Hoja De Calculo'!CN$13),'Credit issuance TYA'!CM63-('Credit issuance TYA'!$AQ$21*'Credit issuance TYA'!$B$2),IF('Hoja De Calculo'!CN$16&lt;'Hoja De Calculo'!CM$16,0,'Credit issuance TYA'!CM63-('Credit issuance TYA'!$AQ$21*'Credit issuance TYA'!$B$2)))</f>
        <v>0</v>
      </c>
      <c r="CN63" s="218">
        <f>IF(ISBLANK('Hoja De Calculo'!CO$13),'Credit issuance TYA'!CN63-('Credit issuance TYA'!$AQ$21*'Credit issuance TYA'!$B$2),IF('Hoja De Calculo'!CO$16&lt;'Hoja De Calculo'!CN$16,0,'Credit issuance TYA'!CN63-('Credit issuance TYA'!$AQ$21*'Credit issuance TYA'!$B$2)))</f>
        <v>0</v>
      </c>
      <c r="CO63" s="218">
        <f>IF(ISBLANK('Hoja De Calculo'!CP$13),'Credit issuance TYA'!CO63-('Credit issuance TYA'!$AQ$21*'Credit issuance TYA'!$B$2),IF('Hoja De Calculo'!CP$16&lt;'Hoja De Calculo'!CO$16,0,'Credit issuance TYA'!CO63-('Credit issuance TYA'!$AQ$21*'Credit issuance TYA'!$B$2)))</f>
        <v>0</v>
      </c>
      <c r="CP63" s="218">
        <f>IF(ISBLANK('Hoja De Calculo'!CQ$13),'Credit issuance TYA'!CP63-('Credit issuance TYA'!$AQ$21*'Credit issuance TYA'!$B$2),IF('Hoja De Calculo'!CQ$16&lt;'Hoja De Calculo'!CP$16,0,'Credit issuance TYA'!CP63-('Credit issuance TYA'!$AQ$21*'Credit issuance TYA'!$B$2)))</f>
        <v>0</v>
      </c>
      <c r="CQ63" s="218">
        <f>IF(ISBLANK('Hoja De Calculo'!CR$13),'Credit issuance TYA'!CQ63-('Credit issuance TYA'!$AQ$21*'Credit issuance TYA'!$B$2),IF('Hoja De Calculo'!CR$16&lt;'Hoja De Calculo'!CQ$16,0,'Credit issuance TYA'!CQ63-('Credit issuance TYA'!$AQ$21*'Credit issuance TYA'!$B$2)))</f>
        <v>0</v>
      </c>
      <c r="CR63" s="218">
        <f>IF(ISBLANK('Hoja De Calculo'!CS$13),'Credit issuance TYA'!CR63-('Credit issuance TYA'!$AQ$21*'Credit issuance TYA'!$B$2),IF('Hoja De Calculo'!CS$16&lt;'Hoja De Calculo'!CR$16,0,'Credit issuance TYA'!CR63-('Credit issuance TYA'!$AQ$21*'Credit issuance TYA'!$B$2)))</f>
        <v>0</v>
      </c>
      <c r="CS63" s="218">
        <f>IF(ISBLANK('Hoja De Calculo'!CT$13),'Credit issuance TYA'!CS63-('Credit issuance TYA'!$AQ$21*'Credit issuance TYA'!$B$2),IF('Hoja De Calculo'!CT$16&lt;'Hoja De Calculo'!CS$16,0,'Credit issuance TYA'!CS63-('Credit issuance TYA'!$AQ$21*'Credit issuance TYA'!$B$2)))</f>
        <v>0</v>
      </c>
      <c r="CT63" s="218">
        <f>IF(ISBLANK('Hoja De Calculo'!CU$13),'Credit issuance TYA'!CT63-('Credit issuance TYA'!$AQ$21*'Credit issuance TYA'!$B$2),IF('Hoja De Calculo'!CU$16&lt;'Hoja De Calculo'!CT$16,0,'Credit issuance TYA'!CT63-('Credit issuance TYA'!$AQ$21*'Credit issuance TYA'!$B$2)))</f>
        <v>0</v>
      </c>
      <c r="CU63" s="218">
        <f>IF(ISBLANK('Hoja De Calculo'!CV$13),'Credit issuance TYA'!CU63-('Credit issuance TYA'!$AQ$21*'Credit issuance TYA'!$B$2),IF('Hoja De Calculo'!CV$16&lt;'Hoja De Calculo'!CU$16,0,'Credit issuance TYA'!CU63-('Credit issuance TYA'!$AQ$21*'Credit issuance TYA'!$B$2)))</f>
        <v>0</v>
      </c>
      <c r="CV63" s="218">
        <f>IF(ISBLANK('Hoja De Calculo'!CW$13),'Credit issuance TYA'!CV63-('Credit issuance TYA'!$AQ$21*'Credit issuance TYA'!$B$2),IF('Hoja De Calculo'!CW$16&lt;'Hoja De Calculo'!CV$16,0,'Credit issuance TYA'!CV63-('Credit issuance TYA'!$AQ$21*'Credit issuance TYA'!$B$2)))</f>
        <v>0</v>
      </c>
      <c r="CW63" s="218">
        <f>IF(ISBLANK('Hoja De Calculo'!CX$13),'Credit issuance TYA'!CW63-('Credit issuance TYA'!$AQ$21*'Credit issuance TYA'!$B$2),IF('Hoja De Calculo'!CX$16&lt;'Hoja De Calculo'!CW$16,0,'Credit issuance TYA'!CW63-('Credit issuance TYA'!$AQ$21*'Credit issuance TYA'!$B$2)))</f>
        <v>0</v>
      </c>
    </row>
    <row r="64" spans="1:101" x14ac:dyDescent="0.35">
      <c r="A64" t="s">
        <v>169</v>
      </c>
      <c r="B64" s="19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218">
        <f>'Credit issuance TYA'!AR64-('Credit issuance TYA'!$AR$21*'Credit issuance TYA'!$B$2)</f>
        <v>0</v>
      </c>
      <c r="AS64" s="218">
        <f>IF(ISBLANK('Hoja De Calculo'!AT$13),'Credit issuance TYA'!AS64-('Credit issuance TYA'!$AR$21*'Credit issuance TYA'!$B$2),IF('Hoja De Calculo'!AT$16&lt;'Hoja De Calculo'!AS$16,0,'Credit issuance TYA'!AS64-('Credit issuance TYA'!$AR$21*'Credit issuance TYA'!$B$2)))</f>
        <v>0</v>
      </c>
      <c r="AT64" s="218">
        <f>IF(ISBLANK('Hoja De Calculo'!AU$13),'Credit issuance TYA'!AT64-('Credit issuance TYA'!$AR$21*'Credit issuance TYA'!$B$2),IF('Hoja De Calculo'!AU$16&lt;'Hoja De Calculo'!AT$16,0,'Credit issuance TYA'!AT64-('Credit issuance TYA'!$AR$21*'Credit issuance TYA'!$B$2)))</f>
        <v>0</v>
      </c>
      <c r="AU64" s="218">
        <f>IF(ISBLANK('Hoja De Calculo'!AV$13),'Credit issuance TYA'!AU64-('Credit issuance TYA'!$AR$21*'Credit issuance TYA'!$B$2),IF('Hoja De Calculo'!AV$16&lt;'Hoja De Calculo'!AU$16,0,'Credit issuance TYA'!AU64-('Credit issuance TYA'!$AR$21*'Credit issuance TYA'!$B$2)))</f>
        <v>0</v>
      </c>
      <c r="AV64" s="218">
        <f>IF(ISBLANK('Hoja De Calculo'!AW$13),'Credit issuance TYA'!AV64-('Credit issuance TYA'!$AR$21*'Credit issuance TYA'!$B$2),IF('Hoja De Calculo'!AW$16&lt;'Hoja De Calculo'!AV$16,0,'Credit issuance TYA'!AV64-('Credit issuance TYA'!$AR$21*'Credit issuance TYA'!$B$2)))</f>
        <v>0</v>
      </c>
      <c r="AW64" s="218">
        <f>IF(ISBLANK('Hoja De Calculo'!AX$13),'Credit issuance TYA'!AW64-('Credit issuance TYA'!$AR$21*'Credit issuance TYA'!$B$2),IF('Hoja De Calculo'!AX$16&lt;'Hoja De Calculo'!AW$16,0,'Credit issuance TYA'!AW64-('Credit issuance TYA'!$AR$21*'Credit issuance TYA'!$B$2)))</f>
        <v>0</v>
      </c>
      <c r="AX64" s="218">
        <f>IF(ISBLANK('Hoja De Calculo'!AY$13),'Credit issuance TYA'!AX64-('Credit issuance TYA'!$AR$21*'Credit issuance TYA'!$B$2),IF('Hoja De Calculo'!AY$16&lt;'Hoja De Calculo'!AX$16,0,'Credit issuance TYA'!AX64-('Credit issuance TYA'!$AR$21*'Credit issuance TYA'!$B$2)))</f>
        <v>0</v>
      </c>
      <c r="AY64" s="218">
        <f>IF(ISBLANK('Hoja De Calculo'!AZ$13),'Credit issuance TYA'!AY64-('Credit issuance TYA'!$AR$21*'Credit issuance TYA'!$B$2),IF('Hoja De Calculo'!AZ$16&lt;'Hoja De Calculo'!AY$16,0,'Credit issuance TYA'!AY64-('Credit issuance TYA'!$AR$21*'Credit issuance TYA'!$B$2)))</f>
        <v>0</v>
      </c>
      <c r="AZ64" s="218">
        <f>IF(ISBLANK('Hoja De Calculo'!BA$13),'Credit issuance TYA'!AZ64-('Credit issuance TYA'!$AR$21*'Credit issuance TYA'!$B$2),IF('Hoja De Calculo'!BA$16&lt;'Hoja De Calculo'!AZ$16,0,'Credit issuance TYA'!AZ64-('Credit issuance TYA'!$AR$21*'Credit issuance TYA'!$B$2)))</f>
        <v>0</v>
      </c>
      <c r="BA64" s="218">
        <f>IF(ISBLANK('Hoja De Calculo'!BB$13),'Credit issuance TYA'!BA64-('Credit issuance TYA'!$AR$21*'Credit issuance TYA'!$B$2),IF('Hoja De Calculo'!BB$16&lt;'Hoja De Calculo'!BA$16,0,'Credit issuance TYA'!BA64-('Credit issuance TYA'!$AR$21*'Credit issuance TYA'!$B$2)))</f>
        <v>0</v>
      </c>
      <c r="BB64" s="218">
        <f>IF(ISBLANK('Hoja De Calculo'!BC$13),'Credit issuance TYA'!BB64-('Credit issuance TYA'!$AR$21*'Credit issuance TYA'!$B$2),IF('Hoja De Calculo'!BC$16&lt;'Hoja De Calculo'!BB$16,0,'Credit issuance TYA'!BB64-('Credit issuance TYA'!$AR$21*'Credit issuance TYA'!$B$2)))</f>
        <v>0</v>
      </c>
      <c r="BC64" s="218">
        <f>IF(ISBLANK('Hoja De Calculo'!BD$13),'Credit issuance TYA'!BC64-('Credit issuance TYA'!$AR$21*'Credit issuance TYA'!$B$2),IF('Hoja De Calculo'!BD$16&lt;'Hoja De Calculo'!BC$16,0,'Credit issuance TYA'!BC64-('Credit issuance TYA'!$AR$21*'Credit issuance TYA'!$B$2)))</f>
        <v>0</v>
      </c>
      <c r="BD64" s="218">
        <f>IF(ISBLANK('Hoja De Calculo'!BE$13),'Credit issuance TYA'!BD64-('Credit issuance TYA'!$AR$21*'Credit issuance TYA'!$B$2),IF('Hoja De Calculo'!BE$16&lt;'Hoja De Calculo'!BD$16,0,'Credit issuance TYA'!BD64-('Credit issuance TYA'!$AR$21*'Credit issuance TYA'!$B$2)))</f>
        <v>0</v>
      </c>
      <c r="BE64" s="218">
        <f>IF(ISBLANK('Hoja De Calculo'!BF$13),'Credit issuance TYA'!BE64-('Credit issuance TYA'!$AR$21*'Credit issuance TYA'!$B$2),IF('Hoja De Calculo'!BF$16&lt;'Hoja De Calculo'!BE$16,0,'Credit issuance TYA'!BE64-('Credit issuance TYA'!$AR$21*'Credit issuance TYA'!$B$2)))</f>
        <v>0</v>
      </c>
      <c r="BF64" s="218">
        <f>IF(ISBLANK('Hoja De Calculo'!BG$13),'Credit issuance TYA'!BF64-('Credit issuance TYA'!$AR$21*'Credit issuance TYA'!$B$2),IF('Hoja De Calculo'!BG$16&lt;'Hoja De Calculo'!BF$16,0,'Credit issuance TYA'!BF64-('Credit issuance TYA'!$AR$21*'Credit issuance TYA'!$B$2)))</f>
        <v>0</v>
      </c>
      <c r="BG64" s="218">
        <f>IF(ISBLANK('Hoja De Calculo'!BH$13),'Credit issuance TYA'!BG64-('Credit issuance TYA'!$AR$21*'Credit issuance TYA'!$B$2),IF('Hoja De Calculo'!BH$16&lt;'Hoja De Calculo'!BG$16,0,'Credit issuance TYA'!BG64-('Credit issuance TYA'!$AR$21*'Credit issuance TYA'!$B$2)))</f>
        <v>0</v>
      </c>
      <c r="BH64" s="218">
        <f>IF(ISBLANK('Hoja De Calculo'!BI$13),'Credit issuance TYA'!BH64-('Credit issuance TYA'!$AR$21*'Credit issuance TYA'!$B$2),IF('Hoja De Calculo'!BI$16&lt;'Hoja De Calculo'!BH$16,0,'Credit issuance TYA'!BH64-('Credit issuance TYA'!$AR$21*'Credit issuance TYA'!$B$2)))</f>
        <v>0</v>
      </c>
      <c r="BI64" s="218">
        <f>IF(ISBLANK('Hoja De Calculo'!BJ$13),'Credit issuance TYA'!BI64-('Credit issuance TYA'!$AR$21*'Credit issuance TYA'!$B$2),IF('Hoja De Calculo'!BJ$16&lt;'Hoja De Calculo'!BI$16,0,'Credit issuance TYA'!BI64-('Credit issuance TYA'!$AR$21*'Credit issuance TYA'!$B$2)))</f>
        <v>0</v>
      </c>
      <c r="BJ64" s="218">
        <f>IF(ISBLANK('Hoja De Calculo'!BK$13),'Credit issuance TYA'!BJ64-('Credit issuance TYA'!$AR$21*'Credit issuance TYA'!$B$2),IF('Hoja De Calculo'!BK$16&lt;'Hoja De Calculo'!BJ$16,0,'Credit issuance TYA'!BJ64-('Credit issuance TYA'!$AR$21*'Credit issuance TYA'!$B$2)))</f>
        <v>0</v>
      </c>
      <c r="BK64" s="218">
        <f>IF(ISBLANK('Hoja De Calculo'!BL$13),'Credit issuance TYA'!BK64-('Credit issuance TYA'!$AR$21*'Credit issuance TYA'!$B$2),IF('Hoja De Calculo'!BL$16&lt;'Hoja De Calculo'!BK$16,0,'Credit issuance TYA'!BK64-('Credit issuance TYA'!$AR$21*'Credit issuance TYA'!$B$2)))</f>
        <v>0</v>
      </c>
      <c r="BL64" s="218">
        <f>IF(ISBLANK('Hoja De Calculo'!BM$13),'Credit issuance TYA'!BL64-('Credit issuance TYA'!$AR$21*'Credit issuance TYA'!$B$2),IF('Hoja De Calculo'!BM$16&lt;'Hoja De Calculo'!BL$16,0,'Credit issuance TYA'!BL64-('Credit issuance TYA'!$AR$21*'Credit issuance TYA'!$B$2)))</f>
        <v>0</v>
      </c>
      <c r="BM64" s="218">
        <f>IF(ISBLANK('Hoja De Calculo'!BN$13),'Credit issuance TYA'!BM64-('Credit issuance TYA'!$AR$21*'Credit issuance TYA'!$B$2),IF('Hoja De Calculo'!BN$16&lt;'Hoja De Calculo'!BM$16,0,'Credit issuance TYA'!BM64-('Credit issuance TYA'!$AR$21*'Credit issuance TYA'!$B$2)))</f>
        <v>0</v>
      </c>
      <c r="BN64" s="218">
        <f>IF(ISBLANK('Hoja De Calculo'!BO$13),'Credit issuance TYA'!BN64-('Credit issuance TYA'!$AR$21*'Credit issuance TYA'!$B$2),IF('Hoja De Calculo'!BO$16&lt;'Hoja De Calculo'!BN$16,0,'Credit issuance TYA'!BN64-('Credit issuance TYA'!$AR$21*'Credit issuance TYA'!$B$2)))</f>
        <v>0</v>
      </c>
      <c r="BO64" s="218">
        <f>IF(ISBLANK('Hoja De Calculo'!BP$13),'Credit issuance TYA'!BO64-('Credit issuance TYA'!$AR$21*'Credit issuance TYA'!$B$2),IF('Hoja De Calculo'!BP$16&lt;'Hoja De Calculo'!BO$16,0,'Credit issuance TYA'!BO64-('Credit issuance TYA'!$AR$21*'Credit issuance TYA'!$B$2)))</f>
        <v>0</v>
      </c>
      <c r="BP64" s="218">
        <f>IF(ISBLANK('Hoja De Calculo'!BQ$13),'Credit issuance TYA'!BP64-('Credit issuance TYA'!$AR$21*'Credit issuance TYA'!$B$2),IF('Hoja De Calculo'!BQ$16&lt;'Hoja De Calculo'!BP$16,0,'Credit issuance TYA'!BP64-('Credit issuance TYA'!$AR$21*'Credit issuance TYA'!$B$2)))</f>
        <v>0</v>
      </c>
      <c r="BQ64" s="218">
        <f>IF(ISBLANK('Hoja De Calculo'!BR$13),'Credit issuance TYA'!BQ64-('Credit issuance TYA'!$AR$21*'Credit issuance TYA'!$B$2),IF('Hoja De Calculo'!BR$16&lt;'Hoja De Calculo'!BQ$16,0,'Credit issuance TYA'!BQ64-('Credit issuance TYA'!$AR$21*'Credit issuance TYA'!$B$2)))</f>
        <v>0</v>
      </c>
      <c r="BR64" s="218">
        <f>IF(ISBLANK('Hoja De Calculo'!BS$13),'Credit issuance TYA'!BR64-('Credit issuance TYA'!$AR$21*'Credit issuance TYA'!$B$2),IF('Hoja De Calculo'!BS$16&lt;'Hoja De Calculo'!BR$16,0,'Credit issuance TYA'!BR64-('Credit issuance TYA'!$AR$21*'Credit issuance TYA'!$B$2)))</f>
        <v>0</v>
      </c>
      <c r="BS64" s="218">
        <f>IF(ISBLANK('Hoja De Calculo'!BT$13),'Credit issuance TYA'!BS64-('Credit issuance TYA'!$AR$21*'Credit issuance TYA'!$B$2),IF('Hoja De Calculo'!BT$16&lt;'Hoja De Calculo'!BS$16,0,'Credit issuance TYA'!BS64-('Credit issuance TYA'!$AR$21*'Credit issuance TYA'!$B$2)))</f>
        <v>0</v>
      </c>
      <c r="BT64" s="218">
        <f>IF(ISBLANK('Hoja De Calculo'!BU$13),'Credit issuance TYA'!BT64-('Credit issuance TYA'!$AR$21*'Credit issuance TYA'!$B$2),IF('Hoja De Calculo'!BU$16&lt;'Hoja De Calculo'!BT$16,0,'Credit issuance TYA'!BT64-('Credit issuance TYA'!$AR$21*'Credit issuance TYA'!$B$2)))</f>
        <v>0</v>
      </c>
      <c r="BU64" s="218">
        <f>IF(ISBLANK('Hoja De Calculo'!BV$13),'Credit issuance TYA'!BU64-('Credit issuance TYA'!$AR$21*'Credit issuance TYA'!$B$2),IF('Hoja De Calculo'!BV$16&lt;'Hoja De Calculo'!BU$16,0,'Credit issuance TYA'!BU64-('Credit issuance TYA'!$AR$21*'Credit issuance TYA'!$B$2)))</f>
        <v>0</v>
      </c>
      <c r="BV64" s="218">
        <f>IF(ISBLANK('Hoja De Calculo'!BW$13),'Credit issuance TYA'!BV64-('Credit issuance TYA'!$AR$21*'Credit issuance TYA'!$B$2),IF('Hoja De Calculo'!BW$16&lt;'Hoja De Calculo'!BV$16,0,'Credit issuance TYA'!BV64-('Credit issuance TYA'!$AR$21*'Credit issuance TYA'!$B$2)))</f>
        <v>0</v>
      </c>
      <c r="BW64" s="218">
        <f>IF(ISBLANK('Hoja De Calculo'!BX$13),'Credit issuance TYA'!BW64-('Credit issuance TYA'!$AR$21*'Credit issuance TYA'!$B$2),IF('Hoja De Calculo'!BX$16&lt;'Hoja De Calculo'!BW$16,0,'Credit issuance TYA'!BW64-('Credit issuance TYA'!$AR$21*'Credit issuance TYA'!$B$2)))</f>
        <v>0</v>
      </c>
      <c r="BX64" s="218">
        <f>IF(ISBLANK('Hoja De Calculo'!BY$13),'Credit issuance TYA'!BX64-('Credit issuance TYA'!$AR$21*'Credit issuance TYA'!$B$2),IF('Hoja De Calculo'!BY$16&lt;'Hoja De Calculo'!BX$16,0,'Credit issuance TYA'!BX64-('Credit issuance TYA'!$AR$21*'Credit issuance TYA'!$B$2)))</f>
        <v>0</v>
      </c>
      <c r="BY64" s="218">
        <f>IF(ISBLANK('Hoja De Calculo'!BZ$13),'Credit issuance TYA'!BY64-('Credit issuance TYA'!$AR$21*'Credit issuance TYA'!$B$2),IF('Hoja De Calculo'!BZ$16&lt;'Hoja De Calculo'!BY$16,0,'Credit issuance TYA'!BY64-('Credit issuance TYA'!$AR$21*'Credit issuance TYA'!$B$2)))</f>
        <v>0</v>
      </c>
      <c r="BZ64" s="218">
        <f>IF(ISBLANK('Hoja De Calculo'!CA$13),'Credit issuance TYA'!BZ64-('Credit issuance TYA'!$AR$21*'Credit issuance TYA'!$B$2),IF('Hoja De Calculo'!CA$16&lt;'Hoja De Calculo'!BZ$16,0,'Credit issuance TYA'!BZ64-('Credit issuance TYA'!$AR$21*'Credit issuance TYA'!$B$2)))</f>
        <v>0</v>
      </c>
      <c r="CA64" s="218">
        <f>IF(ISBLANK('Hoja De Calculo'!CB$13),'Credit issuance TYA'!CA64-('Credit issuance TYA'!$AR$21*'Credit issuance TYA'!$B$2),IF('Hoja De Calculo'!CB$16&lt;'Hoja De Calculo'!CA$16,0,'Credit issuance TYA'!CA64-('Credit issuance TYA'!$AR$21*'Credit issuance TYA'!$B$2)))</f>
        <v>0</v>
      </c>
      <c r="CB64" s="218">
        <f>IF(ISBLANK('Hoja De Calculo'!CC$13),'Credit issuance TYA'!CB64-('Credit issuance TYA'!$AR$21*'Credit issuance TYA'!$B$2),IF('Hoja De Calculo'!CC$16&lt;'Hoja De Calculo'!CB$16,0,'Credit issuance TYA'!CB64-('Credit issuance TYA'!$AR$21*'Credit issuance TYA'!$B$2)))</f>
        <v>0</v>
      </c>
      <c r="CC64" s="218">
        <f>IF(ISBLANK('Hoja De Calculo'!CD$13),'Credit issuance TYA'!CC64-('Credit issuance TYA'!$AR$21*'Credit issuance TYA'!$B$2),IF('Hoja De Calculo'!CD$16&lt;'Hoja De Calculo'!CC$16,0,'Credit issuance TYA'!CC64-('Credit issuance TYA'!$AR$21*'Credit issuance TYA'!$B$2)))</f>
        <v>0</v>
      </c>
      <c r="CD64" s="218">
        <f>IF(ISBLANK('Hoja De Calculo'!CE$13),'Credit issuance TYA'!CD64-('Credit issuance TYA'!$AR$21*'Credit issuance TYA'!$B$2),IF('Hoja De Calculo'!CE$16&lt;'Hoja De Calculo'!CD$16,0,'Credit issuance TYA'!CD64-('Credit issuance TYA'!$AR$21*'Credit issuance TYA'!$B$2)))</f>
        <v>0</v>
      </c>
      <c r="CE64" s="218">
        <f>IF(ISBLANK('Hoja De Calculo'!CF$13),'Credit issuance TYA'!CE64-('Credit issuance TYA'!$AR$21*'Credit issuance TYA'!$B$2),IF('Hoja De Calculo'!CF$16&lt;'Hoja De Calculo'!CE$16,0,'Credit issuance TYA'!CE64-('Credit issuance TYA'!$AR$21*'Credit issuance TYA'!$B$2)))</f>
        <v>0</v>
      </c>
      <c r="CF64" s="218">
        <f>IF(ISBLANK('Hoja De Calculo'!CG$13),'Credit issuance TYA'!CF64-('Credit issuance TYA'!$AR$21*'Credit issuance TYA'!$B$2),IF('Hoja De Calculo'!CG$16&lt;'Hoja De Calculo'!CF$16,0,'Credit issuance TYA'!CF64-('Credit issuance TYA'!$AR$21*'Credit issuance TYA'!$B$2)))</f>
        <v>0</v>
      </c>
      <c r="CG64" s="218">
        <f>IF(ISBLANK('Hoja De Calculo'!CH$13),'Credit issuance TYA'!CG64-('Credit issuance TYA'!$AR$21*'Credit issuance TYA'!$B$2),IF('Hoja De Calculo'!CH$16&lt;'Hoja De Calculo'!CG$16,0,'Credit issuance TYA'!CG64-('Credit issuance TYA'!$AR$21*'Credit issuance TYA'!$B$2)))</f>
        <v>0</v>
      </c>
      <c r="CH64" s="218">
        <f>IF(ISBLANK('Hoja De Calculo'!CI$13),'Credit issuance TYA'!CH64-('Credit issuance TYA'!$AR$21*'Credit issuance TYA'!$B$2),IF('Hoja De Calculo'!CI$16&lt;'Hoja De Calculo'!CH$16,0,'Credit issuance TYA'!CH64-('Credit issuance TYA'!$AR$21*'Credit issuance TYA'!$B$2)))</f>
        <v>0</v>
      </c>
      <c r="CI64" s="218">
        <f>IF(ISBLANK('Hoja De Calculo'!CJ$13),'Credit issuance TYA'!CI64-('Credit issuance TYA'!$AR$21*'Credit issuance TYA'!$B$2),IF('Hoja De Calculo'!CJ$16&lt;'Hoja De Calculo'!CI$16,0,'Credit issuance TYA'!CI64-('Credit issuance TYA'!$AR$21*'Credit issuance TYA'!$B$2)))</f>
        <v>0</v>
      </c>
      <c r="CJ64" s="218">
        <f>IF(ISBLANK('Hoja De Calculo'!CK$13),'Credit issuance TYA'!CJ64-('Credit issuance TYA'!$AR$21*'Credit issuance TYA'!$B$2),IF('Hoja De Calculo'!CK$16&lt;'Hoja De Calculo'!CJ$16,0,'Credit issuance TYA'!CJ64-('Credit issuance TYA'!$AR$21*'Credit issuance TYA'!$B$2)))</f>
        <v>0</v>
      </c>
      <c r="CK64" s="218">
        <f>IF(ISBLANK('Hoja De Calculo'!CL$13),'Credit issuance TYA'!CK64-('Credit issuance TYA'!$AR$21*'Credit issuance TYA'!$B$2),IF('Hoja De Calculo'!CL$16&lt;'Hoja De Calculo'!CK$16,0,'Credit issuance TYA'!CK64-('Credit issuance TYA'!$AR$21*'Credit issuance TYA'!$B$2)))</f>
        <v>0</v>
      </c>
      <c r="CL64" s="218">
        <f>IF(ISBLANK('Hoja De Calculo'!CM$13),'Credit issuance TYA'!CL64-('Credit issuance TYA'!$AR$21*'Credit issuance TYA'!$B$2),IF('Hoja De Calculo'!CM$16&lt;'Hoja De Calculo'!CL$16,0,'Credit issuance TYA'!CL64-('Credit issuance TYA'!$AR$21*'Credit issuance TYA'!$B$2)))</f>
        <v>0</v>
      </c>
      <c r="CM64" s="218">
        <f>IF(ISBLANK('Hoja De Calculo'!CN$13),'Credit issuance TYA'!CM64-('Credit issuance TYA'!$AR$21*'Credit issuance TYA'!$B$2),IF('Hoja De Calculo'!CN$16&lt;'Hoja De Calculo'!CM$16,0,'Credit issuance TYA'!CM64-('Credit issuance TYA'!$AR$21*'Credit issuance TYA'!$B$2)))</f>
        <v>0</v>
      </c>
      <c r="CN64" s="218">
        <f>IF(ISBLANK('Hoja De Calculo'!CO$13),'Credit issuance TYA'!CN64-('Credit issuance TYA'!$AR$21*'Credit issuance TYA'!$B$2),IF('Hoja De Calculo'!CO$16&lt;'Hoja De Calculo'!CN$16,0,'Credit issuance TYA'!CN64-('Credit issuance TYA'!$AR$21*'Credit issuance TYA'!$B$2)))</f>
        <v>0</v>
      </c>
      <c r="CO64" s="218">
        <f>IF(ISBLANK('Hoja De Calculo'!CP$13),'Credit issuance TYA'!CO64-('Credit issuance TYA'!$AR$21*'Credit issuance TYA'!$B$2),IF('Hoja De Calculo'!CP$16&lt;'Hoja De Calculo'!CO$16,0,'Credit issuance TYA'!CO64-('Credit issuance TYA'!$AR$21*'Credit issuance TYA'!$B$2)))</f>
        <v>0</v>
      </c>
      <c r="CP64" s="218">
        <f>IF(ISBLANK('Hoja De Calculo'!CQ$13),'Credit issuance TYA'!CP64-('Credit issuance TYA'!$AR$21*'Credit issuance TYA'!$B$2),IF('Hoja De Calculo'!CQ$16&lt;'Hoja De Calculo'!CP$16,0,'Credit issuance TYA'!CP64-('Credit issuance TYA'!$AR$21*'Credit issuance TYA'!$B$2)))</f>
        <v>0</v>
      </c>
      <c r="CQ64" s="218">
        <f>IF(ISBLANK('Hoja De Calculo'!CR$13),'Credit issuance TYA'!CQ64-('Credit issuance TYA'!$AR$21*'Credit issuance TYA'!$B$2),IF('Hoja De Calculo'!CR$16&lt;'Hoja De Calculo'!CQ$16,0,'Credit issuance TYA'!CQ64-('Credit issuance TYA'!$AR$21*'Credit issuance TYA'!$B$2)))</f>
        <v>0</v>
      </c>
      <c r="CR64" s="218">
        <f>IF(ISBLANK('Hoja De Calculo'!CS$13),'Credit issuance TYA'!CR64-('Credit issuance TYA'!$AR$21*'Credit issuance TYA'!$B$2),IF('Hoja De Calculo'!CS$16&lt;'Hoja De Calculo'!CR$16,0,'Credit issuance TYA'!CR64-('Credit issuance TYA'!$AR$21*'Credit issuance TYA'!$B$2)))</f>
        <v>0</v>
      </c>
      <c r="CS64" s="218">
        <f>IF(ISBLANK('Hoja De Calculo'!CT$13),'Credit issuance TYA'!CS64-('Credit issuance TYA'!$AR$21*'Credit issuance TYA'!$B$2),IF('Hoja De Calculo'!CT$16&lt;'Hoja De Calculo'!CS$16,0,'Credit issuance TYA'!CS64-('Credit issuance TYA'!$AR$21*'Credit issuance TYA'!$B$2)))</f>
        <v>0</v>
      </c>
      <c r="CT64" s="218">
        <f>IF(ISBLANK('Hoja De Calculo'!CU$13),'Credit issuance TYA'!CT64-('Credit issuance TYA'!$AR$21*'Credit issuance TYA'!$B$2),IF('Hoja De Calculo'!CU$16&lt;'Hoja De Calculo'!CT$16,0,'Credit issuance TYA'!CT64-('Credit issuance TYA'!$AR$21*'Credit issuance TYA'!$B$2)))</f>
        <v>0</v>
      </c>
      <c r="CU64" s="218">
        <f>IF(ISBLANK('Hoja De Calculo'!CV$13),'Credit issuance TYA'!CU64-('Credit issuance TYA'!$AR$21*'Credit issuance TYA'!$B$2),IF('Hoja De Calculo'!CV$16&lt;'Hoja De Calculo'!CU$16,0,'Credit issuance TYA'!CU64-('Credit issuance TYA'!$AR$21*'Credit issuance TYA'!$B$2)))</f>
        <v>0</v>
      </c>
      <c r="CV64" s="218">
        <f>IF(ISBLANK('Hoja De Calculo'!CW$13),'Credit issuance TYA'!CV64-('Credit issuance TYA'!$AR$21*'Credit issuance TYA'!$B$2),IF('Hoja De Calculo'!CW$16&lt;'Hoja De Calculo'!CV$16,0,'Credit issuance TYA'!CV64-('Credit issuance TYA'!$AR$21*'Credit issuance TYA'!$B$2)))</f>
        <v>0</v>
      </c>
      <c r="CW64" s="218">
        <f>IF(ISBLANK('Hoja De Calculo'!CX$13),'Credit issuance TYA'!CW64-('Credit issuance TYA'!$AR$21*'Credit issuance TYA'!$B$2),IF('Hoja De Calculo'!CX$16&lt;'Hoja De Calculo'!CW$16,0,'Credit issuance TYA'!CW64-('Credit issuance TYA'!$AR$21*'Credit issuance TYA'!$B$2)))</f>
        <v>0</v>
      </c>
    </row>
    <row r="65" spans="1:101" x14ac:dyDescent="0.35">
      <c r="A65" t="s">
        <v>170</v>
      </c>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218">
        <f>'Credit issuance TYA'!AS65-('Credit issuance TYA'!$AS$21*'Credit issuance TYA'!$B$2)</f>
        <v>0</v>
      </c>
      <c r="AT65" s="218">
        <f>IF(ISBLANK('Hoja De Calculo'!AU$13),'Credit issuance TYA'!AT65-('Credit issuance TYA'!$AS$21*'Credit issuance TYA'!$B$2),IF('Hoja De Calculo'!AU$16&lt;'Hoja De Calculo'!AT$16,0,'Credit issuance TYA'!AT65-('Credit issuance TYA'!$AS$21*'Credit issuance TYA'!$B$2)))</f>
        <v>0</v>
      </c>
      <c r="AU65" s="218">
        <f>IF(ISBLANK('Hoja De Calculo'!AV$13),'Credit issuance TYA'!AU65-('Credit issuance TYA'!$AS$21*'Credit issuance TYA'!$B$2),IF('Hoja De Calculo'!AV$16&lt;'Hoja De Calculo'!AU$16,0,'Credit issuance TYA'!AU65-('Credit issuance TYA'!$AS$21*'Credit issuance TYA'!$B$2)))</f>
        <v>0</v>
      </c>
      <c r="AV65" s="218">
        <f>IF(ISBLANK('Hoja De Calculo'!AW$13),'Credit issuance TYA'!AV65-('Credit issuance TYA'!$AS$21*'Credit issuance TYA'!$B$2),IF('Hoja De Calculo'!AW$16&lt;'Hoja De Calculo'!AV$16,0,'Credit issuance TYA'!AV65-('Credit issuance TYA'!$AS$21*'Credit issuance TYA'!$B$2)))</f>
        <v>0</v>
      </c>
      <c r="AW65" s="218">
        <f>IF(ISBLANK('Hoja De Calculo'!AX$13),'Credit issuance TYA'!AW65-('Credit issuance TYA'!$AS$21*'Credit issuance TYA'!$B$2),IF('Hoja De Calculo'!AX$16&lt;'Hoja De Calculo'!AW$16,0,'Credit issuance TYA'!AW65-('Credit issuance TYA'!$AS$21*'Credit issuance TYA'!$B$2)))</f>
        <v>0</v>
      </c>
      <c r="AX65" s="218">
        <f>IF(ISBLANK('Hoja De Calculo'!AY$13),'Credit issuance TYA'!AX65-('Credit issuance TYA'!$AS$21*'Credit issuance TYA'!$B$2),IF('Hoja De Calculo'!AY$16&lt;'Hoja De Calculo'!AX$16,0,'Credit issuance TYA'!AX65-('Credit issuance TYA'!$AS$21*'Credit issuance TYA'!$B$2)))</f>
        <v>0</v>
      </c>
      <c r="AY65" s="218">
        <f>IF(ISBLANK('Hoja De Calculo'!AZ$13),'Credit issuance TYA'!AY65-('Credit issuance TYA'!$AS$21*'Credit issuance TYA'!$B$2),IF('Hoja De Calculo'!AZ$16&lt;'Hoja De Calculo'!AY$16,0,'Credit issuance TYA'!AY65-('Credit issuance TYA'!$AS$21*'Credit issuance TYA'!$B$2)))</f>
        <v>0</v>
      </c>
      <c r="AZ65" s="218">
        <f>IF(ISBLANK('Hoja De Calculo'!BA$13),'Credit issuance TYA'!AZ65-('Credit issuance TYA'!$AS$21*'Credit issuance TYA'!$B$2),IF('Hoja De Calculo'!BA$16&lt;'Hoja De Calculo'!AZ$16,0,'Credit issuance TYA'!AZ65-('Credit issuance TYA'!$AS$21*'Credit issuance TYA'!$B$2)))</f>
        <v>0</v>
      </c>
      <c r="BA65" s="218">
        <f>IF(ISBLANK('Hoja De Calculo'!BB$13),'Credit issuance TYA'!BA65-('Credit issuance TYA'!$AS$21*'Credit issuance TYA'!$B$2),IF('Hoja De Calculo'!BB$16&lt;'Hoja De Calculo'!BA$16,0,'Credit issuance TYA'!BA65-('Credit issuance TYA'!$AS$21*'Credit issuance TYA'!$B$2)))</f>
        <v>0</v>
      </c>
      <c r="BB65" s="218">
        <f>IF(ISBLANK('Hoja De Calculo'!BC$13),'Credit issuance TYA'!BB65-('Credit issuance TYA'!$AS$21*'Credit issuance TYA'!$B$2),IF('Hoja De Calculo'!BC$16&lt;'Hoja De Calculo'!BB$16,0,'Credit issuance TYA'!BB65-('Credit issuance TYA'!$AS$21*'Credit issuance TYA'!$B$2)))</f>
        <v>0</v>
      </c>
      <c r="BC65" s="218">
        <f>IF(ISBLANK('Hoja De Calculo'!BD$13),'Credit issuance TYA'!BC65-('Credit issuance TYA'!$AS$21*'Credit issuance TYA'!$B$2),IF('Hoja De Calculo'!BD$16&lt;'Hoja De Calculo'!BC$16,0,'Credit issuance TYA'!BC65-('Credit issuance TYA'!$AS$21*'Credit issuance TYA'!$B$2)))</f>
        <v>0</v>
      </c>
      <c r="BD65" s="218">
        <f>IF(ISBLANK('Hoja De Calculo'!BE$13),'Credit issuance TYA'!BD65-('Credit issuance TYA'!$AS$21*'Credit issuance TYA'!$B$2),IF('Hoja De Calculo'!BE$16&lt;'Hoja De Calculo'!BD$16,0,'Credit issuance TYA'!BD65-('Credit issuance TYA'!$AS$21*'Credit issuance TYA'!$B$2)))</f>
        <v>0</v>
      </c>
      <c r="BE65" s="218">
        <f>IF(ISBLANK('Hoja De Calculo'!BF$13),'Credit issuance TYA'!BE65-('Credit issuance TYA'!$AS$21*'Credit issuance TYA'!$B$2),IF('Hoja De Calculo'!BF$16&lt;'Hoja De Calculo'!BE$16,0,'Credit issuance TYA'!BE65-('Credit issuance TYA'!$AS$21*'Credit issuance TYA'!$B$2)))</f>
        <v>0</v>
      </c>
      <c r="BF65" s="218">
        <f>IF(ISBLANK('Hoja De Calculo'!BG$13),'Credit issuance TYA'!BF65-('Credit issuance TYA'!$AS$21*'Credit issuance TYA'!$B$2),IF('Hoja De Calculo'!BG$16&lt;'Hoja De Calculo'!BF$16,0,'Credit issuance TYA'!BF65-('Credit issuance TYA'!$AS$21*'Credit issuance TYA'!$B$2)))</f>
        <v>0</v>
      </c>
      <c r="BG65" s="218">
        <f>IF(ISBLANK('Hoja De Calculo'!BH$13),'Credit issuance TYA'!BG65-('Credit issuance TYA'!$AS$21*'Credit issuance TYA'!$B$2),IF('Hoja De Calculo'!BH$16&lt;'Hoja De Calculo'!BG$16,0,'Credit issuance TYA'!BG65-('Credit issuance TYA'!$AS$21*'Credit issuance TYA'!$B$2)))</f>
        <v>0</v>
      </c>
      <c r="BH65" s="218">
        <f>IF(ISBLANK('Hoja De Calculo'!BI$13),'Credit issuance TYA'!BH65-('Credit issuance TYA'!$AS$21*'Credit issuance TYA'!$B$2),IF('Hoja De Calculo'!BI$16&lt;'Hoja De Calculo'!BH$16,0,'Credit issuance TYA'!BH65-('Credit issuance TYA'!$AS$21*'Credit issuance TYA'!$B$2)))</f>
        <v>0</v>
      </c>
      <c r="BI65" s="218">
        <f>IF(ISBLANK('Hoja De Calculo'!BJ$13),'Credit issuance TYA'!BI65-('Credit issuance TYA'!$AS$21*'Credit issuance TYA'!$B$2),IF('Hoja De Calculo'!BJ$16&lt;'Hoja De Calculo'!BI$16,0,'Credit issuance TYA'!BI65-('Credit issuance TYA'!$AS$21*'Credit issuance TYA'!$B$2)))</f>
        <v>0</v>
      </c>
      <c r="BJ65" s="218">
        <f>IF(ISBLANK('Hoja De Calculo'!BK$13),'Credit issuance TYA'!BJ65-('Credit issuance TYA'!$AS$21*'Credit issuance TYA'!$B$2),IF('Hoja De Calculo'!BK$16&lt;'Hoja De Calculo'!BJ$16,0,'Credit issuance TYA'!BJ65-('Credit issuance TYA'!$AS$21*'Credit issuance TYA'!$B$2)))</f>
        <v>0</v>
      </c>
      <c r="BK65" s="218">
        <f>IF(ISBLANK('Hoja De Calculo'!BL$13),'Credit issuance TYA'!BK65-('Credit issuance TYA'!$AS$21*'Credit issuance TYA'!$B$2),IF('Hoja De Calculo'!BL$16&lt;'Hoja De Calculo'!BK$16,0,'Credit issuance TYA'!BK65-('Credit issuance TYA'!$AS$21*'Credit issuance TYA'!$B$2)))</f>
        <v>0</v>
      </c>
      <c r="BL65" s="218">
        <f>IF(ISBLANK('Hoja De Calculo'!BM$13),'Credit issuance TYA'!BL65-('Credit issuance TYA'!$AS$21*'Credit issuance TYA'!$B$2),IF('Hoja De Calculo'!BM$16&lt;'Hoja De Calculo'!BL$16,0,'Credit issuance TYA'!BL65-('Credit issuance TYA'!$AS$21*'Credit issuance TYA'!$B$2)))</f>
        <v>0</v>
      </c>
      <c r="BM65" s="218">
        <f>IF(ISBLANK('Hoja De Calculo'!BN$13),'Credit issuance TYA'!BM65-('Credit issuance TYA'!$AS$21*'Credit issuance TYA'!$B$2),IF('Hoja De Calculo'!BN$16&lt;'Hoja De Calculo'!BM$16,0,'Credit issuance TYA'!BM65-('Credit issuance TYA'!$AS$21*'Credit issuance TYA'!$B$2)))</f>
        <v>0</v>
      </c>
      <c r="BN65" s="218">
        <f>IF(ISBLANK('Hoja De Calculo'!BO$13),'Credit issuance TYA'!BN65-('Credit issuance TYA'!$AS$21*'Credit issuance TYA'!$B$2),IF('Hoja De Calculo'!BO$16&lt;'Hoja De Calculo'!BN$16,0,'Credit issuance TYA'!BN65-('Credit issuance TYA'!$AS$21*'Credit issuance TYA'!$B$2)))</f>
        <v>0</v>
      </c>
      <c r="BO65" s="218">
        <f>IF(ISBLANK('Hoja De Calculo'!BP$13),'Credit issuance TYA'!BO65-('Credit issuance TYA'!$AS$21*'Credit issuance TYA'!$B$2),IF('Hoja De Calculo'!BP$16&lt;'Hoja De Calculo'!BO$16,0,'Credit issuance TYA'!BO65-('Credit issuance TYA'!$AS$21*'Credit issuance TYA'!$B$2)))</f>
        <v>0</v>
      </c>
      <c r="BP65" s="218">
        <f>IF(ISBLANK('Hoja De Calculo'!BQ$13),'Credit issuance TYA'!BP65-('Credit issuance TYA'!$AS$21*'Credit issuance TYA'!$B$2),IF('Hoja De Calculo'!BQ$16&lt;'Hoja De Calculo'!BP$16,0,'Credit issuance TYA'!BP65-('Credit issuance TYA'!$AS$21*'Credit issuance TYA'!$B$2)))</f>
        <v>0</v>
      </c>
      <c r="BQ65" s="218">
        <f>IF(ISBLANK('Hoja De Calculo'!BR$13),'Credit issuance TYA'!BQ65-('Credit issuance TYA'!$AS$21*'Credit issuance TYA'!$B$2),IF('Hoja De Calculo'!BR$16&lt;'Hoja De Calculo'!BQ$16,0,'Credit issuance TYA'!BQ65-('Credit issuance TYA'!$AS$21*'Credit issuance TYA'!$B$2)))</f>
        <v>0</v>
      </c>
      <c r="BR65" s="218">
        <f>IF(ISBLANK('Hoja De Calculo'!BS$13),'Credit issuance TYA'!BR65-('Credit issuance TYA'!$AS$21*'Credit issuance TYA'!$B$2),IF('Hoja De Calculo'!BS$16&lt;'Hoja De Calculo'!BR$16,0,'Credit issuance TYA'!BR65-('Credit issuance TYA'!$AS$21*'Credit issuance TYA'!$B$2)))</f>
        <v>0</v>
      </c>
      <c r="BS65" s="218">
        <f>IF(ISBLANK('Hoja De Calculo'!BT$13),'Credit issuance TYA'!BS65-('Credit issuance TYA'!$AS$21*'Credit issuance TYA'!$B$2),IF('Hoja De Calculo'!BT$16&lt;'Hoja De Calculo'!BS$16,0,'Credit issuance TYA'!BS65-('Credit issuance TYA'!$AS$21*'Credit issuance TYA'!$B$2)))</f>
        <v>0</v>
      </c>
      <c r="BT65" s="218">
        <f>IF(ISBLANK('Hoja De Calculo'!BU$13),'Credit issuance TYA'!BT65-('Credit issuance TYA'!$AS$21*'Credit issuance TYA'!$B$2),IF('Hoja De Calculo'!BU$16&lt;'Hoja De Calculo'!BT$16,0,'Credit issuance TYA'!BT65-('Credit issuance TYA'!$AS$21*'Credit issuance TYA'!$B$2)))</f>
        <v>0</v>
      </c>
      <c r="BU65" s="218">
        <f>IF(ISBLANK('Hoja De Calculo'!BV$13),'Credit issuance TYA'!BU65-('Credit issuance TYA'!$AS$21*'Credit issuance TYA'!$B$2),IF('Hoja De Calculo'!BV$16&lt;'Hoja De Calculo'!BU$16,0,'Credit issuance TYA'!BU65-('Credit issuance TYA'!$AS$21*'Credit issuance TYA'!$B$2)))</f>
        <v>0</v>
      </c>
      <c r="BV65" s="218">
        <f>IF(ISBLANK('Hoja De Calculo'!BW$13),'Credit issuance TYA'!BV65-('Credit issuance TYA'!$AS$21*'Credit issuance TYA'!$B$2),IF('Hoja De Calculo'!BW$16&lt;'Hoja De Calculo'!BV$16,0,'Credit issuance TYA'!BV65-('Credit issuance TYA'!$AS$21*'Credit issuance TYA'!$B$2)))</f>
        <v>0</v>
      </c>
      <c r="BW65" s="218">
        <f>IF(ISBLANK('Hoja De Calculo'!BX$13),'Credit issuance TYA'!BW65-('Credit issuance TYA'!$AS$21*'Credit issuance TYA'!$B$2),IF('Hoja De Calculo'!BX$16&lt;'Hoja De Calculo'!BW$16,0,'Credit issuance TYA'!BW65-('Credit issuance TYA'!$AS$21*'Credit issuance TYA'!$B$2)))</f>
        <v>0</v>
      </c>
      <c r="BX65" s="218">
        <f>IF(ISBLANK('Hoja De Calculo'!BY$13),'Credit issuance TYA'!BX65-('Credit issuance TYA'!$AS$21*'Credit issuance TYA'!$B$2),IF('Hoja De Calculo'!BY$16&lt;'Hoja De Calculo'!BX$16,0,'Credit issuance TYA'!BX65-('Credit issuance TYA'!$AS$21*'Credit issuance TYA'!$B$2)))</f>
        <v>0</v>
      </c>
      <c r="BY65" s="218">
        <f>IF(ISBLANK('Hoja De Calculo'!BZ$13),'Credit issuance TYA'!BY65-('Credit issuance TYA'!$AS$21*'Credit issuance TYA'!$B$2),IF('Hoja De Calculo'!BZ$16&lt;'Hoja De Calculo'!BY$16,0,'Credit issuance TYA'!BY65-('Credit issuance TYA'!$AS$21*'Credit issuance TYA'!$B$2)))</f>
        <v>0</v>
      </c>
      <c r="BZ65" s="218">
        <f>IF(ISBLANK('Hoja De Calculo'!CA$13),'Credit issuance TYA'!BZ65-('Credit issuance TYA'!$AS$21*'Credit issuance TYA'!$B$2),IF('Hoja De Calculo'!CA$16&lt;'Hoja De Calculo'!BZ$16,0,'Credit issuance TYA'!BZ65-('Credit issuance TYA'!$AS$21*'Credit issuance TYA'!$B$2)))</f>
        <v>0</v>
      </c>
      <c r="CA65" s="218">
        <f>IF(ISBLANK('Hoja De Calculo'!CB$13),'Credit issuance TYA'!CA65-('Credit issuance TYA'!$AS$21*'Credit issuance TYA'!$B$2),IF('Hoja De Calculo'!CB$16&lt;'Hoja De Calculo'!CA$16,0,'Credit issuance TYA'!CA65-('Credit issuance TYA'!$AS$21*'Credit issuance TYA'!$B$2)))</f>
        <v>0</v>
      </c>
      <c r="CB65" s="218">
        <f>IF(ISBLANK('Hoja De Calculo'!CC$13),'Credit issuance TYA'!CB65-('Credit issuance TYA'!$AS$21*'Credit issuance TYA'!$B$2),IF('Hoja De Calculo'!CC$16&lt;'Hoja De Calculo'!CB$16,0,'Credit issuance TYA'!CB65-('Credit issuance TYA'!$AS$21*'Credit issuance TYA'!$B$2)))</f>
        <v>0</v>
      </c>
      <c r="CC65" s="218">
        <f>IF(ISBLANK('Hoja De Calculo'!CD$13),'Credit issuance TYA'!CC65-('Credit issuance TYA'!$AS$21*'Credit issuance TYA'!$B$2),IF('Hoja De Calculo'!CD$16&lt;'Hoja De Calculo'!CC$16,0,'Credit issuance TYA'!CC65-('Credit issuance TYA'!$AS$21*'Credit issuance TYA'!$B$2)))</f>
        <v>0</v>
      </c>
      <c r="CD65" s="218">
        <f>IF(ISBLANK('Hoja De Calculo'!CE$13),'Credit issuance TYA'!CD65-('Credit issuance TYA'!$AS$21*'Credit issuance TYA'!$B$2),IF('Hoja De Calculo'!CE$16&lt;'Hoja De Calculo'!CD$16,0,'Credit issuance TYA'!CD65-('Credit issuance TYA'!$AS$21*'Credit issuance TYA'!$B$2)))</f>
        <v>0</v>
      </c>
      <c r="CE65" s="218">
        <f>IF(ISBLANK('Hoja De Calculo'!CF$13),'Credit issuance TYA'!CE65-('Credit issuance TYA'!$AS$21*'Credit issuance TYA'!$B$2),IF('Hoja De Calculo'!CF$16&lt;'Hoja De Calculo'!CE$16,0,'Credit issuance TYA'!CE65-('Credit issuance TYA'!$AS$21*'Credit issuance TYA'!$B$2)))</f>
        <v>0</v>
      </c>
      <c r="CF65" s="218">
        <f>IF(ISBLANK('Hoja De Calculo'!CG$13),'Credit issuance TYA'!CF65-('Credit issuance TYA'!$AS$21*'Credit issuance TYA'!$B$2),IF('Hoja De Calculo'!CG$16&lt;'Hoja De Calculo'!CF$16,0,'Credit issuance TYA'!CF65-('Credit issuance TYA'!$AS$21*'Credit issuance TYA'!$B$2)))</f>
        <v>0</v>
      </c>
      <c r="CG65" s="218">
        <f>IF(ISBLANK('Hoja De Calculo'!CH$13),'Credit issuance TYA'!CG65-('Credit issuance TYA'!$AS$21*'Credit issuance TYA'!$B$2),IF('Hoja De Calculo'!CH$16&lt;'Hoja De Calculo'!CG$16,0,'Credit issuance TYA'!CG65-('Credit issuance TYA'!$AS$21*'Credit issuance TYA'!$B$2)))</f>
        <v>0</v>
      </c>
      <c r="CH65" s="218">
        <f>IF(ISBLANK('Hoja De Calculo'!CI$13),'Credit issuance TYA'!CH65-('Credit issuance TYA'!$AS$21*'Credit issuance TYA'!$B$2),IF('Hoja De Calculo'!CI$16&lt;'Hoja De Calculo'!CH$16,0,'Credit issuance TYA'!CH65-('Credit issuance TYA'!$AS$21*'Credit issuance TYA'!$B$2)))</f>
        <v>0</v>
      </c>
      <c r="CI65" s="218">
        <f>IF(ISBLANK('Hoja De Calculo'!CJ$13),'Credit issuance TYA'!CI65-('Credit issuance TYA'!$AS$21*'Credit issuance TYA'!$B$2),IF('Hoja De Calculo'!CJ$16&lt;'Hoja De Calculo'!CI$16,0,'Credit issuance TYA'!CI65-('Credit issuance TYA'!$AS$21*'Credit issuance TYA'!$B$2)))</f>
        <v>0</v>
      </c>
      <c r="CJ65" s="218">
        <f>IF(ISBLANK('Hoja De Calculo'!CK$13),'Credit issuance TYA'!CJ65-('Credit issuance TYA'!$AS$21*'Credit issuance TYA'!$B$2),IF('Hoja De Calculo'!CK$16&lt;'Hoja De Calculo'!CJ$16,0,'Credit issuance TYA'!CJ65-('Credit issuance TYA'!$AS$21*'Credit issuance TYA'!$B$2)))</f>
        <v>0</v>
      </c>
      <c r="CK65" s="218">
        <f>IF(ISBLANK('Hoja De Calculo'!CL$13),'Credit issuance TYA'!CK65-('Credit issuance TYA'!$AS$21*'Credit issuance TYA'!$B$2),IF('Hoja De Calculo'!CL$16&lt;'Hoja De Calculo'!CK$16,0,'Credit issuance TYA'!CK65-('Credit issuance TYA'!$AS$21*'Credit issuance TYA'!$B$2)))</f>
        <v>0</v>
      </c>
      <c r="CL65" s="218">
        <f>IF(ISBLANK('Hoja De Calculo'!CM$13),'Credit issuance TYA'!CL65-('Credit issuance TYA'!$AS$21*'Credit issuance TYA'!$B$2),IF('Hoja De Calculo'!CM$16&lt;'Hoja De Calculo'!CL$16,0,'Credit issuance TYA'!CL65-('Credit issuance TYA'!$AS$21*'Credit issuance TYA'!$B$2)))</f>
        <v>0</v>
      </c>
      <c r="CM65" s="218">
        <f>IF(ISBLANK('Hoja De Calculo'!CN$13),'Credit issuance TYA'!CM65-('Credit issuance TYA'!$AS$21*'Credit issuance TYA'!$B$2),IF('Hoja De Calculo'!CN$16&lt;'Hoja De Calculo'!CM$16,0,'Credit issuance TYA'!CM65-('Credit issuance TYA'!$AS$21*'Credit issuance TYA'!$B$2)))</f>
        <v>0</v>
      </c>
      <c r="CN65" s="218">
        <f>IF(ISBLANK('Hoja De Calculo'!CO$13),'Credit issuance TYA'!CN65-('Credit issuance TYA'!$AS$21*'Credit issuance TYA'!$B$2),IF('Hoja De Calculo'!CO$16&lt;'Hoja De Calculo'!CN$16,0,'Credit issuance TYA'!CN65-('Credit issuance TYA'!$AS$21*'Credit issuance TYA'!$B$2)))</f>
        <v>0</v>
      </c>
      <c r="CO65" s="218">
        <f>IF(ISBLANK('Hoja De Calculo'!CP$13),'Credit issuance TYA'!CO65-('Credit issuance TYA'!$AS$21*'Credit issuance TYA'!$B$2),IF('Hoja De Calculo'!CP$16&lt;'Hoja De Calculo'!CO$16,0,'Credit issuance TYA'!CO65-('Credit issuance TYA'!$AS$21*'Credit issuance TYA'!$B$2)))</f>
        <v>0</v>
      </c>
      <c r="CP65" s="218">
        <f>IF(ISBLANK('Hoja De Calculo'!CQ$13),'Credit issuance TYA'!CP65-('Credit issuance TYA'!$AS$21*'Credit issuance TYA'!$B$2),IF('Hoja De Calculo'!CQ$16&lt;'Hoja De Calculo'!CP$16,0,'Credit issuance TYA'!CP65-('Credit issuance TYA'!$AS$21*'Credit issuance TYA'!$B$2)))</f>
        <v>0</v>
      </c>
      <c r="CQ65" s="218">
        <f>IF(ISBLANK('Hoja De Calculo'!CR$13),'Credit issuance TYA'!CQ65-('Credit issuance TYA'!$AS$21*'Credit issuance TYA'!$B$2),IF('Hoja De Calculo'!CR$16&lt;'Hoja De Calculo'!CQ$16,0,'Credit issuance TYA'!CQ65-('Credit issuance TYA'!$AS$21*'Credit issuance TYA'!$B$2)))</f>
        <v>0</v>
      </c>
      <c r="CR65" s="218">
        <f>IF(ISBLANK('Hoja De Calculo'!CS$13),'Credit issuance TYA'!CR65-('Credit issuance TYA'!$AS$21*'Credit issuance TYA'!$B$2),IF('Hoja De Calculo'!CS$16&lt;'Hoja De Calculo'!CR$16,0,'Credit issuance TYA'!CR65-('Credit issuance TYA'!$AS$21*'Credit issuance TYA'!$B$2)))</f>
        <v>0</v>
      </c>
      <c r="CS65" s="218">
        <f>IF(ISBLANK('Hoja De Calculo'!CT$13),'Credit issuance TYA'!CS65-('Credit issuance TYA'!$AS$21*'Credit issuance TYA'!$B$2),IF('Hoja De Calculo'!CT$16&lt;'Hoja De Calculo'!CS$16,0,'Credit issuance TYA'!CS65-('Credit issuance TYA'!$AS$21*'Credit issuance TYA'!$B$2)))</f>
        <v>0</v>
      </c>
      <c r="CT65" s="218">
        <f>IF(ISBLANK('Hoja De Calculo'!CU$13),'Credit issuance TYA'!CT65-('Credit issuance TYA'!$AS$21*'Credit issuance TYA'!$B$2),IF('Hoja De Calculo'!CU$16&lt;'Hoja De Calculo'!CT$16,0,'Credit issuance TYA'!CT65-('Credit issuance TYA'!$AS$21*'Credit issuance TYA'!$B$2)))</f>
        <v>0</v>
      </c>
      <c r="CU65" s="218">
        <f>IF(ISBLANK('Hoja De Calculo'!CV$13),'Credit issuance TYA'!CU65-('Credit issuance TYA'!$AS$21*'Credit issuance TYA'!$B$2),IF('Hoja De Calculo'!CV$16&lt;'Hoja De Calculo'!CU$16,0,'Credit issuance TYA'!CU65-('Credit issuance TYA'!$AS$21*'Credit issuance TYA'!$B$2)))</f>
        <v>0</v>
      </c>
      <c r="CV65" s="218">
        <f>IF(ISBLANK('Hoja De Calculo'!CW$13),'Credit issuance TYA'!CV65-('Credit issuance TYA'!$AS$21*'Credit issuance TYA'!$B$2),IF('Hoja De Calculo'!CW$16&lt;'Hoja De Calculo'!CV$16,0,'Credit issuance TYA'!CV65-('Credit issuance TYA'!$AS$21*'Credit issuance TYA'!$B$2)))</f>
        <v>0</v>
      </c>
      <c r="CW65" s="218">
        <f>IF(ISBLANK('Hoja De Calculo'!CX$13),'Credit issuance TYA'!CW65-('Credit issuance TYA'!$AS$21*'Credit issuance TYA'!$B$2),IF('Hoja De Calculo'!CX$16&lt;'Hoja De Calculo'!CW$16,0,'Credit issuance TYA'!CW65-('Credit issuance TYA'!$AS$21*'Credit issuance TYA'!$B$2)))</f>
        <v>0</v>
      </c>
    </row>
    <row r="66" spans="1:101" x14ac:dyDescent="0.35">
      <c r="A66" t="s">
        <v>171</v>
      </c>
      <c r="B66" s="196"/>
      <c r="C66" s="196"/>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218">
        <f>'Credit issuance TYA'!AT66-('Credit issuance TYA'!$AT$21*'Credit issuance TYA'!$B$2)</f>
        <v>0</v>
      </c>
      <c r="AU66" s="218">
        <f>IF(ISBLANK('Hoja De Calculo'!AV$13),'Credit issuance TYA'!AU66-('Credit issuance TYA'!$AT$21*'Credit issuance TYA'!$B$2),IF('Hoja De Calculo'!AV$16&lt;'Hoja De Calculo'!AU$16,0,'Credit issuance TYA'!AU66-('Credit issuance TYA'!$AT$21*'Credit issuance TYA'!$B$2)))</f>
        <v>0</v>
      </c>
      <c r="AV66" s="218">
        <f>IF(ISBLANK('Hoja De Calculo'!AW$13),'Credit issuance TYA'!AV66-('Credit issuance TYA'!$AT$21*'Credit issuance TYA'!$B$2),IF('Hoja De Calculo'!AW$16&lt;'Hoja De Calculo'!AV$16,0,'Credit issuance TYA'!AV66-('Credit issuance TYA'!$AT$21*'Credit issuance TYA'!$B$2)))</f>
        <v>0</v>
      </c>
      <c r="AW66" s="218">
        <f>IF(ISBLANK('Hoja De Calculo'!AX$13),'Credit issuance TYA'!AW66-('Credit issuance TYA'!$AT$21*'Credit issuance TYA'!$B$2),IF('Hoja De Calculo'!AX$16&lt;'Hoja De Calculo'!AW$16,0,'Credit issuance TYA'!AW66-('Credit issuance TYA'!$AT$21*'Credit issuance TYA'!$B$2)))</f>
        <v>0</v>
      </c>
      <c r="AX66" s="218">
        <f>IF(ISBLANK('Hoja De Calculo'!AY$13),'Credit issuance TYA'!AX66-('Credit issuance TYA'!$AT$21*'Credit issuance TYA'!$B$2),IF('Hoja De Calculo'!AY$16&lt;'Hoja De Calculo'!AX$16,0,'Credit issuance TYA'!AX66-('Credit issuance TYA'!$AT$21*'Credit issuance TYA'!$B$2)))</f>
        <v>0</v>
      </c>
      <c r="AY66" s="218">
        <f>IF(ISBLANK('Hoja De Calculo'!AZ$13),'Credit issuance TYA'!AY66-('Credit issuance TYA'!$AT$21*'Credit issuance TYA'!$B$2),IF('Hoja De Calculo'!AZ$16&lt;'Hoja De Calculo'!AY$16,0,'Credit issuance TYA'!AY66-('Credit issuance TYA'!$AT$21*'Credit issuance TYA'!$B$2)))</f>
        <v>0</v>
      </c>
      <c r="AZ66" s="218">
        <f>IF(ISBLANK('Hoja De Calculo'!BA$13),'Credit issuance TYA'!AZ66-('Credit issuance TYA'!$AT$21*'Credit issuance TYA'!$B$2),IF('Hoja De Calculo'!BA$16&lt;'Hoja De Calculo'!AZ$16,0,'Credit issuance TYA'!AZ66-('Credit issuance TYA'!$AT$21*'Credit issuance TYA'!$B$2)))</f>
        <v>0</v>
      </c>
      <c r="BA66" s="218">
        <f>IF(ISBLANK('Hoja De Calculo'!BB$13),'Credit issuance TYA'!BA66-('Credit issuance TYA'!$AT$21*'Credit issuance TYA'!$B$2),IF('Hoja De Calculo'!BB$16&lt;'Hoja De Calculo'!BA$16,0,'Credit issuance TYA'!BA66-('Credit issuance TYA'!$AT$21*'Credit issuance TYA'!$B$2)))</f>
        <v>0</v>
      </c>
      <c r="BB66" s="218">
        <f>IF(ISBLANK('Hoja De Calculo'!BC$13),'Credit issuance TYA'!BB66-('Credit issuance TYA'!$AT$21*'Credit issuance TYA'!$B$2),IF('Hoja De Calculo'!BC$16&lt;'Hoja De Calculo'!BB$16,0,'Credit issuance TYA'!BB66-('Credit issuance TYA'!$AT$21*'Credit issuance TYA'!$B$2)))</f>
        <v>0</v>
      </c>
      <c r="BC66" s="218">
        <f>IF(ISBLANK('Hoja De Calculo'!BD$13),'Credit issuance TYA'!BC66-('Credit issuance TYA'!$AT$21*'Credit issuance TYA'!$B$2),IF('Hoja De Calculo'!BD$16&lt;'Hoja De Calculo'!BC$16,0,'Credit issuance TYA'!BC66-('Credit issuance TYA'!$AT$21*'Credit issuance TYA'!$B$2)))</f>
        <v>0</v>
      </c>
      <c r="BD66" s="218">
        <f>IF(ISBLANK('Hoja De Calculo'!BE$13),'Credit issuance TYA'!BD66-('Credit issuance TYA'!$AT$21*'Credit issuance TYA'!$B$2),IF('Hoja De Calculo'!BE$16&lt;'Hoja De Calculo'!BD$16,0,'Credit issuance TYA'!BD66-('Credit issuance TYA'!$AT$21*'Credit issuance TYA'!$B$2)))</f>
        <v>0</v>
      </c>
      <c r="BE66" s="218">
        <f>IF(ISBLANK('Hoja De Calculo'!BF$13),'Credit issuance TYA'!BE66-('Credit issuance TYA'!$AT$21*'Credit issuance TYA'!$B$2),IF('Hoja De Calculo'!BF$16&lt;'Hoja De Calculo'!BE$16,0,'Credit issuance TYA'!BE66-('Credit issuance TYA'!$AT$21*'Credit issuance TYA'!$B$2)))</f>
        <v>0</v>
      </c>
      <c r="BF66" s="218">
        <f>IF(ISBLANK('Hoja De Calculo'!BG$13),'Credit issuance TYA'!BF66-('Credit issuance TYA'!$AT$21*'Credit issuance TYA'!$B$2),IF('Hoja De Calculo'!BG$16&lt;'Hoja De Calculo'!BF$16,0,'Credit issuance TYA'!BF66-('Credit issuance TYA'!$AT$21*'Credit issuance TYA'!$B$2)))</f>
        <v>0</v>
      </c>
      <c r="BG66" s="218">
        <f>IF(ISBLANK('Hoja De Calculo'!BH$13),'Credit issuance TYA'!BG66-('Credit issuance TYA'!$AT$21*'Credit issuance TYA'!$B$2),IF('Hoja De Calculo'!BH$16&lt;'Hoja De Calculo'!BG$16,0,'Credit issuance TYA'!BG66-('Credit issuance TYA'!$AT$21*'Credit issuance TYA'!$B$2)))</f>
        <v>0</v>
      </c>
      <c r="BH66" s="218">
        <f>IF(ISBLANK('Hoja De Calculo'!BI$13),'Credit issuance TYA'!BH66-('Credit issuance TYA'!$AT$21*'Credit issuance TYA'!$B$2),IF('Hoja De Calculo'!BI$16&lt;'Hoja De Calculo'!BH$16,0,'Credit issuance TYA'!BH66-('Credit issuance TYA'!$AT$21*'Credit issuance TYA'!$B$2)))</f>
        <v>0</v>
      </c>
      <c r="BI66" s="218">
        <f>IF(ISBLANK('Hoja De Calculo'!BJ$13),'Credit issuance TYA'!BI66-('Credit issuance TYA'!$AT$21*'Credit issuance TYA'!$B$2),IF('Hoja De Calculo'!BJ$16&lt;'Hoja De Calculo'!BI$16,0,'Credit issuance TYA'!BI66-('Credit issuance TYA'!$AT$21*'Credit issuance TYA'!$B$2)))</f>
        <v>0</v>
      </c>
      <c r="BJ66" s="218">
        <f>IF(ISBLANK('Hoja De Calculo'!BK$13),'Credit issuance TYA'!BJ66-('Credit issuance TYA'!$AT$21*'Credit issuance TYA'!$B$2),IF('Hoja De Calculo'!BK$16&lt;'Hoja De Calculo'!BJ$16,0,'Credit issuance TYA'!BJ66-('Credit issuance TYA'!$AT$21*'Credit issuance TYA'!$B$2)))</f>
        <v>0</v>
      </c>
      <c r="BK66" s="218">
        <f>IF(ISBLANK('Hoja De Calculo'!BL$13),'Credit issuance TYA'!BK66-('Credit issuance TYA'!$AT$21*'Credit issuance TYA'!$B$2),IF('Hoja De Calculo'!BL$16&lt;'Hoja De Calculo'!BK$16,0,'Credit issuance TYA'!BK66-('Credit issuance TYA'!$AT$21*'Credit issuance TYA'!$B$2)))</f>
        <v>0</v>
      </c>
      <c r="BL66" s="218">
        <f>IF(ISBLANK('Hoja De Calculo'!BM$13),'Credit issuance TYA'!BL66-('Credit issuance TYA'!$AT$21*'Credit issuance TYA'!$B$2),IF('Hoja De Calculo'!BM$16&lt;'Hoja De Calculo'!BL$16,0,'Credit issuance TYA'!BL66-('Credit issuance TYA'!$AT$21*'Credit issuance TYA'!$B$2)))</f>
        <v>0</v>
      </c>
      <c r="BM66" s="218">
        <f>IF(ISBLANK('Hoja De Calculo'!BN$13),'Credit issuance TYA'!BM66-('Credit issuance TYA'!$AT$21*'Credit issuance TYA'!$B$2),IF('Hoja De Calculo'!BN$16&lt;'Hoja De Calculo'!BM$16,0,'Credit issuance TYA'!BM66-('Credit issuance TYA'!$AT$21*'Credit issuance TYA'!$B$2)))</f>
        <v>0</v>
      </c>
      <c r="BN66" s="218">
        <f>IF(ISBLANK('Hoja De Calculo'!BO$13),'Credit issuance TYA'!BN66-('Credit issuance TYA'!$AT$21*'Credit issuance TYA'!$B$2),IF('Hoja De Calculo'!BO$16&lt;'Hoja De Calculo'!BN$16,0,'Credit issuance TYA'!BN66-('Credit issuance TYA'!$AT$21*'Credit issuance TYA'!$B$2)))</f>
        <v>0</v>
      </c>
      <c r="BO66" s="218">
        <f>IF(ISBLANK('Hoja De Calculo'!BP$13),'Credit issuance TYA'!BO66-('Credit issuance TYA'!$AT$21*'Credit issuance TYA'!$B$2),IF('Hoja De Calculo'!BP$16&lt;'Hoja De Calculo'!BO$16,0,'Credit issuance TYA'!BO66-('Credit issuance TYA'!$AT$21*'Credit issuance TYA'!$B$2)))</f>
        <v>0</v>
      </c>
      <c r="BP66" s="218">
        <f>IF(ISBLANK('Hoja De Calculo'!BQ$13),'Credit issuance TYA'!BP66-('Credit issuance TYA'!$AT$21*'Credit issuance TYA'!$B$2),IF('Hoja De Calculo'!BQ$16&lt;'Hoja De Calculo'!BP$16,0,'Credit issuance TYA'!BP66-('Credit issuance TYA'!$AT$21*'Credit issuance TYA'!$B$2)))</f>
        <v>0</v>
      </c>
      <c r="BQ66" s="218">
        <f>IF(ISBLANK('Hoja De Calculo'!BR$13),'Credit issuance TYA'!BQ66-('Credit issuance TYA'!$AT$21*'Credit issuance TYA'!$B$2),IF('Hoja De Calculo'!BR$16&lt;'Hoja De Calculo'!BQ$16,0,'Credit issuance TYA'!BQ66-('Credit issuance TYA'!$AT$21*'Credit issuance TYA'!$B$2)))</f>
        <v>0</v>
      </c>
      <c r="BR66" s="218">
        <f>IF(ISBLANK('Hoja De Calculo'!BS$13),'Credit issuance TYA'!BR66-('Credit issuance TYA'!$AT$21*'Credit issuance TYA'!$B$2),IF('Hoja De Calculo'!BS$16&lt;'Hoja De Calculo'!BR$16,0,'Credit issuance TYA'!BR66-('Credit issuance TYA'!$AT$21*'Credit issuance TYA'!$B$2)))</f>
        <v>0</v>
      </c>
      <c r="BS66" s="218">
        <f>IF(ISBLANK('Hoja De Calculo'!BT$13),'Credit issuance TYA'!BS66-('Credit issuance TYA'!$AT$21*'Credit issuance TYA'!$B$2),IF('Hoja De Calculo'!BT$16&lt;'Hoja De Calculo'!BS$16,0,'Credit issuance TYA'!BS66-('Credit issuance TYA'!$AT$21*'Credit issuance TYA'!$B$2)))</f>
        <v>0</v>
      </c>
      <c r="BT66" s="218">
        <f>IF(ISBLANK('Hoja De Calculo'!BU$13),'Credit issuance TYA'!BT66-('Credit issuance TYA'!$AT$21*'Credit issuance TYA'!$B$2),IF('Hoja De Calculo'!BU$16&lt;'Hoja De Calculo'!BT$16,0,'Credit issuance TYA'!BT66-('Credit issuance TYA'!$AT$21*'Credit issuance TYA'!$B$2)))</f>
        <v>0</v>
      </c>
      <c r="BU66" s="218">
        <f>IF(ISBLANK('Hoja De Calculo'!BV$13),'Credit issuance TYA'!BU66-('Credit issuance TYA'!$AT$21*'Credit issuance TYA'!$B$2),IF('Hoja De Calculo'!BV$16&lt;'Hoja De Calculo'!BU$16,0,'Credit issuance TYA'!BU66-('Credit issuance TYA'!$AT$21*'Credit issuance TYA'!$B$2)))</f>
        <v>0</v>
      </c>
      <c r="BV66" s="218">
        <f>IF(ISBLANK('Hoja De Calculo'!BW$13),'Credit issuance TYA'!BV66-('Credit issuance TYA'!$AT$21*'Credit issuance TYA'!$B$2),IF('Hoja De Calculo'!BW$16&lt;'Hoja De Calculo'!BV$16,0,'Credit issuance TYA'!BV66-('Credit issuance TYA'!$AT$21*'Credit issuance TYA'!$B$2)))</f>
        <v>0</v>
      </c>
      <c r="BW66" s="218">
        <f>IF(ISBLANK('Hoja De Calculo'!BX$13),'Credit issuance TYA'!BW66-('Credit issuance TYA'!$AT$21*'Credit issuance TYA'!$B$2),IF('Hoja De Calculo'!BX$16&lt;'Hoja De Calculo'!BW$16,0,'Credit issuance TYA'!BW66-('Credit issuance TYA'!$AT$21*'Credit issuance TYA'!$B$2)))</f>
        <v>0</v>
      </c>
      <c r="BX66" s="218">
        <f>IF(ISBLANK('Hoja De Calculo'!BY$13),'Credit issuance TYA'!BX66-('Credit issuance TYA'!$AT$21*'Credit issuance TYA'!$B$2),IF('Hoja De Calculo'!BY$16&lt;'Hoja De Calculo'!BX$16,0,'Credit issuance TYA'!BX66-('Credit issuance TYA'!$AT$21*'Credit issuance TYA'!$B$2)))</f>
        <v>0</v>
      </c>
      <c r="BY66" s="218">
        <f>IF(ISBLANK('Hoja De Calculo'!BZ$13),'Credit issuance TYA'!BY66-('Credit issuance TYA'!$AT$21*'Credit issuance TYA'!$B$2),IF('Hoja De Calculo'!BZ$16&lt;'Hoja De Calculo'!BY$16,0,'Credit issuance TYA'!BY66-('Credit issuance TYA'!$AT$21*'Credit issuance TYA'!$B$2)))</f>
        <v>0</v>
      </c>
      <c r="BZ66" s="218">
        <f>IF(ISBLANK('Hoja De Calculo'!CA$13),'Credit issuance TYA'!BZ66-('Credit issuance TYA'!$AT$21*'Credit issuance TYA'!$B$2),IF('Hoja De Calculo'!CA$16&lt;'Hoja De Calculo'!BZ$16,0,'Credit issuance TYA'!BZ66-('Credit issuance TYA'!$AT$21*'Credit issuance TYA'!$B$2)))</f>
        <v>0</v>
      </c>
      <c r="CA66" s="218">
        <f>IF(ISBLANK('Hoja De Calculo'!CB$13),'Credit issuance TYA'!CA66-('Credit issuance TYA'!$AT$21*'Credit issuance TYA'!$B$2),IF('Hoja De Calculo'!CB$16&lt;'Hoja De Calculo'!CA$16,0,'Credit issuance TYA'!CA66-('Credit issuance TYA'!$AT$21*'Credit issuance TYA'!$B$2)))</f>
        <v>0</v>
      </c>
      <c r="CB66" s="218">
        <f>IF(ISBLANK('Hoja De Calculo'!CC$13),'Credit issuance TYA'!CB66-('Credit issuance TYA'!$AT$21*'Credit issuance TYA'!$B$2),IF('Hoja De Calculo'!CC$16&lt;'Hoja De Calculo'!CB$16,0,'Credit issuance TYA'!CB66-('Credit issuance TYA'!$AT$21*'Credit issuance TYA'!$B$2)))</f>
        <v>0</v>
      </c>
      <c r="CC66" s="218">
        <f>IF(ISBLANK('Hoja De Calculo'!CD$13),'Credit issuance TYA'!CC66-('Credit issuance TYA'!$AT$21*'Credit issuance TYA'!$B$2),IF('Hoja De Calculo'!CD$16&lt;'Hoja De Calculo'!CC$16,0,'Credit issuance TYA'!CC66-('Credit issuance TYA'!$AT$21*'Credit issuance TYA'!$B$2)))</f>
        <v>0</v>
      </c>
      <c r="CD66" s="218">
        <f>IF(ISBLANK('Hoja De Calculo'!CE$13),'Credit issuance TYA'!CD66-('Credit issuance TYA'!$AT$21*'Credit issuance TYA'!$B$2),IF('Hoja De Calculo'!CE$16&lt;'Hoja De Calculo'!CD$16,0,'Credit issuance TYA'!CD66-('Credit issuance TYA'!$AT$21*'Credit issuance TYA'!$B$2)))</f>
        <v>0</v>
      </c>
      <c r="CE66" s="218">
        <f>IF(ISBLANK('Hoja De Calculo'!CF$13),'Credit issuance TYA'!CE66-('Credit issuance TYA'!$AT$21*'Credit issuance TYA'!$B$2),IF('Hoja De Calculo'!CF$16&lt;'Hoja De Calculo'!CE$16,0,'Credit issuance TYA'!CE66-('Credit issuance TYA'!$AT$21*'Credit issuance TYA'!$B$2)))</f>
        <v>0</v>
      </c>
      <c r="CF66" s="218">
        <f>IF(ISBLANK('Hoja De Calculo'!CG$13),'Credit issuance TYA'!CF66-('Credit issuance TYA'!$AT$21*'Credit issuance TYA'!$B$2),IF('Hoja De Calculo'!CG$16&lt;'Hoja De Calculo'!CF$16,0,'Credit issuance TYA'!CF66-('Credit issuance TYA'!$AT$21*'Credit issuance TYA'!$B$2)))</f>
        <v>0</v>
      </c>
      <c r="CG66" s="218">
        <f>IF(ISBLANK('Hoja De Calculo'!CH$13),'Credit issuance TYA'!CG66-('Credit issuance TYA'!$AT$21*'Credit issuance TYA'!$B$2),IF('Hoja De Calculo'!CH$16&lt;'Hoja De Calculo'!CG$16,0,'Credit issuance TYA'!CG66-('Credit issuance TYA'!$AT$21*'Credit issuance TYA'!$B$2)))</f>
        <v>0</v>
      </c>
      <c r="CH66" s="218">
        <f>IF(ISBLANK('Hoja De Calculo'!CI$13),'Credit issuance TYA'!CH66-('Credit issuance TYA'!$AT$21*'Credit issuance TYA'!$B$2),IF('Hoja De Calculo'!CI$16&lt;'Hoja De Calculo'!CH$16,0,'Credit issuance TYA'!CH66-('Credit issuance TYA'!$AT$21*'Credit issuance TYA'!$B$2)))</f>
        <v>0</v>
      </c>
      <c r="CI66" s="218">
        <f>IF(ISBLANK('Hoja De Calculo'!CJ$13),'Credit issuance TYA'!CI66-('Credit issuance TYA'!$AT$21*'Credit issuance TYA'!$B$2),IF('Hoja De Calculo'!CJ$16&lt;'Hoja De Calculo'!CI$16,0,'Credit issuance TYA'!CI66-('Credit issuance TYA'!$AT$21*'Credit issuance TYA'!$B$2)))</f>
        <v>0</v>
      </c>
      <c r="CJ66" s="218">
        <f>IF(ISBLANK('Hoja De Calculo'!CK$13),'Credit issuance TYA'!CJ66-('Credit issuance TYA'!$AT$21*'Credit issuance TYA'!$B$2),IF('Hoja De Calculo'!CK$16&lt;'Hoja De Calculo'!CJ$16,0,'Credit issuance TYA'!CJ66-('Credit issuance TYA'!$AT$21*'Credit issuance TYA'!$B$2)))</f>
        <v>0</v>
      </c>
      <c r="CK66" s="218">
        <f>IF(ISBLANK('Hoja De Calculo'!CL$13),'Credit issuance TYA'!CK66-('Credit issuance TYA'!$AT$21*'Credit issuance TYA'!$B$2),IF('Hoja De Calculo'!CL$16&lt;'Hoja De Calculo'!CK$16,0,'Credit issuance TYA'!CK66-('Credit issuance TYA'!$AT$21*'Credit issuance TYA'!$B$2)))</f>
        <v>0</v>
      </c>
      <c r="CL66" s="218">
        <f>IF(ISBLANK('Hoja De Calculo'!CM$13),'Credit issuance TYA'!CL66-('Credit issuance TYA'!$AT$21*'Credit issuance TYA'!$B$2),IF('Hoja De Calculo'!CM$16&lt;'Hoja De Calculo'!CL$16,0,'Credit issuance TYA'!CL66-('Credit issuance TYA'!$AT$21*'Credit issuance TYA'!$B$2)))</f>
        <v>0</v>
      </c>
      <c r="CM66" s="218">
        <f>IF(ISBLANK('Hoja De Calculo'!CN$13),'Credit issuance TYA'!CM66-('Credit issuance TYA'!$AT$21*'Credit issuance TYA'!$B$2),IF('Hoja De Calculo'!CN$16&lt;'Hoja De Calculo'!CM$16,0,'Credit issuance TYA'!CM66-('Credit issuance TYA'!$AT$21*'Credit issuance TYA'!$B$2)))</f>
        <v>0</v>
      </c>
      <c r="CN66" s="218">
        <f>IF(ISBLANK('Hoja De Calculo'!CO$13),'Credit issuance TYA'!CN66-('Credit issuance TYA'!$AT$21*'Credit issuance TYA'!$B$2),IF('Hoja De Calculo'!CO$16&lt;'Hoja De Calculo'!CN$16,0,'Credit issuance TYA'!CN66-('Credit issuance TYA'!$AT$21*'Credit issuance TYA'!$B$2)))</f>
        <v>0</v>
      </c>
      <c r="CO66" s="218">
        <f>IF(ISBLANK('Hoja De Calculo'!CP$13),'Credit issuance TYA'!CO66-('Credit issuance TYA'!$AT$21*'Credit issuance TYA'!$B$2),IF('Hoja De Calculo'!CP$16&lt;'Hoja De Calculo'!CO$16,0,'Credit issuance TYA'!CO66-('Credit issuance TYA'!$AT$21*'Credit issuance TYA'!$B$2)))</f>
        <v>0</v>
      </c>
      <c r="CP66" s="218">
        <f>IF(ISBLANK('Hoja De Calculo'!CQ$13),'Credit issuance TYA'!CP66-('Credit issuance TYA'!$AT$21*'Credit issuance TYA'!$B$2),IF('Hoja De Calculo'!CQ$16&lt;'Hoja De Calculo'!CP$16,0,'Credit issuance TYA'!CP66-('Credit issuance TYA'!$AT$21*'Credit issuance TYA'!$B$2)))</f>
        <v>0</v>
      </c>
      <c r="CQ66" s="218">
        <f>IF(ISBLANK('Hoja De Calculo'!CR$13),'Credit issuance TYA'!CQ66-('Credit issuance TYA'!$AT$21*'Credit issuance TYA'!$B$2),IF('Hoja De Calculo'!CR$16&lt;'Hoja De Calculo'!CQ$16,0,'Credit issuance TYA'!CQ66-('Credit issuance TYA'!$AT$21*'Credit issuance TYA'!$B$2)))</f>
        <v>0</v>
      </c>
      <c r="CR66" s="218">
        <f>IF(ISBLANK('Hoja De Calculo'!CS$13),'Credit issuance TYA'!CR66-('Credit issuance TYA'!$AT$21*'Credit issuance TYA'!$B$2),IF('Hoja De Calculo'!CS$16&lt;'Hoja De Calculo'!CR$16,0,'Credit issuance TYA'!CR66-('Credit issuance TYA'!$AT$21*'Credit issuance TYA'!$B$2)))</f>
        <v>0</v>
      </c>
      <c r="CS66" s="218">
        <f>IF(ISBLANK('Hoja De Calculo'!CT$13),'Credit issuance TYA'!CS66-('Credit issuance TYA'!$AT$21*'Credit issuance TYA'!$B$2),IF('Hoja De Calculo'!CT$16&lt;'Hoja De Calculo'!CS$16,0,'Credit issuance TYA'!CS66-('Credit issuance TYA'!$AT$21*'Credit issuance TYA'!$B$2)))</f>
        <v>0</v>
      </c>
      <c r="CT66" s="218">
        <f>IF(ISBLANK('Hoja De Calculo'!CU$13),'Credit issuance TYA'!CT66-('Credit issuance TYA'!$AT$21*'Credit issuance TYA'!$B$2),IF('Hoja De Calculo'!CU$16&lt;'Hoja De Calculo'!CT$16,0,'Credit issuance TYA'!CT66-('Credit issuance TYA'!$AT$21*'Credit issuance TYA'!$B$2)))</f>
        <v>0</v>
      </c>
      <c r="CU66" s="218">
        <f>IF(ISBLANK('Hoja De Calculo'!CV$13),'Credit issuance TYA'!CU66-('Credit issuance TYA'!$AT$21*'Credit issuance TYA'!$B$2),IF('Hoja De Calculo'!CV$16&lt;'Hoja De Calculo'!CU$16,0,'Credit issuance TYA'!CU66-('Credit issuance TYA'!$AT$21*'Credit issuance TYA'!$B$2)))</f>
        <v>0</v>
      </c>
      <c r="CV66" s="218">
        <f>IF(ISBLANK('Hoja De Calculo'!CW$13),'Credit issuance TYA'!CV66-('Credit issuance TYA'!$AT$21*'Credit issuance TYA'!$B$2),IF('Hoja De Calculo'!CW$16&lt;'Hoja De Calculo'!CV$16,0,'Credit issuance TYA'!CV66-('Credit issuance TYA'!$AT$21*'Credit issuance TYA'!$B$2)))</f>
        <v>0</v>
      </c>
      <c r="CW66" s="218">
        <f>IF(ISBLANK('Hoja De Calculo'!CX$13),'Credit issuance TYA'!CW66-('Credit issuance TYA'!$AT$21*'Credit issuance TYA'!$B$2),IF('Hoja De Calculo'!CX$16&lt;'Hoja De Calculo'!CW$16,0,'Credit issuance TYA'!CW66-('Credit issuance TYA'!$AT$21*'Credit issuance TYA'!$B$2)))</f>
        <v>0</v>
      </c>
    </row>
    <row r="67" spans="1:101" x14ac:dyDescent="0.35">
      <c r="A67" t="s">
        <v>172</v>
      </c>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218">
        <f>'Credit issuance TYA'!AU67-('Credit issuance TYA'!$AU$21*'Credit issuance TYA'!$B$2)</f>
        <v>0</v>
      </c>
      <c r="AV67" s="218">
        <f>IF(ISBLANK('Hoja De Calculo'!AW$13),'Credit issuance TYA'!AV67-('Credit issuance TYA'!$AU$21*'Credit issuance TYA'!$B$2),IF('Hoja De Calculo'!AW$16&lt;'Hoja De Calculo'!AV$16,0,'Credit issuance TYA'!AV67-('Credit issuance TYA'!$AU$21*'Credit issuance TYA'!$B$2)))</f>
        <v>0</v>
      </c>
      <c r="AW67" s="218">
        <f>IF(ISBLANK('Hoja De Calculo'!AX$13),'Credit issuance TYA'!AW67-('Credit issuance TYA'!$AU$21*'Credit issuance TYA'!$B$2),IF('Hoja De Calculo'!AX$16&lt;'Hoja De Calculo'!AW$16,0,'Credit issuance TYA'!AW67-('Credit issuance TYA'!$AU$21*'Credit issuance TYA'!$B$2)))</f>
        <v>0</v>
      </c>
      <c r="AX67" s="218">
        <f>IF(ISBLANK('Hoja De Calculo'!AY$13),'Credit issuance TYA'!AX67-('Credit issuance TYA'!$AU$21*'Credit issuance TYA'!$B$2),IF('Hoja De Calculo'!AY$16&lt;'Hoja De Calculo'!AX$16,0,'Credit issuance TYA'!AX67-('Credit issuance TYA'!$AU$21*'Credit issuance TYA'!$B$2)))</f>
        <v>0</v>
      </c>
      <c r="AY67" s="218">
        <f>IF(ISBLANK('Hoja De Calculo'!AZ$13),'Credit issuance TYA'!AY67-('Credit issuance TYA'!$AU$21*'Credit issuance TYA'!$B$2),IF('Hoja De Calculo'!AZ$16&lt;'Hoja De Calculo'!AY$16,0,'Credit issuance TYA'!AY67-('Credit issuance TYA'!$AU$21*'Credit issuance TYA'!$B$2)))</f>
        <v>0</v>
      </c>
      <c r="AZ67" s="218">
        <f>IF(ISBLANK('Hoja De Calculo'!BA$13),'Credit issuance TYA'!AZ67-('Credit issuance TYA'!$AU$21*'Credit issuance TYA'!$B$2),IF('Hoja De Calculo'!BA$16&lt;'Hoja De Calculo'!AZ$16,0,'Credit issuance TYA'!AZ67-('Credit issuance TYA'!$AU$21*'Credit issuance TYA'!$B$2)))</f>
        <v>0</v>
      </c>
      <c r="BA67" s="218">
        <f>IF(ISBLANK('Hoja De Calculo'!BB$13),'Credit issuance TYA'!BA67-('Credit issuance TYA'!$AU$21*'Credit issuance TYA'!$B$2),IF('Hoja De Calculo'!BB$16&lt;'Hoja De Calculo'!BA$16,0,'Credit issuance TYA'!BA67-('Credit issuance TYA'!$AU$21*'Credit issuance TYA'!$B$2)))</f>
        <v>0</v>
      </c>
      <c r="BB67" s="218">
        <f>IF(ISBLANK('Hoja De Calculo'!BC$13),'Credit issuance TYA'!BB67-('Credit issuance TYA'!$AU$21*'Credit issuance TYA'!$B$2),IF('Hoja De Calculo'!BC$16&lt;'Hoja De Calculo'!BB$16,0,'Credit issuance TYA'!BB67-('Credit issuance TYA'!$AU$21*'Credit issuance TYA'!$B$2)))</f>
        <v>0</v>
      </c>
      <c r="BC67" s="218">
        <f>IF(ISBLANK('Hoja De Calculo'!BD$13),'Credit issuance TYA'!BC67-('Credit issuance TYA'!$AU$21*'Credit issuance TYA'!$B$2),IF('Hoja De Calculo'!BD$16&lt;'Hoja De Calculo'!BC$16,0,'Credit issuance TYA'!BC67-('Credit issuance TYA'!$AU$21*'Credit issuance TYA'!$B$2)))</f>
        <v>0</v>
      </c>
      <c r="BD67" s="218">
        <f>IF(ISBLANK('Hoja De Calculo'!BE$13),'Credit issuance TYA'!BD67-('Credit issuance TYA'!$AU$21*'Credit issuance TYA'!$B$2),IF('Hoja De Calculo'!BE$16&lt;'Hoja De Calculo'!BD$16,0,'Credit issuance TYA'!BD67-('Credit issuance TYA'!$AU$21*'Credit issuance TYA'!$B$2)))</f>
        <v>0</v>
      </c>
      <c r="BE67" s="218">
        <f>IF(ISBLANK('Hoja De Calculo'!BF$13),'Credit issuance TYA'!BE67-('Credit issuance TYA'!$AU$21*'Credit issuance TYA'!$B$2),IF('Hoja De Calculo'!BF$16&lt;'Hoja De Calculo'!BE$16,0,'Credit issuance TYA'!BE67-('Credit issuance TYA'!$AU$21*'Credit issuance TYA'!$B$2)))</f>
        <v>0</v>
      </c>
      <c r="BF67" s="218">
        <f>IF(ISBLANK('Hoja De Calculo'!BG$13),'Credit issuance TYA'!BF67-('Credit issuance TYA'!$AU$21*'Credit issuance TYA'!$B$2),IF('Hoja De Calculo'!BG$16&lt;'Hoja De Calculo'!BF$16,0,'Credit issuance TYA'!BF67-('Credit issuance TYA'!$AU$21*'Credit issuance TYA'!$B$2)))</f>
        <v>0</v>
      </c>
      <c r="BG67" s="218">
        <f>IF(ISBLANK('Hoja De Calculo'!BH$13),'Credit issuance TYA'!BG67-('Credit issuance TYA'!$AU$21*'Credit issuance TYA'!$B$2),IF('Hoja De Calculo'!BH$16&lt;'Hoja De Calculo'!BG$16,0,'Credit issuance TYA'!BG67-('Credit issuance TYA'!$AU$21*'Credit issuance TYA'!$B$2)))</f>
        <v>0</v>
      </c>
      <c r="BH67" s="218">
        <f>IF(ISBLANK('Hoja De Calculo'!BI$13),'Credit issuance TYA'!BH67-('Credit issuance TYA'!$AU$21*'Credit issuance TYA'!$B$2),IF('Hoja De Calculo'!BI$16&lt;'Hoja De Calculo'!BH$16,0,'Credit issuance TYA'!BH67-('Credit issuance TYA'!$AU$21*'Credit issuance TYA'!$B$2)))</f>
        <v>0</v>
      </c>
      <c r="BI67" s="218">
        <f>IF(ISBLANK('Hoja De Calculo'!BJ$13),'Credit issuance TYA'!BI67-('Credit issuance TYA'!$AU$21*'Credit issuance TYA'!$B$2),IF('Hoja De Calculo'!BJ$16&lt;'Hoja De Calculo'!BI$16,0,'Credit issuance TYA'!BI67-('Credit issuance TYA'!$AU$21*'Credit issuance TYA'!$B$2)))</f>
        <v>0</v>
      </c>
      <c r="BJ67" s="218">
        <f>IF(ISBLANK('Hoja De Calculo'!BK$13),'Credit issuance TYA'!BJ67-('Credit issuance TYA'!$AU$21*'Credit issuance TYA'!$B$2),IF('Hoja De Calculo'!BK$16&lt;'Hoja De Calculo'!BJ$16,0,'Credit issuance TYA'!BJ67-('Credit issuance TYA'!$AU$21*'Credit issuance TYA'!$B$2)))</f>
        <v>0</v>
      </c>
      <c r="BK67" s="218">
        <f>IF(ISBLANK('Hoja De Calculo'!BL$13),'Credit issuance TYA'!BK67-('Credit issuance TYA'!$AU$21*'Credit issuance TYA'!$B$2),IF('Hoja De Calculo'!BL$16&lt;'Hoja De Calculo'!BK$16,0,'Credit issuance TYA'!BK67-('Credit issuance TYA'!$AU$21*'Credit issuance TYA'!$B$2)))</f>
        <v>0</v>
      </c>
      <c r="BL67" s="218">
        <f>IF(ISBLANK('Hoja De Calculo'!BM$13),'Credit issuance TYA'!BL67-('Credit issuance TYA'!$AU$21*'Credit issuance TYA'!$B$2),IF('Hoja De Calculo'!BM$16&lt;'Hoja De Calculo'!BL$16,0,'Credit issuance TYA'!BL67-('Credit issuance TYA'!$AU$21*'Credit issuance TYA'!$B$2)))</f>
        <v>0</v>
      </c>
      <c r="BM67" s="218">
        <f>IF(ISBLANK('Hoja De Calculo'!BN$13),'Credit issuance TYA'!BM67-('Credit issuance TYA'!$AU$21*'Credit issuance TYA'!$B$2),IF('Hoja De Calculo'!BN$16&lt;'Hoja De Calculo'!BM$16,0,'Credit issuance TYA'!BM67-('Credit issuance TYA'!$AU$21*'Credit issuance TYA'!$B$2)))</f>
        <v>0</v>
      </c>
      <c r="BN67" s="218">
        <f>IF(ISBLANK('Hoja De Calculo'!BO$13),'Credit issuance TYA'!BN67-('Credit issuance TYA'!$AU$21*'Credit issuance TYA'!$B$2),IF('Hoja De Calculo'!BO$16&lt;'Hoja De Calculo'!BN$16,0,'Credit issuance TYA'!BN67-('Credit issuance TYA'!$AU$21*'Credit issuance TYA'!$B$2)))</f>
        <v>0</v>
      </c>
      <c r="BO67" s="218">
        <f>IF(ISBLANK('Hoja De Calculo'!BP$13),'Credit issuance TYA'!BO67-('Credit issuance TYA'!$AU$21*'Credit issuance TYA'!$B$2),IF('Hoja De Calculo'!BP$16&lt;'Hoja De Calculo'!BO$16,0,'Credit issuance TYA'!BO67-('Credit issuance TYA'!$AU$21*'Credit issuance TYA'!$B$2)))</f>
        <v>0</v>
      </c>
      <c r="BP67" s="218">
        <f>IF(ISBLANK('Hoja De Calculo'!BQ$13),'Credit issuance TYA'!BP67-('Credit issuance TYA'!$AU$21*'Credit issuance TYA'!$B$2),IF('Hoja De Calculo'!BQ$16&lt;'Hoja De Calculo'!BP$16,0,'Credit issuance TYA'!BP67-('Credit issuance TYA'!$AU$21*'Credit issuance TYA'!$B$2)))</f>
        <v>0</v>
      </c>
      <c r="BQ67" s="218">
        <f>IF(ISBLANK('Hoja De Calculo'!BR$13),'Credit issuance TYA'!BQ67-('Credit issuance TYA'!$AU$21*'Credit issuance TYA'!$B$2),IF('Hoja De Calculo'!BR$16&lt;'Hoja De Calculo'!BQ$16,0,'Credit issuance TYA'!BQ67-('Credit issuance TYA'!$AU$21*'Credit issuance TYA'!$B$2)))</f>
        <v>0</v>
      </c>
      <c r="BR67" s="218">
        <f>IF(ISBLANK('Hoja De Calculo'!BS$13),'Credit issuance TYA'!BR67-('Credit issuance TYA'!$AU$21*'Credit issuance TYA'!$B$2),IF('Hoja De Calculo'!BS$16&lt;'Hoja De Calculo'!BR$16,0,'Credit issuance TYA'!BR67-('Credit issuance TYA'!$AU$21*'Credit issuance TYA'!$B$2)))</f>
        <v>0</v>
      </c>
      <c r="BS67" s="218">
        <f>IF(ISBLANK('Hoja De Calculo'!BT$13),'Credit issuance TYA'!BS67-('Credit issuance TYA'!$AU$21*'Credit issuance TYA'!$B$2),IF('Hoja De Calculo'!BT$16&lt;'Hoja De Calculo'!BS$16,0,'Credit issuance TYA'!BS67-('Credit issuance TYA'!$AU$21*'Credit issuance TYA'!$B$2)))</f>
        <v>0</v>
      </c>
      <c r="BT67" s="218">
        <f>IF(ISBLANK('Hoja De Calculo'!BU$13),'Credit issuance TYA'!BT67-('Credit issuance TYA'!$AU$21*'Credit issuance TYA'!$B$2),IF('Hoja De Calculo'!BU$16&lt;'Hoja De Calculo'!BT$16,0,'Credit issuance TYA'!BT67-('Credit issuance TYA'!$AU$21*'Credit issuance TYA'!$B$2)))</f>
        <v>0</v>
      </c>
      <c r="BU67" s="218">
        <f>IF(ISBLANK('Hoja De Calculo'!BV$13),'Credit issuance TYA'!BU67-('Credit issuance TYA'!$AU$21*'Credit issuance TYA'!$B$2),IF('Hoja De Calculo'!BV$16&lt;'Hoja De Calculo'!BU$16,0,'Credit issuance TYA'!BU67-('Credit issuance TYA'!$AU$21*'Credit issuance TYA'!$B$2)))</f>
        <v>0</v>
      </c>
      <c r="BV67" s="218">
        <f>IF(ISBLANK('Hoja De Calculo'!BW$13),'Credit issuance TYA'!BV67-('Credit issuance TYA'!$AU$21*'Credit issuance TYA'!$B$2),IF('Hoja De Calculo'!BW$16&lt;'Hoja De Calculo'!BV$16,0,'Credit issuance TYA'!BV67-('Credit issuance TYA'!$AU$21*'Credit issuance TYA'!$B$2)))</f>
        <v>0</v>
      </c>
      <c r="BW67" s="218">
        <f>IF(ISBLANK('Hoja De Calculo'!BX$13),'Credit issuance TYA'!BW67-('Credit issuance TYA'!$AU$21*'Credit issuance TYA'!$B$2),IF('Hoja De Calculo'!BX$16&lt;'Hoja De Calculo'!BW$16,0,'Credit issuance TYA'!BW67-('Credit issuance TYA'!$AU$21*'Credit issuance TYA'!$B$2)))</f>
        <v>0</v>
      </c>
      <c r="BX67" s="218">
        <f>IF(ISBLANK('Hoja De Calculo'!BY$13),'Credit issuance TYA'!BX67-('Credit issuance TYA'!$AU$21*'Credit issuance TYA'!$B$2),IF('Hoja De Calculo'!BY$16&lt;'Hoja De Calculo'!BX$16,0,'Credit issuance TYA'!BX67-('Credit issuance TYA'!$AU$21*'Credit issuance TYA'!$B$2)))</f>
        <v>0</v>
      </c>
      <c r="BY67" s="218">
        <f>IF(ISBLANK('Hoja De Calculo'!BZ$13),'Credit issuance TYA'!BY67-('Credit issuance TYA'!$AU$21*'Credit issuance TYA'!$B$2),IF('Hoja De Calculo'!BZ$16&lt;'Hoja De Calculo'!BY$16,0,'Credit issuance TYA'!BY67-('Credit issuance TYA'!$AU$21*'Credit issuance TYA'!$B$2)))</f>
        <v>0</v>
      </c>
      <c r="BZ67" s="218">
        <f>IF(ISBLANK('Hoja De Calculo'!CA$13),'Credit issuance TYA'!BZ67-('Credit issuance TYA'!$AU$21*'Credit issuance TYA'!$B$2),IF('Hoja De Calculo'!CA$16&lt;'Hoja De Calculo'!BZ$16,0,'Credit issuance TYA'!BZ67-('Credit issuance TYA'!$AU$21*'Credit issuance TYA'!$B$2)))</f>
        <v>0</v>
      </c>
      <c r="CA67" s="218">
        <f>IF(ISBLANK('Hoja De Calculo'!CB$13),'Credit issuance TYA'!CA67-('Credit issuance TYA'!$AU$21*'Credit issuance TYA'!$B$2),IF('Hoja De Calculo'!CB$16&lt;'Hoja De Calculo'!CA$16,0,'Credit issuance TYA'!CA67-('Credit issuance TYA'!$AU$21*'Credit issuance TYA'!$B$2)))</f>
        <v>0</v>
      </c>
      <c r="CB67" s="218">
        <f>IF(ISBLANK('Hoja De Calculo'!CC$13),'Credit issuance TYA'!CB67-('Credit issuance TYA'!$AU$21*'Credit issuance TYA'!$B$2),IF('Hoja De Calculo'!CC$16&lt;'Hoja De Calculo'!CB$16,0,'Credit issuance TYA'!CB67-('Credit issuance TYA'!$AU$21*'Credit issuance TYA'!$B$2)))</f>
        <v>0</v>
      </c>
      <c r="CC67" s="218">
        <f>IF(ISBLANK('Hoja De Calculo'!CD$13),'Credit issuance TYA'!CC67-('Credit issuance TYA'!$AU$21*'Credit issuance TYA'!$B$2),IF('Hoja De Calculo'!CD$16&lt;'Hoja De Calculo'!CC$16,0,'Credit issuance TYA'!CC67-('Credit issuance TYA'!$AU$21*'Credit issuance TYA'!$B$2)))</f>
        <v>0</v>
      </c>
      <c r="CD67" s="218">
        <f>IF(ISBLANK('Hoja De Calculo'!CE$13),'Credit issuance TYA'!CD67-('Credit issuance TYA'!$AU$21*'Credit issuance TYA'!$B$2),IF('Hoja De Calculo'!CE$16&lt;'Hoja De Calculo'!CD$16,0,'Credit issuance TYA'!CD67-('Credit issuance TYA'!$AU$21*'Credit issuance TYA'!$B$2)))</f>
        <v>0</v>
      </c>
      <c r="CE67" s="218">
        <f>IF(ISBLANK('Hoja De Calculo'!CF$13),'Credit issuance TYA'!CE67-('Credit issuance TYA'!$AU$21*'Credit issuance TYA'!$B$2),IF('Hoja De Calculo'!CF$16&lt;'Hoja De Calculo'!CE$16,0,'Credit issuance TYA'!CE67-('Credit issuance TYA'!$AU$21*'Credit issuance TYA'!$B$2)))</f>
        <v>0</v>
      </c>
      <c r="CF67" s="218">
        <f>IF(ISBLANK('Hoja De Calculo'!CG$13),'Credit issuance TYA'!CF67-('Credit issuance TYA'!$AU$21*'Credit issuance TYA'!$B$2),IF('Hoja De Calculo'!CG$16&lt;'Hoja De Calculo'!CF$16,0,'Credit issuance TYA'!CF67-('Credit issuance TYA'!$AU$21*'Credit issuance TYA'!$B$2)))</f>
        <v>0</v>
      </c>
      <c r="CG67" s="218">
        <f>IF(ISBLANK('Hoja De Calculo'!CH$13),'Credit issuance TYA'!CG67-('Credit issuance TYA'!$AU$21*'Credit issuance TYA'!$B$2),IF('Hoja De Calculo'!CH$16&lt;'Hoja De Calculo'!CG$16,0,'Credit issuance TYA'!CG67-('Credit issuance TYA'!$AU$21*'Credit issuance TYA'!$B$2)))</f>
        <v>0</v>
      </c>
      <c r="CH67" s="218">
        <f>IF(ISBLANK('Hoja De Calculo'!CI$13),'Credit issuance TYA'!CH67-('Credit issuance TYA'!$AU$21*'Credit issuance TYA'!$B$2),IF('Hoja De Calculo'!CI$16&lt;'Hoja De Calculo'!CH$16,0,'Credit issuance TYA'!CH67-('Credit issuance TYA'!$AU$21*'Credit issuance TYA'!$B$2)))</f>
        <v>0</v>
      </c>
      <c r="CI67" s="218">
        <f>IF(ISBLANK('Hoja De Calculo'!CJ$13),'Credit issuance TYA'!CI67-('Credit issuance TYA'!$AU$21*'Credit issuance TYA'!$B$2),IF('Hoja De Calculo'!CJ$16&lt;'Hoja De Calculo'!CI$16,0,'Credit issuance TYA'!CI67-('Credit issuance TYA'!$AU$21*'Credit issuance TYA'!$B$2)))</f>
        <v>0</v>
      </c>
      <c r="CJ67" s="218">
        <f>IF(ISBLANK('Hoja De Calculo'!CK$13),'Credit issuance TYA'!CJ67-('Credit issuance TYA'!$AU$21*'Credit issuance TYA'!$B$2),IF('Hoja De Calculo'!CK$16&lt;'Hoja De Calculo'!CJ$16,0,'Credit issuance TYA'!CJ67-('Credit issuance TYA'!$AU$21*'Credit issuance TYA'!$B$2)))</f>
        <v>0</v>
      </c>
      <c r="CK67" s="218">
        <f>IF(ISBLANK('Hoja De Calculo'!CL$13),'Credit issuance TYA'!CK67-('Credit issuance TYA'!$AU$21*'Credit issuance TYA'!$B$2),IF('Hoja De Calculo'!CL$16&lt;'Hoja De Calculo'!CK$16,0,'Credit issuance TYA'!CK67-('Credit issuance TYA'!$AU$21*'Credit issuance TYA'!$B$2)))</f>
        <v>0</v>
      </c>
      <c r="CL67" s="218">
        <f>IF(ISBLANK('Hoja De Calculo'!CM$13),'Credit issuance TYA'!CL67-('Credit issuance TYA'!$AU$21*'Credit issuance TYA'!$B$2),IF('Hoja De Calculo'!CM$16&lt;'Hoja De Calculo'!CL$16,0,'Credit issuance TYA'!CL67-('Credit issuance TYA'!$AU$21*'Credit issuance TYA'!$B$2)))</f>
        <v>0</v>
      </c>
      <c r="CM67" s="218">
        <f>IF(ISBLANK('Hoja De Calculo'!CN$13),'Credit issuance TYA'!CM67-('Credit issuance TYA'!$AU$21*'Credit issuance TYA'!$B$2),IF('Hoja De Calculo'!CN$16&lt;'Hoja De Calculo'!CM$16,0,'Credit issuance TYA'!CM67-('Credit issuance TYA'!$AU$21*'Credit issuance TYA'!$B$2)))</f>
        <v>0</v>
      </c>
      <c r="CN67" s="218">
        <f>IF(ISBLANK('Hoja De Calculo'!CO$13),'Credit issuance TYA'!CN67-('Credit issuance TYA'!$AU$21*'Credit issuance TYA'!$B$2),IF('Hoja De Calculo'!CO$16&lt;'Hoja De Calculo'!CN$16,0,'Credit issuance TYA'!CN67-('Credit issuance TYA'!$AU$21*'Credit issuance TYA'!$B$2)))</f>
        <v>0</v>
      </c>
      <c r="CO67" s="218">
        <f>IF(ISBLANK('Hoja De Calculo'!CP$13),'Credit issuance TYA'!CO67-('Credit issuance TYA'!$AU$21*'Credit issuance TYA'!$B$2),IF('Hoja De Calculo'!CP$16&lt;'Hoja De Calculo'!CO$16,0,'Credit issuance TYA'!CO67-('Credit issuance TYA'!$AU$21*'Credit issuance TYA'!$B$2)))</f>
        <v>0</v>
      </c>
      <c r="CP67" s="218">
        <f>IF(ISBLANK('Hoja De Calculo'!CQ$13),'Credit issuance TYA'!CP67-('Credit issuance TYA'!$AU$21*'Credit issuance TYA'!$B$2),IF('Hoja De Calculo'!CQ$16&lt;'Hoja De Calculo'!CP$16,0,'Credit issuance TYA'!CP67-('Credit issuance TYA'!$AU$21*'Credit issuance TYA'!$B$2)))</f>
        <v>0</v>
      </c>
      <c r="CQ67" s="218">
        <f>IF(ISBLANK('Hoja De Calculo'!CR$13),'Credit issuance TYA'!CQ67-('Credit issuance TYA'!$AU$21*'Credit issuance TYA'!$B$2),IF('Hoja De Calculo'!CR$16&lt;'Hoja De Calculo'!CQ$16,0,'Credit issuance TYA'!CQ67-('Credit issuance TYA'!$AU$21*'Credit issuance TYA'!$B$2)))</f>
        <v>0</v>
      </c>
      <c r="CR67" s="218">
        <f>IF(ISBLANK('Hoja De Calculo'!CS$13),'Credit issuance TYA'!CR67-('Credit issuance TYA'!$AU$21*'Credit issuance TYA'!$B$2),IF('Hoja De Calculo'!CS$16&lt;'Hoja De Calculo'!CR$16,0,'Credit issuance TYA'!CR67-('Credit issuance TYA'!$AU$21*'Credit issuance TYA'!$B$2)))</f>
        <v>0</v>
      </c>
      <c r="CS67" s="218">
        <f>IF(ISBLANK('Hoja De Calculo'!CT$13),'Credit issuance TYA'!CS67-('Credit issuance TYA'!$AU$21*'Credit issuance TYA'!$B$2),IF('Hoja De Calculo'!CT$16&lt;'Hoja De Calculo'!CS$16,0,'Credit issuance TYA'!CS67-('Credit issuance TYA'!$AU$21*'Credit issuance TYA'!$B$2)))</f>
        <v>0</v>
      </c>
      <c r="CT67" s="218">
        <f>IF(ISBLANK('Hoja De Calculo'!CU$13),'Credit issuance TYA'!CT67-('Credit issuance TYA'!$AU$21*'Credit issuance TYA'!$B$2),IF('Hoja De Calculo'!CU$16&lt;'Hoja De Calculo'!CT$16,0,'Credit issuance TYA'!CT67-('Credit issuance TYA'!$AU$21*'Credit issuance TYA'!$B$2)))</f>
        <v>0</v>
      </c>
      <c r="CU67" s="218">
        <f>IF(ISBLANK('Hoja De Calculo'!CV$13),'Credit issuance TYA'!CU67-('Credit issuance TYA'!$AU$21*'Credit issuance TYA'!$B$2),IF('Hoja De Calculo'!CV$16&lt;'Hoja De Calculo'!CU$16,0,'Credit issuance TYA'!CU67-('Credit issuance TYA'!$AU$21*'Credit issuance TYA'!$B$2)))</f>
        <v>0</v>
      </c>
      <c r="CV67" s="218">
        <f>IF(ISBLANK('Hoja De Calculo'!CW$13),'Credit issuance TYA'!CV67-('Credit issuance TYA'!$AU$21*'Credit issuance TYA'!$B$2),IF('Hoja De Calculo'!CW$16&lt;'Hoja De Calculo'!CV$16,0,'Credit issuance TYA'!CV67-('Credit issuance TYA'!$AU$21*'Credit issuance TYA'!$B$2)))</f>
        <v>0</v>
      </c>
      <c r="CW67" s="218">
        <f>IF(ISBLANK('Hoja De Calculo'!CX$13),'Credit issuance TYA'!CW67-('Credit issuance TYA'!$AU$21*'Credit issuance TYA'!$B$2),IF('Hoja De Calculo'!CX$16&lt;'Hoja De Calculo'!CW$16,0,'Credit issuance TYA'!CW67-('Credit issuance TYA'!$AU$21*'Credit issuance TYA'!$B$2)))</f>
        <v>0</v>
      </c>
    </row>
    <row r="68" spans="1:101" x14ac:dyDescent="0.35">
      <c r="A68" t="s">
        <v>173</v>
      </c>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218">
        <f>'Credit issuance TYA'!AV68-('Credit issuance TYA'!$AV$21*'Credit issuance TYA'!$B$2)</f>
        <v>0</v>
      </c>
      <c r="AW68" s="218">
        <f>IF(ISBLANK('Hoja De Calculo'!AX$13),'Credit issuance TYA'!AW68-('Credit issuance TYA'!$AV$21*'Credit issuance TYA'!$B$2),IF('Hoja De Calculo'!AX$16&lt;'Hoja De Calculo'!AW$16,0,'Credit issuance TYA'!AW68-('Credit issuance TYA'!$AV$21*'Credit issuance TYA'!$B$2)))</f>
        <v>0</v>
      </c>
      <c r="AX68" s="218">
        <f>IF(ISBLANK('Hoja De Calculo'!AY$13),'Credit issuance TYA'!AX68-('Credit issuance TYA'!$AV$21*'Credit issuance TYA'!$B$2),IF('Hoja De Calculo'!AY$16&lt;'Hoja De Calculo'!AX$16,0,'Credit issuance TYA'!AX68-('Credit issuance TYA'!$AV$21*'Credit issuance TYA'!$B$2)))</f>
        <v>0</v>
      </c>
      <c r="AY68" s="218">
        <f>IF(ISBLANK('Hoja De Calculo'!AZ$13),'Credit issuance TYA'!AY68-('Credit issuance TYA'!$AV$21*'Credit issuance TYA'!$B$2),IF('Hoja De Calculo'!AZ$16&lt;'Hoja De Calculo'!AY$16,0,'Credit issuance TYA'!AY68-('Credit issuance TYA'!$AV$21*'Credit issuance TYA'!$B$2)))</f>
        <v>0</v>
      </c>
      <c r="AZ68" s="218">
        <f>IF(ISBLANK('Hoja De Calculo'!BA$13),'Credit issuance TYA'!AZ68-('Credit issuance TYA'!$AV$21*'Credit issuance TYA'!$B$2),IF('Hoja De Calculo'!BA$16&lt;'Hoja De Calculo'!AZ$16,0,'Credit issuance TYA'!AZ68-('Credit issuance TYA'!$AV$21*'Credit issuance TYA'!$B$2)))</f>
        <v>0</v>
      </c>
      <c r="BA68" s="218">
        <f>IF(ISBLANK('Hoja De Calculo'!BB$13),'Credit issuance TYA'!BA68-('Credit issuance TYA'!$AV$21*'Credit issuance TYA'!$B$2),IF('Hoja De Calculo'!BB$16&lt;'Hoja De Calculo'!BA$16,0,'Credit issuance TYA'!BA68-('Credit issuance TYA'!$AV$21*'Credit issuance TYA'!$B$2)))</f>
        <v>0</v>
      </c>
      <c r="BB68" s="218">
        <f>IF(ISBLANK('Hoja De Calculo'!BC$13),'Credit issuance TYA'!BB68-('Credit issuance TYA'!$AV$21*'Credit issuance TYA'!$B$2),IF('Hoja De Calculo'!BC$16&lt;'Hoja De Calculo'!BB$16,0,'Credit issuance TYA'!BB68-('Credit issuance TYA'!$AV$21*'Credit issuance TYA'!$B$2)))</f>
        <v>0</v>
      </c>
      <c r="BC68" s="218">
        <f>IF(ISBLANK('Hoja De Calculo'!BD$13),'Credit issuance TYA'!BC68-('Credit issuance TYA'!$AV$21*'Credit issuance TYA'!$B$2),IF('Hoja De Calculo'!BD$16&lt;'Hoja De Calculo'!BC$16,0,'Credit issuance TYA'!BC68-('Credit issuance TYA'!$AV$21*'Credit issuance TYA'!$B$2)))</f>
        <v>0</v>
      </c>
      <c r="BD68" s="218">
        <f>IF(ISBLANK('Hoja De Calculo'!BE$13),'Credit issuance TYA'!BD68-('Credit issuance TYA'!$AV$21*'Credit issuance TYA'!$B$2),IF('Hoja De Calculo'!BE$16&lt;'Hoja De Calculo'!BD$16,0,'Credit issuance TYA'!BD68-('Credit issuance TYA'!$AV$21*'Credit issuance TYA'!$B$2)))</f>
        <v>0</v>
      </c>
      <c r="BE68" s="218">
        <f>IF(ISBLANK('Hoja De Calculo'!BF$13),'Credit issuance TYA'!BE68-('Credit issuance TYA'!$AV$21*'Credit issuance TYA'!$B$2),IF('Hoja De Calculo'!BF$16&lt;'Hoja De Calculo'!BE$16,0,'Credit issuance TYA'!BE68-('Credit issuance TYA'!$AV$21*'Credit issuance TYA'!$B$2)))</f>
        <v>0</v>
      </c>
      <c r="BF68" s="218">
        <f>IF(ISBLANK('Hoja De Calculo'!BG$13),'Credit issuance TYA'!BF68-('Credit issuance TYA'!$AV$21*'Credit issuance TYA'!$B$2),IF('Hoja De Calculo'!BG$16&lt;'Hoja De Calculo'!BF$16,0,'Credit issuance TYA'!BF68-('Credit issuance TYA'!$AV$21*'Credit issuance TYA'!$B$2)))</f>
        <v>0</v>
      </c>
      <c r="BG68" s="218">
        <f>IF(ISBLANK('Hoja De Calculo'!BH$13),'Credit issuance TYA'!BG68-('Credit issuance TYA'!$AV$21*'Credit issuance TYA'!$B$2),IF('Hoja De Calculo'!BH$16&lt;'Hoja De Calculo'!BG$16,0,'Credit issuance TYA'!BG68-('Credit issuance TYA'!$AV$21*'Credit issuance TYA'!$B$2)))</f>
        <v>0</v>
      </c>
      <c r="BH68" s="218">
        <f>IF(ISBLANK('Hoja De Calculo'!BI$13),'Credit issuance TYA'!BH68-('Credit issuance TYA'!$AV$21*'Credit issuance TYA'!$B$2),IF('Hoja De Calculo'!BI$16&lt;'Hoja De Calculo'!BH$16,0,'Credit issuance TYA'!BH68-('Credit issuance TYA'!$AV$21*'Credit issuance TYA'!$B$2)))</f>
        <v>0</v>
      </c>
      <c r="BI68" s="218">
        <f>IF(ISBLANK('Hoja De Calculo'!BJ$13),'Credit issuance TYA'!BI68-('Credit issuance TYA'!$AV$21*'Credit issuance TYA'!$B$2),IF('Hoja De Calculo'!BJ$16&lt;'Hoja De Calculo'!BI$16,0,'Credit issuance TYA'!BI68-('Credit issuance TYA'!$AV$21*'Credit issuance TYA'!$B$2)))</f>
        <v>0</v>
      </c>
      <c r="BJ68" s="218">
        <f>IF(ISBLANK('Hoja De Calculo'!BK$13),'Credit issuance TYA'!BJ68-('Credit issuance TYA'!$AV$21*'Credit issuance TYA'!$B$2),IF('Hoja De Calculo'!BK$16&lt;'Hoja De Calculo'!BJ$16,0,'Credit issuance TYA'!BJ68-('Credit issuance TYA'!$AV$21*'Credit issuance TYA'!$B$2)))</f>
        <v>0</v>
      </c>
      <c r="BK68" s="218">
        <f>IF(ISBLANK('Hoja De Calculo'!BL$13),'Credit issuance TYA'!BK68-('Credit issuance TYA'!$AV$21*'Credit issuance TYA'!$B$2),IF('Hoja De Calculo'!BL$16&lt;'Hoja De Calculo'!BK$16,0,'Credit issuance TYA'!BK68-('Credit issuance TYA'!$AV$21*'Credit issuance TYA'!$B$2)))</f>
        <v>0</v>
      </c>
      <c r="BL68" s="218">
        <f>IF(ISBLANK('Hoja De Calculo'!BM$13),'Credit issuance TYA'!BL68-('Credit issuance TYA'!$AV$21*'Credit issuance TYA'!$B$2),IF('Hoja De Calculo'!BM$16&lt;'Hoja De Calculo'!BL$16,0,'Credit issuance TYA'!BL68-('Credit issuance TYA'!$AV$21*'Credit issuance TYA'!$B$2)))</f>
        <v>0</v>
      </c>
      <c r="BM68" s="218">
        <f>IF(ISBLANK('Hoja De Calculo'!BN$13),'Credit issuance TYA'!BM68-('Credit issuance TYA'!$AV$21*'Credit issuance TYA'!$B$2),IF('Hoja De Calculo'!BN$16&lt;'Hoja De Calculo'!BM$16,0,'Credit issuance TYA'!BM68-('Credit issuance TYA'!$AV$21*'Credit issuance TYA'!$B$2)))</f>
        <v>0</v>
      </c>
      <c r="BN68" s="218">
        <f>IF(ISBLANK('Hoja De Calculo'!BO$13),'Credit issuance TYA'!BN68-('Credit issuance TYA'!$AV$21*'Credit issuance TYA'!$B$2),IF('Hoja De Calculo'!BO$16&lt;'Hoja De Calculo'!BN$16,0,'Credit issuance TYA'!BN68-('Credit issuance TYA'!$AV$21*'Credit issuance TYA'!$B$2)))</f>
        <v>0</v>
      </c>
      <c r="BO68" s="218">
        <f>IF(ISBLANK('Hoja De Calculo'!BP$13),'Credit issuance TYA'!BO68-('Credit issuance TYA'!$AV$21*'Credit issuance TYA'!$B$2),IF('Hoja De Calculo'!BP$16&lt;'Hoja De Calculo'!BO$16,0,'Credit issuance TYA'!BO68-('Credit issuance TYA'!$AV$21*'Credit issuance TYA'!$B$2)))</f>
        <v>0</v>
      </c>
      <c r="BP68" s="218">
        <f>IF(ISBLANK('Hoja De Calculo'!BQ$13),'Credit issuance TYA'!BP68-('Credit issuance TYA'!$AV$21*'Credit issuance TYA'!$B$2),IF('Hoja De Calculo'!BQ$16&lt;'Hoja De Calculo'!BP$16,0,'Credit issuance TYA'!BP68-('Credit issuance TYA'!$AV$21*'Credit issuance TYA'!$B$2)))</f>
        <v>0</v>
      </c>
      <c r="BQ68" s="218">
        <f>IF(ISBLANK('Hoja De Calculo'!BR$13),'Credit issuance TYA'!BQ68-('Credit issuance TYA'!$AV$21*'Credit issuance TYA'!$B$2),IF('Hoja De Calculo'!BR$16&lt;'Hoja De Calculo'!BQ$16,0,'Credit issuance TYA'!BQ68-('Credit issuance TYA'!$AV$21*'Credit issuance TYA'!$B$2)))</f>
        <v>0</v>
      </c>
      <c r="BR68" s="218">
        <f>IF(ISBLANK('Hoja De Calculo'!BS$13),'Credit issuance TYA'!BR68-('Credit issuance TYA'!$AV$21*'Credit issuance TYA'!$B$2),IF('Hoja De Calculo'!BS$16&lt;'Hoja De Calculo'!BR$16,0,'Credit issuance TYA'!BR68-('Credit issuance TYA'!$AV$21*'Credit issuance TYA'!$B$2)))</f>
        <v>0</v>
      </c>
      <c r="BS68" s="218">
        <f>IF(ISBLANK('Hoja De Calculo'!BT$13),'Credit issuance TYA'!BS68-('Credit issuance TYA'!$AV$21*'Credit issuance TYA'!$B$2),IF('Hoja De Calculo'!BT$16&lt;'Hoja De Calculo'!BS$16,0,'Credit issuance TYA'!BS68-('Credit issuance TYA'!$AV$21*'Credit issuance TYA'!$B$2)))</f>
        <v>0</v>
      </c>
      <c r="BT68" s="218">
        <f>IF(ISBLANK('Hoja De Calculo'!BU$13),'Credit issuance TYA'!BT68-('Credit issuance TYA'!$AV$21*'Credit issuance TYA'!$B$2),IF('Hoja De Calculo'!BU$16&lt;'Hoja De Calculo'!BT$16,0,'Credit issuance TYA'!BT68-('Credit issuance TYA'!$AV$21*'Credit issuance TYA'!$B$2)))</f>
        <v>0</v>
      </c>
      <c r="BU68" s="218">
        <f>IF(ISBLANK('Hoja De Calculo'!BV$13),'Credit issuance TYA'!BU68-('Credit issuance TYA'!$AV$21*'Credit issuance TYA'!$B$2),IF('Hoja De Calculo'!BV$16&lt;'Hoja De Calculo'!BU$16,0,'Credit issuance TYA'!BU68-('Credit issuance TYA'!$AV$21*'Credit issuance TYA'!$B$2)))</f>
        <v>0</v>
      </c>
      <c r="BV68" s="218">
        <f>IF(ISBLANK('Hoja De Calculo'!BW$13),'Credit issuance TYA'!BV68-('Credit issuance TYA'!$AV$21*'Credit issuance TYA'!$B$2),IF('Hoja De Calculo'!BW$16&lt;'Hoja De Calculo'!BV$16,0,'Credit issuance TYA'!BV68-('Credit issuance TYA'!$AV$21*'Credit issuance TYA'!$B$2)))</f>
        <v>0</v>
      </c>
      <c r="BW68" s="218">
        <f>IF(ISBLANK('Hoja De Calculo'!BX$13),'Credit issuance TYA'!BW68-('Credit issuance TYA'!$AV$21*'Credit issuance TYA'!$B$2),IF('Hoja De Calculo'!BX$16&lt;'Hoja De Calculo'!BW$16,0,'Credit issuance TYA'!BW68-('Credit issuance TYA'!$AV$21*'Credit issuance TYA'!$B$2)))</f>
        <v>0</v>
      </c>
      <c r="BX68" s="218">
        <f>IF(ISBLANK('Hoja De Calculo'!BY$13),'Credit issuance TYA'!BX68-('Credit issuance TYA'!$AV$21*'Credit issuance TYA'!$B$2),IF('Hoja De Calculo'!BY$16&lt;'Hoja De Calculo'!BX$16,0,'Credit issuance TYA'!BX68-('Credit issuance TYA'!$AV$21*'Credit issuance TYA'!$B$2)))</f>
        <v>0</v>
      </c>
      <c r="BY68" s="218">
        <f>IF(ISBLANK('Hoja De Calculo'!BZ$13),'Credit issuance TYA'!BY68-('Credit issuance TYA'!$AV$21*'Credit issuance TYA'!$B$2),IF('Hoja De Calculo'!BZ$16&lt;'Hoja De Calculo'!BY$16,0,'Credit issuance TYA'!BY68-('Credit issuance TYA'!$AV$21*'Credit issuance TYA'!$B$2)))</f>
        <v>0</v>
      </c>
      <c r="BZ68" s="218">
        <f>IF(ISBLANK('Hoja De Calculo'!CA$13),'Credit issuance TYA'!BZ68-('Credit issuance TYA'!$AV$21*'Credit issuance TYA'!$B$2),IF('Hoja De Calculo'!CA$16&lt;'Hoja De Calculo'!BZ$16,0,'Credit issuance TYA'!BZ68-('Credit issuance TYA'!$AV$21*'Credit issuance TYA'!$B$2)))</f>
        <v>0</v>
      </c>
      <c r="CA68" s="218">
        <f>IF(ISBLANK('Hoja De Calculo'!CB$13),'Credit issuance TYA'!CA68-('Credit issuance TYA'!$AV$21*'Credit issuance TYA'!$B$2),IF('Hoja De Calculo'!CB$16&lt;'Hoja De Calculo'!CA$16,0,'Credit issuance TYA'!CA68-('Credit issuance TYA'!$AV$21*'Credit issuance TYA'!$B$2)))</f>
        <v>0</v>
      </c>
      <c r="CB68" s="218">
        <f>IF(ISBLANK('Hoja De Calculo'!CC$13),'Credit issuance TYA'!CB68-('Credit issuance TYA'!$AV$21*'Credit issuance TYA'!$B$2),IF('Hoja De Calculo'!CC$16&lt;'Hoja De Calculo'!CB$16,0,'Credit issuance TYA'!CB68-('Credit issuance TYA'!$AV$21*'Credit issuance TYA'!$B$2)))</f>
        <v>0</v>
      </c>
      <c r="CC68" s="218">
        <f>IF(ISBLANK('Hoja De Calculo'!CD$13),'Credit issuance TYA'!CC68-('Credit issuance TYA'!$AV$21*'Credit issuance TYA'!$B$2),IF('Hoja De Calculo'!CD$16&lt;'Hoja De Calculo'!CC$16,0,'Credit issuance TYA'!CC68-('Credit issuance TYA'!$AV$21*'Credit issuance TYA'!$B$2)))</f>
        <v>0</v>
      </c>
      <c r="CD68" s="218">
        <f>IF(ISBLANK('Hoja De Calculo'!CE$13),'Credit issuance TYA'!CD68-('Credit issuance TYA'!$AV$21*'Credit issuance TYA'!$B$2),IF('Hoja De Calculo'!CE$16&lt;'Hoja De Calculo'!CD$16,0,'Credit issuance TYA'!CD68-('Credit issuance TYA'!$AV$21*'Credit issuance TYA'!$B$2)))</f>
        <v>0</v>
      </c>
      <c r="CE68" s="218">
        <f>IF(ISBLANK('Hoja De Calculo'!CF$13),'Credit issuance TYA'!CE68-('Credit issuance TYA'!$AV$21*'Credit issuance TYA'!$B$2),IF('Hoja De Calculo'!CF$16&lt;'Hoja De Calculo'!CE$16,0,'Credit issuance TYA'!CE68-('Credit issuance TYA'!$AV$21*'Credit issuance TYA'!$B$2)))</f>
        <v>0</v>
      </c>
      <c r="CF68" s="218">
        <f>IF(ISBLANK('Hoja De Calculo'!CG$13),'Credit issuance TYA'!CF68-('Credit issuance TYA'!$AV$21*'Credit issuance TYA'!$B$2),IF('Hoja De Calculo'!CG$16&lt;'Hoja De Calculo'!CF$16,0,'Credit issuance TYA'!CF68-('Credit issuance TYA'!$AV$21*'Credit issuance TYA'!$B$2)))</f>
        <v>0</v>
      </c>
      <c r="CG68" s="218">
        <f>IF(ISBLANK('Hoja De Calculo'!CH$13),'Credit issuance TYA'!CG68-('Credit issuance TYA'!$AV$21*'Credit issuance TYA'!$B$2),IF('Hoja De Calculo'!CH$16&lt;'Hoja De Calculo'!CG$16,0,'Credit issuance TYA'!CG68-('Credit issuance TYA'!$AV$21*'Credit issuance TYA'!$B$2)))</f>
        <v>0</v>
      </c>
      <c r="CH68" s="218">
        <f>IF(ISBLANK('Hoja De Calculo'!CI$13),'Credit issuance TYA'!CH68-('Credit issuance TYA'!$AV$21*'Credit issuance TYA'!$B$2),IF('Hoja De Calculo'!CI$16&lt;'Hoja De Calculo'!CH$16,0,'Credit issuance TYA'!CH68-('Credit issuance TYA'!$AV$21*'Credit issuance TYA'!$B$2)))</f>
        <v>0</v>
      </c>
      <c r="CI68" s="218">
        <f>IF(ISBLANK('Hoja De Calculo'!CJ$13),'Credit issuance TYA'!CI68-('Credit issuance TYA'!$AV$21*'Credit issuance TYA'!$B$2),IF('Hoja De Calculo'!CJ$16&lt;'Hoja De Calculo'!CI$16,0,'Credit issuance TYA'!CI68-('Credit issuance TYA'!$AV$21*'Credit issuance TYA'!$B$2)))</f>
        <v>0</v>
      </c>
      <c r="CJ68" s="218">
        <f>IF(ISBLANK('Hoja De Calculo'!CK$13),'Credit issuance TYA'!CJ68-('Credit issuance TYA'!$AV$21*'Credit issuance TYA'!$B$2),IF('Hoja De Calculo'!CK$16&lt;'Hoja De Calculo'!CJ$16,0,'Credit issuance TYA'!CJ68-('Credit issuance TYA'!$AV$21*'Credit issuance TYA'!$B$2)))</f>
        <v>0</v>
      </c>
      <c r="CK68" s="218">
        <f>IF(ISBLANK('Hoja De Calculo'!CL$13),'Credit issuance TYA'!CK68-('Credit issuance TYA'!$AV$21*'Credit issuance TYA'!$B$2),IF('Hoja De Calculo'!CL$16&lt;'Hoja De Calculo'!CK$16,0,'Credit issuance TYA'!CK68-('Credit issuance TYA'!$AV$21*'Credit issuance TYA'!$B$2)))</f>
        <v>0</v>
      </c>
      <c r="CL68" s="218">
        <f>IF(ISBLANK('Hoja De Calculo'!CM$13),'Credit issuance TYA'!CL68-('Credit issuance TYA'!$AV$21*'Credit issuance TYA'!$B$2),IF('Hoja De Calculo'!CM$16&lt;'Hoja De Calculo'!CL$16,0,'Credit issuance TYA'!CL68-('Credit issuance TYA'!$AV$21*'Credit issuance TYA'!$B$2)))</f>
        <v>0</v>
      </c>
      <c r="CM68" s="218">
        <f>IF(ISBLANK('Hoja De Calculo'!CN$13),'Credit issuance TYA'!CM68-('Credit issuance TYA'!$AV$21*'Credit issuance TYA'!$B$2),IF('Hoja De Calculo'!CN$16&lt;'Hoja De Calculo'!CM$16,0,'Credit issuance TYA'!CM68-('Credit issuance TYA'!$AV$21*'Credit issuance TYA'!$B$2)))</f>
        <v>0</v>
      </c>
      <c r="CN68" s="218">
        <f>IF(ISBLANK('Hoja De Calculo'!CO$13),'Credit issuance TYA'!CN68-('Credit issuance TYA'!$AV$21*'Credit issuance TYA'!$B$2),IF('Hoja De Calculo'!CO$16&lt;'Hoja De Calculo'!CN$16,0,'Credit issuance TYA'!CN68-('Credit issuance TYA'!$AV$21*'Credit issuance TYA'!$B$2)))</f>
        <v>0</v>
      </c>
      <c r="CO68" s="218">
        <f>IF(ISBLANK('Hoja De Calculo'!CP$13),'Credit issuance TYA'!CO68-('Credit issuance TYA'!$AV$21*'Credit issuance TYA'!$B$2),IF('Hoja De Calculo'!CP$16&lt;'Hoja De Calculo'!CO$16,0,'Credit issuance TYA'!CO68-('Credit issuance TYA'!$AV$21*'Credit issuance TYA'!$B$2)))</f>
        <v>0</v>
      </c>
      <c r="CP68" s="218">
        <f>IF(ISBLANK('Hoja De Calculo'!CQ$13),'Credit issuance TYA'!CP68-('Credit issuance TYA'!$AV$21*'Credit issuance TYA'!$B$2),IF('Hoja De Calculo'!CQ$16&lt;'Hoja De Calculo'!CP$16,0,'Credit issuance TYA'!CP68-('Credit issuance TYA'!$AV$21*'Credit issuance TYA'!$B$2)))</f>
        <v>0</v>
      </c>
      <c r="CQ68" s="218">
        <f>IF(ISBLANK('Hoja De Calculo'!CR$13),'Credit issuance TYA'!CQ68-('Credit issuance TYA'!$AV$21*'Credit issuance TYA'!$B$2),IF('Hoja De Calculo'!CR$16&lt;'Hoja De Calculo'!CQ$16,0,'Credit issuance TYA'!CQ68-('Credit issuance TYA'!$AV$21*'Credit issuance TYA'!$B$2)))</f>
        <v>0</v>
      </c>
      <c r="CR68" s="218">
        <f>IF(ISBLANK('Hoja De Calculo'!CS$13),'Credit issuance TYA'!CR68-('Credit issuance TYA'!$AV$21*'Credit issuance TYA'!$B$2),IF('Hoja De Calculo'!CS$16&lt;'Hoja De Calculo'!CR$16,0,'Credit issuance TYA'!CR68-('Credit issuance TYA'!$AV$21*'Credit issuance TYA'!$B$2)))</f>
        <v>0</v>
      </c>
      <c r="CS68" s="218">
        <f>IF(ISBLANK('Hoja De Calculo'!CT$13),'Credit issuance TYA'!CS68-('Credit issuance TYA'!$AV$21*'Credit issuance TYA'!$B$2),IF('Hoja De Calculo'!CT$16&lt;'Hoja De Calculo'!CS$16,0,'Credit issuance TYA'!CS68-('Credit issuance TYA'!$AV$21*'Credit issuance TYA'!$B$2)))</f>
        <v>0</v>
      </c>
      <c r="CT68" s="218">
        <f>IF(ISBLANK('Hoja De Calculo'!CU$13),'Credit issuance TYA'!CT68-('Credit issuance TYA'!$AV$21*'Credit issuance TYA'!$B$2),IF('Hoja De Calculo'!CU$16&lt;'Hoja De Calculo'!CT$16,0,'Credit issuance TYA'!CT68-('Credit issuance TYA'!$AV$21*'Credit issuance TYA'!$B$2)))</f>
        <v>0</v>
      </c>
      <c r="CU68" s="218">
        <f>IF(ISBLANK('Hoja De Calculo'!CV$13),'Credit issuance TYA'!CU68-('Credit issuance TYA'!$AV$21*'Credit issuance TYA'!$B$2),IF('Hoja De Calculo'!CV$16&lt;'Hoja De Calculo'!CU$16,0,'Credit issuance TYA'!CU68-('Credit issuance TYA'!$AV$21*'Credit issuance TYA'!$B$2)))</f>
        <v>0</v>
      </c>
      <c r="CV68" s="218">
        <f>IF(ISBLANK('Hoja De Calculo'!CW$13),'Credit issuance TYA'!CV68-('Credit issuance TYA'!$AV$21*'Credit issuance TYA'!$B$2),IF('Hoja De Calculo'!CW$16&lt;'Hoja De Calculo'!CV$16,0,'Credit issuance TYA'!CV68-('Credit issuance TYA'!$AV$21*'Credit issuance TYA'!$B$2)))</f>
        <v>0</v>
      </c>
      <c r="CW68" s="218">
        <f>IF(ISBLANK('Hoja De Calculo'!CX$13),'Credit issuance TYA'!CW68-('Credit issuance TYA'!$AV$21*'Credit issuance TYA'!$B$2),IF('Hoja De Calculo'!CX$16&lt;'Hoja De Calculo'!CW$16,0,'Credit issuance TYA'!CW68-('Credit issuance TYA'!$AV$21*'Credit issuance TYA'!$B$2)))</f>
        <v>0</v>
      </c>
    </row>
    <row r="69" spans="1:101" x14ac:dyDescent="0.35">
      <c r="A69" t="s">
        <v>174</v>
      </c>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218">
        <f>'Credit issuance TYA'!AW69-('Credit issuance TYA'!$AW$21*'Credit issuance TYA'!$B$2)</f>
        <v>0</v>
      </c>
      <c r="AX69" s="218">
        <f>IF(ISBLANK('Hoja De Calculo'!AY$13),'Credit issuance TYA'!AX69-('Credit issuance TYA'!$AW$21*'Credit issuance TYA'!$B$2),IF('Hoja De Calculo'!AY$16&lt;'Hoja De Calculo'!AX$16,0,'Credit issuance TYA'!AX69-('Credit issuance TYA'!$AW$21*'Credit issuance TYA'!$B$2)))</f>
        <v>0</v>
      </c>
      <c r="AY69" s="218">
        <f>IF(ISBLANK('Hoja De Calculo'!AZ$13),'Credit issuance TYA'!AY69-('Credit issuance TYA'!$AW$21*'Credit issuance TYA'!$B$2),IF('Hoja De Calculo'!AZ$16&lt;'Hoja De Calculo'!AY$16,0,'Credit issuance TYA'!AY69-('Credit issuance TYA'!$AW$21*'Credit issuance TYA'!$B$2)))</f>
        <v>0</v>
      </c>
      <c r="AZ69" s="218">
        <f>IF(ISBLANK('Hoja De Calculo'!BA$13),'Credit issuance TYA'!AZ69-('Credit issuance TYA'!$AW$21*'Credit issuance TYA'!$B$2),IF('Hoja De Calculo'!BA$16&lt;'Hoja De Calculo'!AZ$16,0,'Credit issuance TYA'!AZ69-('Credit issuance TYA'!$AW$21*'Credit issuance TYA'!$B$2)))</f>
        <v>0</v>
      </c>
      <c r="BA69" s="218">
        <f>IF(ISBLANK('Hoja De Calculo'!BB$13),'Credit issuance TYA'!BA69-('Credit issuance TYA'!$AW$21*'Credit issuance TYA'!$B$2),IF('Hoja De Calculo'!BB$16&lt;'Hoja De Calculo'!BA$16,0,'Credit issuance TYA'!BA69-('Credit issuance TYA'!$AW$21*'Credit issuance TYA'!$B$2)))</f>
        <v>0</v>
      </c>
      <c r="BB69" s="218">
        <f>IF(ISBLANK('Hoja De Calculo'!BC$13),'Credit issuance TYA'!BB69-('Credit issuance TYA'!$AW$21*'Credit issuance TYA'!$B$2),IF('Hoja De Calculo'!BC$16&lt;'Hoja De Calculo'!BB$16,0,'Credit issuance TYA'!BB69-('Credit issuance TYA'!$AW$21*'Credit issuance TYA'!$B$2)))</f>
        <v>0</v>
      </c>
      <c r="BC69" s="218">
        <f>IF(ISBLANK('Hoja De Calculo'!BD$13),'Credit issuance TYA'!BC69-('Credit issuance TYA'!$AW$21*'Credit issuance TYA'!$B$2),IF('Hoja De Calculo'!BD$16&lt;'Hoja De Calculo'!BC$16,0,'Credit issuance TYA'!BC69-('Credit issuance TYA'!$AW$21*'Credit issuance TYA'!$B$2)))</f>
        <v>0</v>
      </c>
      <c r="BD69" s="218">
        <f>IF(ISBLANK('Hoja De Calculo'!BE$13),'Credit issuance TYA'!BD69-('Credit issuance TYA'!$AW$21*'Credit issuance TYA'!$B$2),IF('Hoja De Calculo'!BE$16&lt;'Hoja De Calculo'!BD$16,0,'Credit issuance TYA'!BD69-('Credit issuance TYA'!$AW$21*'Credit issuance TYA'!$B$2)))</f>
        <v>0</v>
      </c>
      <c r="BE69" s="218">
        <f>IF(ISBLANK('Hoja De Calculo'!BF$13),'Credit issuance TYA'!BE69-('Credit issuance TYA'!$AW$21*'Credit issuance TYA'!$B$2),IF('Hoja De Calculo'!BF$16&lt;'Hoja De Calculo'!BE$16,0,'Credit issuance TYA'!BE69-('Credit issuance TYA'!$AW$21*'Credit issuance TYA'!$B$2)))</f>
        <v>0</v>
      </c>
      <c r="BF69" s="218">
        <f>IF(ISBLANK('Hoja De Calculo'!BG$13),'Credit issuance TYA'!BF69-('Credit issuance TYA'!$AW$21*'Credit issuance TYA'!$B$2),IF('Hoja De Calculo'!BG$16&lt;'Hoja De Calculo'!BF$16,0,'Credit issuance TYA'!BF69-('Credit issuance TYA'!$AW$21*'Credit issuance TYA'!$B$2)))</f>
        <v>0</v>
      </c>
      <c r="BG69" s="218">
        <f>IF(ISBLANK('Hoja De Calculo'!BH$13),'Credit issuance TYA'!BG69-('Credit issuance TYA'!$AW$21*'Credit issuance TYA'!$B$2),IF('Hoja De Calculo'!BH$16&lt;'Hoja De Calculo'!BG$16,0,'Credit issuance TYA'!BG69-('Credit issuance TYA'!$AW$21*'Credit issuance TYA'!$B$2)))</f>
        <v>0</v>
      </c>
      <c r="BH69" s="218">
        <f>IF(ISBLANK('Hoja De Calculo'!BI$13),'Credit issuance TYA'!BH69-('Credit issuance TYA'!$AW$21*'Credit issuance TYA'!$B$2),IF('Hoja De Calculo'!BI$16&lt;'Hoja De Calculo'!BH$16,0,'Credit issuance TYA'!BH69-('Credit issuance TYA'!$AW$21*'Credit issuance TYA'!$B$2)))</f>
        <v>0</v>
      </c>
      <c r="BI69" s="218">
        <f>IF(ISBLANK('Hoja De Calculo'!BJ$13),'Credit issuance TYA'!BI69-('Credit issuance TYA'!$AW$21*'Credit issuance TYA'!$B$2),IF('Hoja De Calculo'!BJ$16&lt;'Hoja De Calculo'!BI$16,0,'Credit issuance TYA'!BI69-('Credit issuance TYA'!$AW$21*'Credit issuance TYA'!$B$2)))</f>
        <v>0</v>
      </c>
      <c r="BJ69" s="218">
        <f>IF(ISBLANK('Hoja De Calculo'!BK$13),'Credit issuance TYA'!BJ69-('Credit issuance TYA'!$AW$21*'Credit issuance TYA'!$B$2),IF('Hoja De Calculo'!BK$16&lt;'Hoja De Calculo'!BJ$16,0,'Credit issuance TYA'!BJ69-('Credit issuance TYA'!$AW$21*'Credit issuance TYA'!$B$2)))</f>
        <v>0</v>
      </c>
      <c r="BK69" s="218">
        <f>IF(ISBLANK('Hoja De Calculo'!BL$13),'Credit issuance TYA'!BK69-('Credit issuance TYA'!$AW$21*'Credit issuance TYA'!$B$2),IF('Hoja De Calculo'!BL$16&lt;'Hoja De Calculo'!BK$16,0,'Credit issuance TYA'!BK69-('Credit issuance TYA'!$AW$21*'Credit issuance TYA'!$B$2)))</f>
        <v>0</v>
      </c>
      <c r="BL69" s="218">
        <f>IF(ISBLANK('Hoja De Calculo'!BM$13),'Credit issuance TYA'!BL69-('Credit issuance TYA'!$AW$21*'Credit issuance TYA'!$B$2),IF('Hoja De Calculo'!BM$16&lt;'Hoja De Calculo'!BL$16,0,'Credit issuance TYA'!BL69-('Credit issuance TYA'!$AW$21*'Credit issuance TYA'!$B$2)))</f>
        <v>0</v>
      </c>
      <c r="BM69" s="218">
        <f>IF(ISBLANK('Hoja De Calculo'!BN$13),'Credit issuance TYA'!BM69-('Credit issuance TYA'!$AW$21*'Credit issuance TYA'!$B$2),IF('Hoja De Calculo'!BN$16&lt;'Hoja De Calculo'!BM$16,0,'Credit issuance TYA'!BM69-('Credit issuance TYA'!$AW$21*'Credit issuance TYA'!$B$2)))</f>
        <v>0</v>
      </c>
      <c r="BN69" s="218">
        <f>IF(ISBLANK('Hoja De Calculo'!BO$13),'Credit issuance TYA'!BN69-('Credit issuance TYA'!$AW$21*'Credit issuance TYA'!$B$2),IF('Hoja De Calculo'!BO$16&lt;'Hoja De Calculo'!BN$16,0,'Credit issuance TYA'!BN69-('Credit issuance TYA'!$AW$21*'Credit issuance TYA'!$B$2)))</f>
        <v>0</v>
      </c>
      <c r="BO69" s="218">
        <f>IF(ISBLANK('Hoja De Calculo'!BP$13),'Credit issuance TYA'!BO69-('Credit issuance TYA'!$AW$21*'Credit issuance TYA'!$B$2),IF('Hoja De Calculo'!BP$16&lt;'Hoja De Calculo'!BO$16,0,'Credit issuance TYA'!BO69-('Credit issuance TYA'!$AW$21*'Credit issuance TYA'!$B$2)))</f>
        <v>0</v>
      </c>
      <c r="BP69" s="218">
        <f>IF(ISBLANK('Hoja De Calculo'!BQ$13),'Credit issuance TYA'!BP69-('Credit issuance TYA'!$AW$21*'Credit issuance TYA'!$B$2),IF('Hoja De Calculo'!BQ$16&lt;'Hoja De Calculo'!BP$16,0,'Credit issuance TYA'!BP69-('Credit issuance TYA'!$AW$21*'Credit issuance TYA'!$B$2)))</f>
        <v>0</v>
      </c>
      <c r="BQ69" s="218">
        <f>IF(ISBLANK('Hoja De Calculo'!BR$13),'Credit issuance TYA'!BQ69-('Credit issuance TYA'!$AW$21*'Credit issuance TYA'!$B$2),IF('Hoja De Calculo'!BR$16&lt;'Hoja De Calculo'!BQ$16,0,'Credit issuance TYA'!BQ69-('Credit issuance TYA'!$AW$21*'Credit issuance TYA'!$B$2)))</f>
        <v>0</v>
      </c>
      <c r="BR69" s="218">
        <f>IF(ISBLANK('Hoja De Calculo'!BS$13),'Credit issuance TYA'!BR69-('Credit issuance TYA'!$AW$21*'Credit issuance TYA'!$B$2),IF('Hoja De Calculo'!BS$16&lt;'Hoja De Calculo'!BR$16,0,'Credit issuance TYA'!BR69-('Credit issuance TYA'!$AW$21*'Credit issuance TYA'!$B$2)))</f>
        <v>0</v>
      </c>
      <c r="BS69" s="218">
        <f>IF(ISBLANK('Hoja De Calculo'!BT$13),'Credit issuance TYA'!BS69-('Credit issuance TYA'!$AW$21*'Credit issuance TYA'!$B$2),IF('Hoja De Calculo'!BT$16&lt;'Hoja De Calculo'!BS$16,0,'Credit issuance TYA'!BS69-('Credit issuance TYA'!$AW$21*'Credit issuance TYA'!$B$2)))</f>
        <v>0</v>
      </c>
      <c r="BT69" s="218">
        <f>IF(ISBLANK('Hoja De Calculo'!BU$13),'Credit issuance TYA'!BT69-('Credit issuance TYA'!$AW$21*'Credit issuance TYA'!$B$2),IF('Hoja De Calculo'!BU$16&lt;'Hoja De Calculo'!BT$16,0,'Credit issuance TYA'!BT69-('Credit issuance TYA'!$AW$21*'Credit issuance TYA'!$B$2)))</f>
        <v>0</v>
      </c>
      <c r="BU69" s="218">
        <f>IF(ISBLANK('Hoja De Calculo'!BV$13),'Credit issuance TYA'!BU69-('Credit issuance TYA'!$AW$21*'Credit issuance TYA'!$B$2),IF('Hoja De Calculo'!BV$16&lt;'Hoja De Calculo'!BU$16,0,'Credit issuance TYA'!BU69-('Credit issuance TYA'!$AW$21*'Credit issuance TYA'!$B$2)))</f>
        <v>0</v>
      </c>
      <c r="BV69" s="218">
        <f>IF(ISBLANK('Hoja De Calculo'!BW$13),'Credit issuance TYA'!BV69-('Credit issuance TYA'!$AW$21*'Credit issuance TYA'!$B$2),IF('Hoja De Calculo'!BW$16&lt;'Hoja De Calculo'!BV$16,0,'Credit issuance TYA'!BV69-('Credit issuance TYA'!$AW$21*'Credit issuance TYA'!$B$2)))</f>
        <v>0</v>
      </c>
      <c r="BW69" s="218">
        <f>IF(ISBLANK('Hoja De Calculo'!BX$13),'Credit issuance TYA'!BW69-('Credit issuance TYA'!$AW$21*'Credit issuance TYA'!$B$2),IF('Hoja De Calculo'!BX$16&lt;'Hoja De Calculo'!BW$16,0,'Credit issuance TYA'!BW69-('Credit issuance TYA'!$AW$21*'Credit issuance TYA'!$B$2)))</f>
        <v>0</v>
      </c>
      <c r="BX69" s="218">
        <f>IF(ISBLANK('Hoja De Calculo'!BY$13),'Credit issuance TYA'!BX69-('Credit issuance TYA'!$AW$21*'Credit issuance TYA'!$B$2),IF('Hoja De Calculo'!BY$16&lt;'Hoja De Calculo'!BX$16,0,'Credit issuance TYA'!BX69-('Credit issuance TYA'!$AW$21*'Credit issuance TYA'!$B$2)))</f>
        <v>0</v>
      </c>
      <c r="BY69" s="218">
        <f>IF(ISBLANK('Hoja De Calculo'!BZ$13),'Credit issuance TYA'!BY69-('Credit issuance TYA'!$AW$21*'Credit issuance TYA'!$B$2),IF('Hoja De Calculo'!BZ$16&lt;'Hoja De Calculo'!BY$16,0,'Credit issuance TYA'!BY69-('Credit issuance TYA'!$AW$21*'Credit issuance TYA'!$B$2)))</f>
        <v>0</v>
      </c>
      <c r="BZ69" s="218">
        <f>IF(ISBLANK('Hoja De Calculo'!CA$13),'Credit issuance TYA'!BZ69-('Credit issuance TYA'!$AW$21*'Credit issuance TYA'!$B$2),IF('Hoja De Calculo'!CA$16&lt;'Hoja De Calculo'!BZ$16,0,'Credit issuance TYA'!BZ69-('Credit issuance TYA'!$AW$21*'Credit issuance TYA'!$B$2)))</f>
        <v>0</v>
      </c>
      <c r="CA69" s="218">
        <f>IF(ISBLANK('Hoja De Calculo'!CB$13),'Credit issuance TYA'!CA69-('Credit issuance TYA'!$AW$21*'Credit issuance TYA'!$B$2),IF('Hoja De Calculo'!CB$16&lt;'Hoja De Calculo'!CA$16,0,'Credit issuance TYA'!CA69-('Credit issuance TYA'!$AW$21*'Credit issuance TYA'!$B$2)))</f>
        <v>0</v>
      </c>
      <c r="CB69" s="218">
        <f>IF(ISBLANK('Hoja De Calculo'!CC$13),'Credit issuance TYA'!CB69-('Credit issuance TYA'!$AW$21*'Credit issuance TYA'!$B$2),IF('Hoja De Calculo'!CC$16&lt;'Hoja De Calculo'!CB$16,0,'Credit issuance TYA'!CB69-('Credit issuance TYA'!$AW$21*'Credit issuance TYA'!$B$2)))</f>
        <v>0</v>
      </c>
      <c r="CC69" s="218">
        <f>IF(ISBLANK('Hoja De Calculo'!CD$13),'Credit issuance TYA'!CC69-('Credit issuance TYA'!$AW$21*'Credit issuance TYA'!$B$2),IF('Hoja De Calculo'!CD$16&lt;'Hoja De Calculo'!CC$16,0,'Credit issuance TYA'!CC69-('Credit issuance TYA'!$AW$21*'Credit issuance TYA'!$B$2)))</f>
        <v>0</v>
      </c>
      <c r="CD69" s="218">
        <f>IF(ISBLANK('Hoja De Calculo'!CE$13),'Credit issuance TYA'!CD69-('Credit issuance TYA'!$AW$21*'Credit issuance TYA'!$B$2),IF('Hoja De Calculo'!CE$16&lt;'Hoja De Calculo'!CD$16,0,'Credit issuance TYA'!CD69-('Credit issuance TYA'!$AW$21*'Credit issuance TYA'!$B$2)))</f>
        <v>0</v>
      </c>
      <c r="CE69" s="218">
        <f>IF(ISBLANK('Hoja De Calculo'!CF$13),'Credit issuance TYA'!CE69-('Credit issuance TYA'!$AW$21*'Credit issuance TYA'!$B$2),IF('Hoja De Calculo'!CF$16&lt;'Hoja De Calculo'!CE$16,0,'Credit issuance TYA'!CE69-('Credit issuance TYA'!$AW$21*'Credit issuance TYA'!$B$2)))</f>
        <v>0</v>
      </c>
      <c r="CF69" s="218">
        <f>IF(ISBLANK('Hoja De Calculo'!CG$13),'Credit issuance TYA'!CF69-('Credit issuance TYA'!$AW$21*'Credit issuance TYA'!$B$2),IF('Hoja De Calculo'!CG$16&lt;'Hoja De Calculo'!CF$16,0,'Credit issuance TYA'!CF69-('Credit issuance TYA'!$AW$21*'Credit issuance TYA'!$B$2)))</f>
        <v>0</v>
      </c>
      <c r="CG69" s="218">
        <f>IF(ISBLANK('Hoja De Calculo'!CH$13),'Credit issuance TYA'!CG69-('Credit issuance TYA'!$AW$21*'Credit issuance TYA'!$B$2),IF('Hoja De Calculo'!CH$16&lt;'Hoja De Calculo'!CG$16,0,'Credit issuance TYA'!CG69-('Credit issuance TYA'!$AW$21*'Credit issuance TYA'!$B$2)))</f>
        <v>0</v>
      </c>
      <c r="CH69" s="218">
        <f>IF(ISBLANK('Hoja De Calculo'!CI$13),'Credit issuance TYA'!CH69-('Credit issuance TYA'!$AW$21*'Credit issuance TYA'!$B$2),IF('Hoja De Calculo'!CI$16&lt;'Hoja De Calculo'!CH$16,0,'Credit issuance TYA'!CH69-('Credit issuance TYA'!$AW$21*'Credit issuance TYA'!$B$2)))</f>
        <v>0</v>
      </c>
      <c r="CI69" s="218">
        <f>IF(ISBLANK('Hoja De Calculo'!CJ$13),'Credit issuance TYA'!CI69-('Credit issuance TYA'!$AW$21*'Credit issuance TYA'!$B$2),IF('Hoja De Calculo'!CJ$16&lt;'Hoja De Calculo'!CI$16,0,'Credit issuance TYA'!CI69-('Credit issuance TYA'!$AW$21*'Credit issuance TYA'!$B$2)))</f>
        <v>0</v>
      </c>
      <c r="CJ69" s="218">
        <f>IF(ISBLANK('Hoja De Calculo'!CK$13),'Credit issuance TYA'!CJ69-('Credit issuance TYA'!$AW$21*'Credit issuance TYA'!$B$2),IF('Hoja De Calculo'!CK$16&lt;'Hoja De Calculo'!CJ$16,0,'Credit issuance TYA'!CJ69-('Credit issuance TYA'!$AW$21*'Credit issuance TYA'!$B$2)))</f>
        <v>0</v>
      </c>
      <c r="CK69" s="218">
        <f>IF(ISBLANK('Hoja De Calculo'!CL$13),'Credit issuance TYA'!CK69-('Credit issuance TYA'!$AW$21*'Credit issuance TYA'!$B$2),IF('Hoja De Calculo'!CL$16&lt;'Hoja De Calculo'!CK$16,0,'Credit issuance TYA'!CK69-('Credit issuance TYA'!$AW$21*'Credit issuance TYA'!$B$2)))</f>
        <v>0</v>
      </c>
      <c r="CL69" s="218">
        <f>IF(ISBLANK('Hoja De Calculo'!CM$13),'Credit issuance TYA'!CL69-('Credit issuance TYA'!$AW$21*'Credit issuance TYA'!$B$2),IF('Hoja De Calculo'!CM$16&lt;'Hoja De Calculo'!CL$16,0,'Credit issuance TYA'!CL69-('Credit issuance TYA'!$AW$21*'Credit issuance TYA'!$B$2)))</f>
        <v>0</v>
      </c>
      <c r="CM69" s="218">
        <f>IF(ISBLANK('Hoja De Calculo'!CN$13),'Credit issuance TYA'!CM69-('Credit issuance TYA'!$AW$21*'Credit issuance TYA'!$B$2),IF('Hoja De Calculo'!CN$16&lt;'Hoja De Calculo'!CM$16,0,'Credit issuance TYA'!CM69-('Credit issuance TYA'!$AW$21*'Credit issuance TYA'!$B$2)))</f>
        <v>0</v>
      </c>
      <c r="CN69" s="218">
        <f>IF(ISBLANK('Hoja De Calculo'!CO$13),'Credit issuance TYA'!CN69-('Credit issuance TYA'!$AW$21*'Credit issuance TYA'!$B$2),IF('Hoja De Calculo'!CO$16&lt;'Hoja De Calculo'!CN$16,0,'Credit issuance TYA'!CN69-('Credit issuance TYA'!$AW$21*'Credit issuance TYA'!$B$2)))</f>
        <v>0</v>
      </c>
      <c r="CO69" s="218">
        <f>IF(ISBLANK('Hoja De Calculo'!CP$13),'Credit issuance TYA'!CO69-('Credit issuance TYA'!$AW$21*'Credit issuance TYA'!$B$2),IF('Hoja De Calculo'!CP$16&lt;'Hoja De Calculo'!CO$16,0,'Credit issuance TYA'!CO69-('Credit issuance TYA'!$AW$21*'Credit issuance TYA'!$B$2)))</f>
        <v>0</v>
      </c>
      <c r="CP69" s="218">
        <f>IF(ISBLANK('Hoja De Calculo'!CQ$13),'Credit issuance TYA'!CP69-('Credit issuance TYA'!$AW$21*'Credit issuance TYA'!$B$2),IF('Hoja De Calculo'!CQ$16&lt;'Hoja De Calculo'!CP$16,0,'Credit issuance TYA'!CP69-('Credit issuance TYA'!$AW$21*'Credit issuance TYA'!$B$2)))</f>
        <v>0</v>
      </c>
      <c r="CQ69" s="218">
        <f>IF(ISBLANK('Hoja De Calculo'!CR$13),'Credit issuance TYA'!CQ69-('Credit issuance TYA'!$AW$21*'Credit issuance TYA'!$B$2),IF('Hoja De Calculo'!CR$16&lt;'Hoja De Calculo'!CQ$16,0,'Credit issuance TYA'!CQ69-('Credit issuance TYA'!$AW$21*'Credit issuance TYA'!$B$2)))</f>
        <v>0</v>
      </c>
      <c r="CR69" s="218">
        <f>IF(ISBLANK('Hoja De Calculo'!CS$13),'Credit issuance TYA'!CR69-('Credit issuance TYA'!$AW$21*'Credit issuance TYA'!$B$2),IF('Hoja De Calculo'!CS$16&lt;'Hoja De Calculo'!CR$16,0,'Credit issuance TYA'!CR69-('Credit issuance TYA'!$AW$21*'Credit issuance TYA'!$B$2)))</f>
        <v>0</v>
      </c>
      <c r="CS69" s="218">
        <f>IF(ISBLANK('Hoja De Calculo'!CT$13),'Credit issuance TYA'!CS69-('Credit issuance TYA'!$AW$21*'Credit issuance TYA'!$B$2),IF('Hoja De Calculo'!CT$16&lt;'Hoja De Calculo'!CS$16,0,'Credit issuance TYA'!CS69-('Credit issuance TYA'!$AW$21*'Credit issuance TYA'!$B$2)))</f>
        <v>0</v>
      </c>
      <c r="CT69" s="218">
        <f>IF(ISBLANK('Hoja De Calculo'!CU$13),'Credit issuance TYA'!CT69-('Credit issuance TYA'!$AW$21*'Credit issuance TYA'!$B$2),IF('Hoja De Calculo'!CU$16&lt;'Hoja De Calculo'!CT$16,0,'Credit issuance TYA'!CT69-('Credit issuance TYA'!$AW$21*'Credit issuance TYA'!$B$2)))</f>
        <v>0</v>
      </c>
      <c r="CU69" s="218">
        <f>IF(ISBLANK('Hoja De Calculo'!CV$13),'Credit issuance TYA'!CU69-('Credit issuance TYA'!$AW$21*'Credit issuance TYA'!$B$2),IF('Hoja De Calculo'!CV$16&lt;'Hoja De Calculo'!CU$16,0,'Credit issuance TYA'!CU69-('Credit issuance TYA'!$AW$21*'Credit issuance TYA'!$B$2)))</f>
        <v>0</v>
      </c>
      <c r="CV69" s="218">
        <f>IF(ISBLANK('Hoja De Calculo'!CW$13),'Credit issuance TYA'!CV69-('Credit issuance TYA'!$AW$21*'Credit issuance TYA'!$B$2),IF('Hoja De Calculo'!CW$16&lt;'Hoja De Calculo'!CV$16,0,'Credit issuance TYA'!CV69-('Credit issuance TYA'!$AW$21*'Credit issuance TYA'!$B$2)))</f>
        <v>0</v>
      </c>
      <c r="CW69" s="218">
        <f>IF(ISBLANK('Hoja De Calculo'!CX$13),'Credit issuance TYA'!CW69-('Credit issuance TYA'!$AW$21*'Credit issuance TYA'!$B$2),IF('Hoja De Calculo'!CX$16&lt;'Hoja De Calculo'!CW$16,0,'Credit issuance TYA'!CW69-('Credit issuance TYA'!$AW$21*'Credit issuance TYA'!$B$2)))</f>
        <v>0</v>
      </c>
    </row>
    <row r="70" spans="1:101" x14ac:dyDescent="0.35">
      <c r="A70" t="s">
        <v>175</v>
      </c>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218">
        <f>'Credit issuance TYA'!AX70-('Credit issuance TYA'!$AX$21*'Credit issuance TYA'!$B$2)</f>
        <v>0</v>
      </c>
      <c r="AY70" s="218">
        <f>IF(ISBLANK('Hoja De Calculo'!AZ$13),'Credit issuance TYA'!AY70-('Credit issuance TYA'!$AX$21*'Credit issuance TYA'!$B$2),IF('Hoja De Calculo'!AZ$16&lt;'Hoja De Calculo'!AY$16,0,'Credit issuance TYA'!AY70-('Credit issuance TYA'!$AX$21*'Credit issuance TYA'!$B$2)))</f>
        <v>0</v>
      </c>
      <c r="AZ70" s="218">
        <f>IF(ISBLANK('Hoja De Calculo'!BA$13),'Credit issuance TYA'!AZ70-('Credit issuance TYA'!$AX$21*'Credit issuance TYA'!$B$2),IF('Hoja De Calculo'!BA$16&lt;'Hoja De Calculo'!AZ$16,0,'Credit issuance TYA'!AZ70-('Credit issuance TYA'!$AX$21*'Credit issuance TYA'!$B$2)))</f>
        <v>0</v>
      </c>
      <c r="BA70" s="218">
        <f>IF(ISBLANK('Hoja De Calculo'!BB$13),'Credit issuance TYA'!BA70-('Credit issuance TYA'!$AX$21*'Credit issuance TYA'!$B$2),IF('Hoja De Calculo'!BB$16&lt;'Hoja De Calculo'!BA$16,0,'Credit issuance TYA'!BA70-('Credit issuance TYA'!$AX$21*'Credit issuance TYA'!$B$2)))</f>
        <v>0</v>
      </c>
      <c r="BB70" s="218">
        <f>IF(ISBLANK('Hoja De Calculo'!BC$13),'Credit issuance TYA'!BB70-('Credit issuance TYA'!$AX$21*'Credit issuance TYA'!$B$2),IF('Hoja De Calculo'!BC$16&lt;'Hoja De Calculo'!BB$16,0,'Credit issuance TYA'!BB70-('Credit issuance TYA'!$AX$21*'Credit issuance TYA'!$B$2)))</f>
        <v>0</v>
      </c>
      <c r="BC70" s="218">
        <f>IF(ISBLANK('Hoja De Calculo'!BD$13),'Credit issuance TYA'!BC70-('Credit issuance TYA'!$AX$21*'Credit issuance TYA'!$B$2),IF('Hoja De Calculo'!BD$16&lt;'Hoja De Calculo'!BC$16,0,'Credit issuance TYA'!BC70-('Credit issuance TYA'!$AX$21*'Credit issuance TYA'!$B$2)))</f>
        <v>0</v>
      </c>
      <c r="BD70" s="218">
        <f>IF(ISBLANK('Hoja De Calculo'!BE$13),'Credit issuance TYA'!BD70-('Credit issuance TYA'!$AX$21*'Credit issuance TYA'!$B$2),IF('Hoja De Calculo'!BE$16&lt;'Hoja De Calculo'!BD$16,0,'Credit issuance TYA'!BD70-('Credit issuance TYA'!$AX$21*'Credit issuance TYA'!$B$2)))</f>
        <v>0</v>
      </c>
      <c r="BE70" s="218">
        <f>IF(ISBLANK('Hoja De Calculo'!BF$13),'Credit issuance TYA'!BE70-('Credit issuance TYA'!$AX$21*'Credit issuance TYA'!$B$2),IF('Hoja De Calculo'!BF$16&lt;'Hoja De Calculo'!BE$16,0,'Credit issuance TYA'!BE70-('Credit issuance TYA'!$AX$21*'Credit issuance TYA'!$B$2)))</f>
        <v>0</v>
      </c>
      <c r="BF70" s="218">
        <f>IF(ISBLANK('Hoja De Calculo'!BG$13),'Credit issuance TYA'!BF70-('Credit issuance TYA'!$AX$21*'Credit issuance TYA'!$B$2),IF('Hoja De Calculo'!BG$16&lt;'Hoja De Calculo'!BF$16,0,'Credit issuance TYA'!BF70-('Credit issuance TYA'!$AX$21*'Credit issuance TYA'!$B$2)))</f>
        <v>0</v>
      </c>
      <c r="BG70" s="218">
        <f>IF(ISBLANK('Hoja De Calculo'!BH$13),'Credit issuance TYA'!BG70-('Credit issuance TYA'!$AX$21*'Credit issuance TYA'!$B$2),IF('Hoja De Calculo'!BH$16&lt;'Hoja De Calculo'!BG$16,0,'Credit issuance TYA'!BG70-('Credit issuance TYA'!$AX$21*'Credit issuance TYA'!$B$2)))</f>
        <v>0</v>
      </c>
      <c r="BH70" s="218">
        <f>IF(ISBLANK('Hoja De Calculo'!BI$13),'Credit issuance TYA'!BH70-('Credit issuance TYA'!$AX$21*'Credit issuance TYA'!$B$2),IF('Hoja De Calculo'!BI$16&lt;'Hoja De Calculo'!BH$16,0,'Credit issuance TYA'!BH70-('Credit issuance TYA'!$AX$21*'Credit issuance TYA'!$B$2)))</f>
        <v>0</v>
      </c>
      <c r="BI70" s="218">
        <f>IF(ISBLANK('Hoja De Calculo'!BJ$13),'Credit issuance TYA'!BI70-('Credit issuance TYA'!$AX$21*'Credit issuance TYA'!$B$2),IF('Hoja De Calculo'!BJ$16&lt;'Hoja De Calculo'!BI$16,0,'Credit issuance TYA'!BI70-('Credit issuance TYA'!$AX$21*'Credit issuance TYA'!$B$2)))</f>
        <v>0</v>
      </c>
      <c r="BJ70" s="218">
        <f>IF(ISBLANK('Hoja De Calculo'!BK$13),'Credit issuance TYA'!BJ70-('Credit issuance TYA'!$AX$21*'Credit issuance TYA'!$B$2),IF('Hoja De Calculo'!BK$16&lt;'Hoja De Calculo'!BJ$16,0,'Credit issuance TYA'!BJ70-('Credit issuance TYA'!$AX$21*'Credit issuance TYA'!$B$2)))</f>
        <v>0</v>
      </c>
      <c r="BK70" s="218">
        <f>IF(ISBLANK('Hoja De Calculo'!BL$13),'Credit issuance TYA'!BK70-('Credit issuance TYA'!$AX$21*'Credit issuance TYA'!$B$2),IF('Hoja De Calculo'!BL$16&lt;'Hoja De Calculo'!BK$16,0,'Credit issuance TYA'!BK70-('Credit issuance TYA'!$AX$21*'Credit issuance TYA'!$B$2)))</f>
        <v>0</v>
      </c>
      <c r="BL70" s="218">
        <f>IF(ISBLANK('Hoja De Calculo'!BM$13),'Credit issuance TYA'!BL70-('Credit issuance TYA'!$AX$21*'Credit issuance TYA'!$B$2),IF('Hoja De Calculo'!BM$16&lt;'Hoja De Calculo'!BL$16,0,'Credit issuance TYA'!BL70-('Credit issuance TYA'!$AX$21*'Credit issuance TYA'!$B$2)))</f>
        <v>0</v>
      </c>
      <c r="BM70" s="218">
        <f>IF(ISBLANK('Hoja De Calculo'!BN$13),'Credit issuance TYA'!BM70-('Credit issuance TYA'!$AX$21*'Credit issuance TYA'!$B$2),IF('Hoja De Calculo'!BN$16&lt;'Hoja De Calculo'!BM$16,0,'Credit issuance TYA'!BM70-('Credit issuance TYA'!$AX$21*'Credit issuance TYA'!$B$2)))</f>
        <v>0</v>
      </c>
      <c r="BN70" s="218">
        <f>IF(ISBLANK('Hoja De Calculo'!BO$13),'Credit issuance TYA'!BN70-('Credit issuance TYA'!$AX$21*'Credit issuance TYA'!$B$2),IF('Hoja De Calculo'!BO$16&lt;'Hoja De Calculo'!BN$16,0,'Credit issuance TYA'!BN70-('Credit issuance TYA'!$AX$21*'Credit issuance TYA'!$B$2)))</f>
        <v>0</v>
      </c>
      <c r="BO70" s="218">
        <f>IF(ISBLANK('Hoja De Calculo'!BP$13),'Credit issuance TYA'!BO70-('Credit issuance TYA'!$AX$21*'Credit issuance TYA'!$B$2),IF('Hoja De Calculo'!BP$16&lt;'Hoja De Calculo'!BO$16,0,'Credit issuance TYA'!BO70-('Credit issuance TYA'!$AX$21*'Credit issuance TYA'!$B$2)))</f>
        <v>0</v>
      </c>
      <c r="BP70" s="218">
        <f>IF(ISBLANK('Hoja De Calculo'!BQ$13),'Credit issuance TYA'!BP70-('Credit issuance TYA'!$AX$21*'Credit issuance TYA'!$B$2),IF('Hoja De Calculo'!BQ$16&lt;'Hoja De Calculo'!BP$16,0,'Credit issuance TYA'!BP70-('Credit issuance TYA'!$AX$21*'Credit issuance TYA'!$B$2)))</f>
        <v>0</v>
      </c>
      <c r="BQ70" s="218">
        <f>IF(ISBLANK('Hoja De Calculo'!BR$13),'Credit issuance TYA'!BQ70-('Credit issuance TYA'!$AX$21*'Credit issuance TYA'!$B$2),IF('Hoja De Calculo'!BR$16&lt;'Hoja De Calculo'!BQ$16,0,'Credit issuance TYA'!BQ70-('Credit issuance TYA'!$AX$21*'Credit issuance TYA'!$B$2)))</f>
        <v>0</v>
      </c>
      <c r="BR70" s="218">
        <f>IF(ISBLANK('Hoja De Calculo'!BS$13),'Credit issuance TYA'!BR70-('Credit issuance TYA'!$AX$21*'Credit issuance TYA'!$B$2),IF('Hoja De Calculo'!BS$16&lt;'Hoja De Calculo'!BR$16,0,'Credit issuance TYA'!BR70-('Credit issuance TYA'!$AX$21*'Credit issuance TYA'!$B$2)))</f>
        <v>0</v>
      </c>
      <c r="BS70" s="218">
        <f>IF(ISBLANK('Hoja De Calculo'!BT$13),'Credit issuance TYA'!BS70-('Credit issuance TYA'!$AX$21*'Credit issuance TYA'!$B$2),IF('Hoja De Calculo'!BT$16&lt;'Hoja De Calculo'!BS$16,0,'Credit issuance TYA'!BS70-('Credit issuance TYA'!$AX$21*'Credit issuance TYA'!$B$2)))</f>
        <v>0</v>
      </c>
      <c r="BT70" s="218">
        <f>IF(ISBLANK('Hoja De Calculo'!BU$13),'Credit issuance TYA'!BT70-('Credit issuance TYA'!$AX$21*'Credit issuance TYA'!$B$2),IF('Hoja De Calculo'!BU$16&lt;'Hoja De Calculo'!BT$16,0,'Credit issuance TYA'!BT70-('Credit issuance TYA'!$AX$21*'Credit issuance TYA'!$B$2)))</f>
        <v>0</v>
      </c>
      <c r="BU70" s="218">
        <f>IF(ISBLANK('Hoja De Calculo'!BV$13),'Credit issuance TYA'!BU70-('Credit issuance TYA'!$AX$21*'Credit issuance TYA'!$B$2),IF('Hoja De Calculo'!BV$16&lt;'Hoja De Calculo'!BU$16,0,'Credit issuance TYA'!BU70-('Credit issuance TYA'!$AX$21*'Credit issuance TYA'!$B$2)))</f>
        <v>0</v>
      </c>
      <c r="BV70" s="218">
        <f>IF(ISBLANK('Hoja De Calculo'!BW$13),'Credit issuance TYA'!BV70-('Credit issuance TYA'!$AX$21*'Credit issuance TYA'!$B$2),IF('Hoja De Calculo'!BW$16&lt;'Hoja De Calculo'!BV$16,0,'Credit issuance TYA'!BV70-('Credit issuance TYA'!$AX$21*'Credit issuance TYA'!$B$2)))</f>
        <v>0</v>
      </c>
      <c r="BW70" s="218">
        <f>IF(ISBLANK('Hoja De Calculo'!BX$13),'Credit issuance TYA'!BW70-('Credit issuance TYA'!$AX$21*'Credit issuance TYA'!$B$2),IF('Hoja De Calculo'!BX$16&lt;'Hoja De Calculo'!BW$16,0,'Credit issuance TYA'!BW70-('Credit issuance TYA'!$AX$21*'Credit issuance TYA'!$B$2)))</f>
        <v>0</v>
      </c>
      <c r="BX70" s="218">
        <f>IF(ISBLANK('Hoja De Calculo'!BY$13),'Credit issuance TYA'!BX70-('Credit issuance TYA'!$AX$21*'Credit issuance TYA'!$B$2),IF('Hoja De Calculo'!BY$16&lt;'Hoja De Calculo'!BX$16,0,'Credit issuance TYA'!BX70-('Credit issuance TYA'!$AX$21*'Credit issuance TYA'!$B$2)))</f>
        <v>0</v>
      </c>
      <c r="BY70" s="218">
        <f>IF(ISBLANK('Hoja De Calculo'!BZ$13),'Credit issuance TYA'!BY70-('Credit issuance TYA'!$AX$21*'Credit issuance TYA'!$B$2),IF('Hoja De Calculo'!BZ$16&lt;'Hoja De Calculo'!BY$16,0,'Credit issuance TYA'!BY70-('Credit issuance TYA'!$AX$21*'Credit issuance TYA'!$B$2)))</f>
        <v>0</v>
      </c>
      <c r="BZ70" s="218">
        <f>IF(ISBLANK('Hoja De Calculo'!CA$13),'Credit issuance TYA'!BZ70-('Credit issuance TYA'!$AX$21*'Credit issuance TYA'!$B$2),IF('Hoja De Calculo'!CA$16&lt;'Hoja De Calculo'!BZ$16,0,'Credit issuance TYA'!BZ70-('Credit issuance TYA'!$AX$21*'Credit issuance TYA'!$B$2)))</f>
        <v>0</v>
      </c>
      <c r="CA70" s="218">
        <f>IF(ISBLANK('Hoja De Calculo'!CB$13),'Credit issuance TYA'!CA70-('Credit issuance TYA'!$AX$21*'Credit issuance TYA'!$B$2),IF('Hoja De Calculo'!CB$16&lt;'Hoja De Calculo'!CA$16,0,'Credit issuance TYA'!CA70-('Credit issuance TYA'!$AX$21*'Credit issuance TYA'!$B$2)))</f>
        <v>0</v>
      </c>
      <c r="CB70" s="218">
        <f>IF(ISBLANK('Hoja De Calculo'!CC$13),'Credit issuance TYA'!CB70-('Credit issuance TYA'!$AX$21*'Credit issuance TYA'!$B$2),IF('Hoja De Calculo'!CC$16&lt;'Hoja De Calculo'!CB$16,0,'Credit issuance TYA'!CB70-('Credit issuance TYA'!$AX$21*'Credit issuance TYA'!$B$2)))</f>
        <v>0</v>
      </c>
      <c r="CC70" s="218">
        <f>IF(ISBLANK('Hoja De Calculo'!CD$13),'Credit issuance TYA'!CC70-('Credit issuance TYA'!$AX$21*'Credit issuance TYA'!$B$2),IF('Hoja De Calculo'!CD$16&lt;'Hoja De Calculo'!CC$16,0,'Credit issuance TYA'!CC70-('Credit issuance TYA'!$AX$21*'Credit issuance TYA'!$B$2)))</f>
        <v>0</v>
      </c>
      <c r="CD70" s="218">
        <f>IF(ISBLANK('Hoja De Calculo'!CE$13),'Credit issuance TYA'!CD70-('Credit issuance TYA'!$AX$21*'Credit issuance TYA'!$B$2),IF('Hoja De Calculo'!CE$16&lt;'Hoja De Calculo'!CD$16,0,'Credit issuance TYA'!CD70-('Credit issuance TYA'!$AX$21*'Credit issuance TYA'!$B$2)))</f>
        <v>0</v>
      </c>
      <c r="CE70" s="218">
        <f>IF(ISBLANK('Hoja De Calculo'!CF$13),'Credit issuance TYA'!CE70-('Credit issuance TYA'!$AX$21*'Credit issuance TYA'!$B$2),IF('Hoja De Calculo'!CF$16&lt;'Hoja De Calculo'!CE$16,0,'Credit issuance TYA'!CE70-('Credit issuance TYA'!$AX$21*'Credit issuance TYA'!$B$2)))</f>
        <v>0</v>
      </c>
      <c r="CF70" s="218">
        <f>IF(ISBLANK('Hoja De Calculo'!CG$13),'Credit issuance TYA'!CF70-('Credit issuance TYA'!$AX$21*'Credit issuance TYA'!$B$2),IF('Hoja De Calculo'!CG$16&lt;'Hoja De Calculo'!CF$16,0,'Credit issuance TYA'!CF70-('Credit issuance TYA'!$AX$21*'Credit issuance TYA'!$B$2)))</f>
        <v>0</v>
      </c>
      <c r="CG70" s="218">
        <f>IF(ISBLANK('Hoja De Calculo'!CH$13),'Credit issuance TYA'!CG70-('Credit issuance TYA'!$AX$21*'Credit issuance TYA'!$B$2),IF('Hoja De Calculo'!CH$16&lt;'Hoja De Calculo'!CG$16,0,'Credit issuance TYA'!CG70-('Credit issuance TYA'!$AX$21*'Credit issuance TYA'!$B$2)))</f>
        <v>0</v>
      </c>
      <c r="CH70" s="218">
        <f>IF(ISBLANK('Hoja De Calculo'!CI$13),'Credit issuance TYA'!CH70-('Credit issuance TYA'!$AX$21*'Credit issuance TYA'!$B$2),IF('Hoja De Calculo'!CI$16&lt;'Hoja De Calculo'!CH$16,0,'Credit issuance TYA'!CH70-('Credit issuance TYA'!$AX$21*'Credit issuance TYA'!$B$2)))</f>
        <v>0</v>
      </c>
      <c r="CI70" s="218">
        <f>IF(ISBLANK('Hoja De Calculo'!CJ$13),'Credit issuance TYA'!CI70-('Credit issuance TYA'!$AX$21*'Credit issuance TYA'!$B$2),IF('Hoja De Calculo'!CJ$16&lt;'Hoja De Calculo'!CI$16,0,'Credit issuance TYA'!CI70-('Credit issuance TYA'!$AX$21*'Credit issuance TYA'!$B$2)))</f>
        <v>0</v>
      </c>
      <c r="CJ70" s="218">
        <f>IF(ISBLANK('Hoja De Calculo'!CK$13),'Credit issuance TYA'!CJ70-('Credit issuance TYA'!$AX$21*'Credit issuance TYA'!$B$2),IF('Hoja De Calculo'!CK$16&lt;'Hoja De Calculo'!CJ$16,0,'Credit issuance TYA'!CJ70-('Credit issuance TYA'!$AX$21*'Credit issuance TYA'!$B$2)))</f>
        <v>0</v>
      </c>
      <c r="CK70" s="218">
        <f>IF(ISBLANK('Hoja De Calculo'!CL$13),'Credit issuance TYA'!CK70-('Credit issuance TYA'!$AX$21*'Credit issuance TYA'!$B$2),IF('Hoja De Calculo'!CL$16&lt;'Hoja De Calculo'!CK$16,0,'Credit issuance TYA'!CK70-('Credit issuance TYA'!$AX$21*'Credit issuance TYA'!$B$2)))</f>
        <v>0</v>
      </c>
      <c r="CL70" s="218">
        <f>IF(ISBLANK('Hoja De Calculo'!CM$13),'Credit issuance TYA'!CL70-('Credit issuance TYA'!$AX$21*'Credit issuance TYA'!$B$2),IF('Hoja De Calculo'!CM$16&lt;'Hoja De Calculo'!CL$16,0,'Credit issuance TYA'!CL70-('Credit issuance TYA'!$AX$21*'Credit issuance TYA'!$B$2)))</f>
        <v>0</v>
      </c>
      <c r="CM70" s="218">
        <f>IF(ISBLANK('Hoja De Calculo'!CN$13),'Credit issuance TYA'!CM70-('Credit issuance TYA'!$AX$21*'Credit issuance TYA'!$B$2),IF('Hoja De Calculo'!CN$16&lt;'Hoja De Calculo'!CM$16,0,'Credit issuance TYA'!CM70-('Credit issuance TYA'!$AX$21*'Credit issuance TYA'!$B$2)))</f>
        <v>0</v>
      </c>
      <c r="CN70" s="218">
        <f>IF(ISBLANK('Hoja De Calculo'!CO$13),'Credit issuance TYA'!CN70-('Credit issuance TYA'!$AX$21*'Credit issuance TYA'!$B$2),IF('Hoja De Calculo'!CO$16&lt;'Hoja De Calculo'!CN$16,0,'Credit issuance TYA'!CN70-('Credit issuance TYA'!$AX$21*'Credit issuance TYA'!$B$2)))</f>
        <v>0</v>
      </c>
      <c r="CO70" s="218">
        <f>IF(ISBLANK('Hoja De Calculo'!CP$13),'Credit issuance TYA'!CO70-('Credit issuance TYA'!$AX$21*'Credit issuance TYA'!$B$2),IF('Hoja De Calculo'!CP$16&lt;'Hoja De Calculo'!CO$16,0,'Credit issuance TYA'!CO70-('Credit issuance TYA'!$AX$21*'Credit issuance TYA'!$B$2)))</f>
        <v>0</v>
      </c>
      <c r="CP70" s="218">
        <f>IF(ISBLANK('Hoja De Calculo'!CQ$13),'Credit issuance TYA'!CP70-('Credit issuance TYA'!$AX$21*'Credit issuance TYA'!$B$2),IF('Hoja De Calculo'!CQ$16&lt;'Hoja De Calculo'!CP$16,0,'Credit issuance TYA'!CP70-('Credit issuance TYA'!$AX$21*'Credit issuance TYA'!$B$2)))</f>
        <v>0</v>
      </c>
      <c r="CQ70" s="218">
        <f>IF(ISBLANK('Hoja De Calculo'!CR$13),'Credit issuance TYA'!CQ70-('Credit issuance TYA'!$AX$21*'Credit issuance TYA'!$B$2),IF('Hoja De Calculo'!CR$16&lt;'Hoja De Calculo'!CQ$16,0,'Credit issuance TYA'!CQ70-('Credit issuance TYA'!$AX$21*'Credit issuance TYA'!$B$2)))</f>
        <v>0</v>
      </c>
      <c r="CR70" s="218">
        <f>IF(ISBLANK('Hoja De Calculo'!CS$13),'Credit issuance TYA'!CR70-('Credit issuance TYA'!$AX$21*'Credit issuance TYA'!$B$2),IF('Hoja De Calculo'!CS$16&lt;'Hoja De Calculo'!CR$16,0,'Credit issuance TYA'!CR70-('Credit issuance TYA'!$AX$21*'Credit issuance TYA'!$B$2)))</f>
        <v>0</v>
      </c>
      <c r="CS70" s="218">
        <f>IF(ISBLANK('Hoja De Calculo'!CT$13),'Credit issuance TYA'!CS70-('Credit issuance TYA'!$AX$21*'Credit issuance TYA'!$B$2),IF('Hoja De Calculo'!CT$16&lt;'Hoja De Calculo'!CS$16,0,'Credit issuance TYA'!CS70-('Credit issuance TYA'!$AX$21*'Credit issuance TYA'!$B$2)))</f>
        <v>0</v>
      </c>
      <c r="CT70" s="218">
        <f>IF(ISBLANK('Hoja De Calculo'!CU$13),'Credit issuance TYA'!CT70-('Credit issuance TYA'!$AX$21*'Credit issuance TYA'!$B$2),IF('Hoja De Calculo'!CU$16&lt;'Hoja De Calculo'!CT$16,0,'Credit issuance TYA'!CT70-('Credit issuance TYA'!$AX$21*'Credit issuance TYA'!$B$2)))</f>
        <v>0</v>
      </c>
      <c r="CU70" s="218">
        <f>IF(ISBLANK('Hoja De Calculo'!CV$13),'Credit issuance TYA'!CU70-('Credit issuance TYA'!$AX$21*'Credit issuance TYA'!$B$2),IF('Hoja De Calculo'!CV$16&lt;'Hoja De Calculo'!CU$16,0,'Credit issuance TYA'!CU70-('Credit issuance TYA'!$AX$21*'Credit issuance TYA'!$B$2)))</f>
        <v>0</v>
      </c>
      <c r="CV70" s="218">
        <f>IF(ISBLANK('Hoja De Calculo'!CW$13),'Credit issuance TYA'!CV70-('Credit issuance TYA'!$AX$21*'Credit issuance TYA'!$B$2),IF('Hoja De Calculo'!CW$16&lt;'Hoja De Calculo'!CV$16,0,'Credit issuance TYA'!CV70-('Credit issuance TYA'!$AX$21*'Credit issuance TYA'!$B$2)))</f>
        <v>0</v>
      </c>
      <c r="CW70" s="218">
        <f>IF(ISBLANK('Hoja De Calculo'!CX$13),'Credit issuance TYA'!CW70-('Credit issuance TYA'!$AX$21*'Credit issuance TYA'!$B$2),IF('Hoja De Calculo'!CX$16&lt;'Hoja De Calculo'!CW$16,0,'Credit issuance TYA'!CW70-('Credit issuance TYA'!$AX$21*'Credit issuance TYA'!$B$2)))</f>
        <v>0</v>
      </c>
    </row>
    <row r="71" spans="1:101" x14ac:dyDescent="0.35">
      <c r="A71" t="s">
        <v>176</v>
      </c>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218">
        <f>'Credit issuance TYA'!AY71-('Credit issuance TYA'!$AY$21*'Credit issuance TYA'!$B$2)</f>
        <v>0</v>
      </c>
      <c r="AZ71" s="218">
        <f>IF(ISBLANK('Hoja De Calculo'!BA$13),'Credit issuance TYA'!AZ71-('Credit issuance TYA'!$AY$21*'Credit issuance TYA'!$B$2),IF('Hoja De Calculo'!BA$16&lt;'Hoja De Calculo'!AZ$16,0,'Credit issuance TYA'!AZ71-('Credit issuance TYA'!$AY$21*'Credit issuance TYA'!$B$2)))</f>
        <v>0</v>
      </c>
      <c r="BA71" s="218">
        <f>IF(ISBLANK('Hoja De Calculo'!BB$13),'Credit issuance TYA'!BA71-('Credit issuance TYA'!$AY$21*'Credit issuance TYA'!$B$2),IF('Hoja De Calculo'!BB$16&lt;'Hoja De Calculo'!BA$16,0,'Credit issuance TYA'!BA71-('Credit issuance TYA'!$AY$21*'Credit issuance TYA'!$B$2)))</f>
        <v>0</v>
      </c>
      <c r="BB71" s="218">
        <f>IF(ISBLANK('Hoja De Calculo'!BC$13),'Credit issuance TYA'!BB71-('Credit issuance TYA'!$AY$21*'Credit issuance TYA'!$B$2),IF('Hoja De Calculo'!BC$16&lt;'Hoja De Calculo'!BB$16,0,'Credit issuance TYA'!BB71-('Credit issuance TYA'!$AY$21*'Credit issuance TYA'!$B$2)))</f>
        <v>0</v>
      </c>
      <c r="BC71" s="218">
        <f>IF(ISBLANK('Hoja De Calculo'!BD$13),'Credit issuance TYA'!BC71-('Credit issuance TYA'!$AY$21*'Credit issuance TYA'!$B$2),IF('Hoja De Calculo'!BD$16&lt;'Hoja De Calculo'!BC$16,0,'Credit issuance TYA'!BC71-('Credit issuance TYA'!$AY$21*'Credit issuance TYA'!$B$2)))</f>
        <v>0</v>
      </c>
      <c r="BD71" s="218">
        <f>IF(ISBLANK('Hoja De Calculo'!BE$13),'Credit issuance TYA'!BD71-('Credit issuance TYA'!$AY$21*'Credit issuance TYA'!$B$2),IF('Hoja De Calculo'!BE$16&lt;'Hoja De Calculo'!BD$16,0,'Credit issuance TYA'!BD71-('Credit issuance TYA'!$AY$21*'Credit issuance TYA'!$B$2)))</f>
        <v>0</v>
      </c>
      <c r="BE71" s="218">
        <f>IF(ISBLANK('Hoja De Calculo'!BF$13),'Credit issuance TYA'!BE71-('Credit issuance TYA'!$AY$21*'Credit issuance TYA'!$B$2),IF('Hoja De Calculo'!BF$16&lt;'Hoja De Calculo'!BE$16,0,'Credit issuance TYA'!BE71-('Credit issuance TYA'!$AY$21*'Credit issuance TYA'!$B$2)))</f>
        <v>0</v>
      </c>
      <c r="BF71" s="218">
        <f>IF(ISBLANK('Hoja De Calculo'!BG$13),'Credit issuance TYA'!BF71-('Credit issuance TYA'!$AY$21*'Credit issuance TYA'!$B$2),IF('Hoja De Calculo'!BG$16&lt;'Hoja De Calculo'!BF$16,0,'Credit issuance TYA'!BF71-('Credit issuance TYA'!$AY$21*'Credit issuance TYA'!$B$2)))</f>
        <v>0</v>
      </c>
      <c r="BG71" s="218">
        <f>IF(ISBLANK('Hoja De Calculo'!BH$13),'Credit issuance TYA'!BG71-('Credit issuance TYA'!$AY$21*'Credit issuance TYA'!$B$2),IF('Hoja De Calculo'!BH$16&lt;'Hoja De Calculo'!BG$16,0,'Credit issuance TYA'!BG71-('Credit issuance TYA'!$AY$21*'Credit issuance TYA'!$B$2)))</f>
        <v>0</v>
      </c>
      <c r="BH71" s="218">
        <f>IF(ISBLANK('Hoja De Calculo'!BI$13),'Credit issuance TYA'!BH71-('Credit issuance TYA'!$AY$21*'Credit issuance TYA'!$B$2),IF('Hoja De Calculo'!BI$16&lt;'Hoja De Calculo'!BH$16,0,'Credit issuance TYA'!BH71-('Credit issuance TYA'!$AY$21*'Credit issuance TYA'!$B$2)))</f>
        <v>0</v>
      </c>
      <c r="BI71" s="218">
        <f>IF(ISBLANK('Hoja De Calculo'!BJ$13),'Credit issuance TYA'!BI71-('Credit issuance TYA'!$AY$21*'Credit issuance TYA'!$B$2),IF('Hoja De Calculo'!BJ$16&lt;'Hoja De Calculo'!BI$16,0,'Credit issuance TYA'!BI71-('Credit issuance TYA'!$AY$21*'Credit issuance TYA'!$B$2)))</f>
        <v>0</v>
      </c>
      <c r="BJ71" s="218">
        <f>IF(ISBLANK('Hoja De Calculo'!BK$13),'Credit issuance TYA'!BJ71-('Credit issuance TYA'!$AY$21*'Credit issuance TYA'!$B$2),IF('Hoja De Calculo'!BK$16&lt;'Hoja De Calculo'!BJ$16,0,'Credit issuance TYA'!BJ71-('Credit issuance TYA'!$AY$21*'Credit issuance TYA'!$B$2)))</f>
        <v>0</v>
      </c>
      <c r="BK71" s="218">
        <f>IF(ISBLANK('Hoja De Calculo'!BL$13),'Credit issuance TYA'!BK71-('Credit issuance TYA'!$AY$21*'Credit issuance TYA'!$B$2),IF('Hoja De Calculo'!BL$16&lt;'Hoja De Calculo'!BK$16,0,'Credit issuance TYA'!BK71-('Credit issuance TYA'!$AY$21*'Credit issuance TYA'!$B$2)))</f>
        <v>0</v>
      </c>
      <c r="BL71" s="218">
        <f>IF(ISBLANK('Hoja De Calculo'!BM$13),'Credit issuance TYA'!BL71-('Credit issuance TYA'!$AY$21*'Credit issuance TYA'!$B$2),IF('Hoja De Calculo'!BM$16&lt;'Hoja De Calculo'!BL$16,0,'Credit issuance TYA'!BL71-('Credit issuance TYA'!$AY$21*'Credit issuance TYA'!$B$2)))</f>
        <v>0</v>
      </c>
      <c r="BM71" s="218">
        <f>IF(ISBLANK('Hoja De Calculo'!BN$13),'Credit issuance TYA'!BM71-('Credit issuance TYA'!$AY$21*'Credit issuance TYA'!$B$2),IF('Hoja De Calculo'!BN$16&lt;'Hoja De Calculo'!BM$16,0,'Credit issuance TYA'!BM71-('Credit issuance TYA'!$AY$21*'Credit issuance TYA'!$B$2)))</f>
        <v>0</v>
      </c>
      <c r="BN71" s="218">
        <f>IF(ISBLANK('Hoja De Calculo'!BO$13),'Credit issuance TYA'!BN71-('Credit issuance TYA'!$AY$21*'Credit issuance TYA'!$B$2),IF('Hoja De Calculo'!BO$16&lt;'Hoja De Calculo'!BN$16,0,'Credit issuance TYA'!BN71-('Credit issuance TYA'!$AY$21*'Credit issuance TYA'!$B$2)))</f>
        <v>0</v>
      </c>
      <c r="BO71" s="218">
        <f>IF(ISBLANK('Hoja De Calculo'!BP$13),'Credit issuance TYA'!BO71-('Credit issuance TYA'!$AY$21*'Credit issuance TYA'!$B$2),IF('Hoja De Calculo'!BP$16&lt;'Hoja De Calculo'!BO$16,0,'Credit issuance TYA'!BO71-('Credit issuance TYA'!$AY$21*'Credit issuance TYA'!$B$2)))</f>
        <v>0</v>
      </c>
      <c r="BP71" s="218">
        <f>IF(ISBLANK('Hoja De Calculo'!BQ$13),'Credit issuance TYA'!BP71-('Credit issuance TYA'!$AY$21*'Credit issuance TYA'!$B$2),IF('Hoja De Calculo'!BQ$16&lt;'Hoja De Calculo'!BP$16,0,'Credit issuance TYA'!BP71-('Credit issuance TYA'!$AY$21*'Credit issuance TYA'!$B$2)))</f>
        <v>0</v>
      </c>
      <c r="BQ71" s="218">
        <f>IF(ISBLANK('Hoja De Calculo'!BR$13),'Credit issuance TYA'!BQ71-('Credit issuance TYA'!$AY$21*'Credit issuance TYA'!$B$2),IF('Hoja De Calculo'!BR$16&lt;'Hoja De Calculo'!BQ$16,0,'Credit issuance TYA'!BQ71-('Credit issuance TYA'!$AY$21*'Credit issuance TYA'!$B$2)))</f>
        <v>0</v>
      </c>
      <c r="BR71" s="218">
        <f>IF(ISBLANK('Hoja De Calculo'!BS$13),'Credit issuance TYA'!BR71-('Credit issuance TYA'!$AY$21*'Credit issuance TYA'!$B$2),IF('Hoja De Calculo'!BS$16&lt;'Hoja De Calculo'!BR$16,0,'Credit issuance TYA'!BR71-('Credit issuance TYA'!$AY$21*'Credit issuance TYA'!$B$2)))</f>
        <v>0</v>
      </c>
      <c r="BS71" s="218">
        <f>IF(ISBLANK('Hoja De Calculo'!BT$13),'Credit issuance TYA'!BS71-('Credit issuance TYA'!$AY$21*'Credit issuance TYA'!$B$2),IF('Hoja De Calculo'!BT$16&lt;'Hoja De Calculo'!BS$16,0,'Credit issuance TYA'!BS71-('Credit issuance TYA'!$AY$21*'Credit issuance TYA'!$B$2)))</f>
        <v>0</v>
      </c>
      <c r="BT71" s="218">
        <f>IF(ISBLANK('Hoja De Calculo'!BU$13),'Credit issuance TYA'!BT71-('Credit issuance TYA'!$AY$21*'Credit issuance TYA'!$B$2),IF('Hoja De Calculo'!BU$16&lt;'Hoja De Calculo'!BT$16,0,'Credit issuance TYA'!BT71-('Credit issuance TYA'!$AY$21*'Credit issuance TYA'!$B$2)))</f>
        <v>0</v>
      </c>
      <c r="BU71" s="218">
        <f>IF(ISBLANK('Hoja De Calculo'!BV$13),'Credit issuance TYA'!BU71-('Credit issuance TYA'!$AY$21*'Credit issuance TYA'!$B$2),IF('Hoja De Calculo'!BV$16&lt;'Hoja De Calculo'!BU$16,0,'Credit issuance TYA'!BU71-('Credit issuance TYA'!$AY$21*'Credit issuance TYA'!$B$2)))</f>
        <v>0</v>
      </c>
      <c r="BV71" s="218">
        <f>IF(ISBLANK('Hoja De Calculo'!BW$13),'Credit issuance TYA'!BV71-('Credit issuance TYA'!$AY$21*'Credit issuance TYA'!$B$2),IF('Hoja De Calculo'!BW$16&lt;'Hoja De Calculo'!BV$16,0,'Credit issuance TYA'!BV71-('Credit issuance TYA'!$AY$21*'Credit issuance TYA'!$B$2)))</f>
        <v>0</v>
      </c>
      <c r="BW71" s="218">
        <f>IF(ISBLANK('Hoja De Calculo'!BX$13),'Credit issuance TYA'!BW71-('Credit issuance TYA'!$AY$21*'Credit issuance TYA'!$B$2),IF('Hoja De Calculo'!BX$16&lt;'Hoja De Calculo'!BW$16,0,'Credit issuance TYA'!BW71-('Credit issuance TYA'!$AY$21*'Credit issuance TYA'!$B$2)))</f>
        <v>0</v>
      </c>
      <c r="BX71" s="218">
        <f>IF(ISBLANK('Hoja De Calculo'!BY$13),'Credit issuance TYA'!BX71-('Credit issuance TYA'!$AY$21*'Credit issuance TYA'!$B$2),IF('Hoja De Calculo'!BY$16&lt;'Hoja De Calculo'!BX$16,0,'Credit issuance TYA'!BX71-('Credit issuance TYA'!$AY$21*'Credit issuance TYA'!$B$2)))</f>
        <v>0</v>
      </c>
      <c r="BY71" s="218">
        <f>IF(ISBLANK('Hoja De Calculo'!BZ$13),'Credit issuance TYA'!BY71-('Credit issuance TYA'!$AY$21*'Credit issuance TYA'!$B$2),IF('Hoja De Calculo'!BZ$16&lt;'Hoja De Calculo'!BY$16,0,'Credit issuance TYA'!BY71-('Credit issuance TYA'!$AY$21*'Credit issuance TYA'!$B$2)))</f>
        <v>0</v>
      </c>
      <c r="BZ71" s="218">
        <f>IF(ISBLANK('Hoja De Calculo'!CA$13),'Credit issuance TYA'!BZ71-('Credit issuance TYA'!$AY$21*'Credit issuance TYA'!$B$2),IF('Hoja De Calculo'!CA$16&lt;'Hoja De Calculo'!BZ$16,0,'Credit issuance TYA'!BZ71-('Credit issuance TYA'!$AY$21*'Credit issuance TYA'!$B$2)))</f>
        <v>0</v>
      </c>
      <c r="CA71" s="218">
        <f>IF(ISBLANK('Hoja De Calculo'!CB$13),'Credit issuance TYA'!CA71-('Credit issuance TYA'!$AY$21*'Credit issuance TYA'!$B$2),IF('Hoja De Calculo'!CB$16&lt;'Hoja De Calculo'!CA$16,0,'Credit issuance TYA'!CA71-('Credit issuance TYA'!$AY$21*'Credit issuance TYA'!$B$2)))</f>
        <v>0</v>
      </c>
      <c r="CB71" s="218">
        <f>IF(ISBLANK('Hoja De Calculo'!CC$13),'Credit issuance TYA'!CB71-('Credit issuance TYA'!$AY$21*'Credit issuance TYA'!$B$2),IF('Hoja De Calculo'!CC$16&lt;'Hoja De Calculo'!CB$16,0,'Credit issuance TYA'!CB71-('Credit issuance TYA'!$AY$21*'Credit issuance TYA'!$B$2)))</f>
        <v>0</v>
      </c>
      <c r="CC71" s="218">
        <f>IF(ISBLANK('Hoja De Calculo'!CD$13),'Credit issuance TYA'!CC71-('Credit issuance TYA'!$AY$21*'Credit issuance TYA'!$B$2),IF('Hoja De Calculo'!CD$16&lt;'Hoja De Calculo'!CC$16,0,'Credit issuance TYA'!CC71-('Credit issuance TYA'!$AY$21*'Credit issuance TYA'!$B$2)))</f>
        <v>0</v>
      </c>
      <c r="CD71" s="218">
        <f>IF(ISBLANK('Hoja De Calculo'!CE$13),'Credit issuance TYA'!CD71-('Credit issuance TYA'!$AY$21*'Credit issuance TYA'!$B$2),IF('Hoja De Calculo'!CE$16&lt;'Hoja De Calculo'!CD$16,0,'Credit issuance TYA'!CD71-('Credit issuance TYA'!$AY$21*'Credit issuance TYA'!$B$2)))</f>
        <v>0</v>
      </c>
      <c r="CE71" s="218">
        <f>IF(ISBLANK('Hoja De Calculo'!CF$13),'Credit issuance TYA'!CE71-('Credit issuance TYA'!$AY$21*'Credit issuance TYA'!$B$2),IF('Hoja De Calculo'!CF$16&lt;'Hoja De Calculo'!CE$16,0,'Credit issuance TYA'!CE71-('Credit issuance TYA'!$AY$21*'Credit issuance TYA'!$B$2)))</f>
        <v>0</v>
      </c>
      <c r="CF71" s="218">
        <f>IF(ISBLANK('Hoja De Calculo'!CG$13),'Credit issuance TYA'!CF71-('Credit issuance TYA'!$AY$21*'Credit issuance TYA'!$B$2),IF('Hoja De Calculo'!CG$16&lt;'Hoja De Calculo'!CF$16,0,'Credit issuance TYA'!CF71-('Credit issuance TYA'!$AY$21*'Credit issuance TYA'!$B$2)))</f>
        <v>0</v>
      </c>
      <c r="CG71" s="218">
        <f>IF(ISBLANK('Hoja De Calculo'!CH$13),'Credit issuance TYA'!CG71-('Credit issuance TYA'!$AY$21*'Credit issuance TYA'!$B$2),IF('Hoja De Calculo'!CH$16&lt;'Hoja De Calculo'!CG$16,0,'Credit issuance TYA'!CG71-('Credit issuance TYA'!$AY$21*'Credit issuance TYA'!$B$2)))</f>
        <v>0</v>
      </c>
      <c r="CH71" s="218">
        <f>IF(ISBLANK('Hoja De Calculo'!CI$13),'Credit issuance TYA'!CH71-('Credit issuance TYA'!$AY$21*'Credit issuance TYA'!$B$2),IF('Hoja De Calculo'!CI$16&lt;'Hoja De Calculo'!CH$16,0,'Credit issuance TYA'!CH71-('Credit issuance TYA'!$AY$21*'Credit issuance TYA'!$B$2)))</f>
        <v>0</v>
      </c>
      <c r="CI71" s="218">
        <f>IF(ISBLANK('Hoja De Calculo'!CJ$13),'Credit issuance TYA'!CI71-('Credit issuance TYA'!$AY$21*'Credit issuance TYA'!$B$2),IF('Hoja De Calculo'!CJ$16&lt;'Hoja De Calculo'!CI$16,0,'Credit issuance TYA'!CI71-('Credit issuance TYA'!$AY$21*'Credit issuance TYA'!$B$2)))</f>
        <v>0</v>
      </c>
      <c r="CJ71" s="218">
        <f>IF(ISBLANK('Hoja De Calculo'!CK$13),'Credit issuance TYA'!CJ71-('Credit issuance TYA'!$AY$21*'Credit issuance TYA'!$B$2),IF('Hoja De Calculo'!CK$16&lt;'Hoja De Calculo'!CJ$16,0,'Credit issuance TYA'!CJ71-('Credit issuance TYA'!$AY$21*'Credit issuance TYA'!$B$2)))</f>
        <v>0</v>
      </c>
      <c r="CK71" s="218">
        <f>IF(ISBLANK('Hoja De Calculo'!CL$13),'Credit issuance TYA'!CK71-('Credit issuance TYA'!$AY$21*'Credit issuance TYA'!$B$2),IF('Hoja De Calculo'!CL$16&lt;'Hoja De Calculo'!CK$16,0,'Credit issuance TYA'!CK71-('Credit issuance TYA'!$AY$21*'Credit issuance TYA'!$B$2)))</f>
        <v>0</v>
      </c>
      <c r="CL71" s="218">
        <f>IF(ISBLANK('Hoja De Calculo'!CM$13),'Credit issuance TYA'!CL71-('Credit issuance TYA'!$AY$21*'Credit issuance TYA'!$B$2),IF('Hoja De Calculo'!CM$16&lt;'Hoja De Calculo'!CL$16,0,'Credit issuance TYA'!CL71-('Credit issuance TYA'!$AY$21*'Credit issuance TYA'!$B$2)))</f>
        <v>0</v>
      </c>
      <c r="CM71" s="218">
        <f>IF(ISBLANK('Hoja De Calculo'!CN$13),'Credit issuance TYA'!CM71-('Credit issuance TYA'!$AY$21*'Credit issuance TYA'!$B$2),IF('Hoja De Calculo'!CN$16&lt;'Hoja De Calculo'!CM$16,0,'Credit issuance TYA'!CM71-('Credit issuance TYA'!$AY$21*'Credit issuance TYA'!$B$2)))</f>
        <v>0</v>
      </c>
      <c r="CN71" s="218">
        <f>IF(ISBLANK('Hoja De Calculo'!CO$13),'Credit issuance TYA'!CN71-('Credit issuance TYA'!$AY$21*'Credit issuance TYA'!$B$2),IF('Hoja De Calculo'!CO$16&lt;'Hoja De Calculo'!CN$16,0,'Credit issuance TYA'!CN71-('Credit issuance TYA'!$AY$21*'Credit issuance TYA'!$B$2)))</f>
        <v>0</v>
      </c>
      <c r="CO71" s="218">
        <f>IF(ISBLANK('Hoja De Calculo'!CP$13),'Credit issuance TYA'!CO71-('Credit issuance TYA'!$AY$21*'Credit issuance TYA'!$B$2),IF('Hoja De Calculo'!CP$16&lt;'Hoja De Calculo'!CO$16,0,'Credit issuance TYA'!CO71-('Credit issuance TYA'!$AY$21*'Credit issuance TYA'!$B$2)))</f>
        <v>0</v>
      </c>
      <c r="CP71" s="218">
        <f>IF(ISBLANK('Hoja De Calculo'!CQ$13),'Credit issuance TYA'!CP71-('Credit issuance TYA'!$AY$21*'Credit issuance TYA'!$B$2),IF('Hoja De Calculo'!CQ$16&lt;'Hoja De Calculo'!CP$16,0,'Credit issuance TYA'!CP71-('Credit issuance TYA'!$AY$21*'Credit issuance TYA'!$B$2)))</f>
        <v>0</v>
      </c>
      <c r="CQ71" s="218">
        <f>IF(ISBLANK('Hoja De Calculo'!CR$13),'Credit issuance TYA'!CQ71-('Credit issuance TYA'!$AY$21*'Credit issuance TYA'!$B$2),IF('Hoja De Calculo'!CR$16&lt;'Hoja De Calculo'!CQ$16,0,'Credit issuance TYA'!CQ71-('Credit issuance TYA'!$AY$21*'Credit issuance TYA'!$B$2)))</f>
        <v>0</v>
      </c>
      <c r="CR71" s="218">
        <f>IF(ISBLANK('Hoja De Calculo'!CS$13),'Credit issuance TYA'!CR71-('Credit issuance TYA'!$AY$21*'Credit issuance TYA'!$B$2),IF('Hoja De Calculo'!CS$16&lt;'Hoja De Calculo'!CR$16,0,'Credit issuance TYA'!CR71-('Credit issuance TYA'!$AY$21*'Credit issuance TYA'!$B$2)))</f>
        <v>0</v>
      </c>
      <c r="CS71" s="218">
        <f>IF(ISBLANK('Hoja De Calculo'!CT$13),'Credit issuance TYA'!CS71-('Credit issuance TYA'!$AY$21*'Credit issuance TYA'!$B$2),IF('Hoja De Calculo'!CT$16&lt;'Hoja De Calculo'!CS$16,0,'Credit issuance TYA'!CS71-('Credit issuance TYA'!$AY$21*'Credit issuance TYA'!$B$2)))</f>
        <v>0</v>
      </c>
      <c r="CT71" s="218">
        <f>IF(ISBLANK('Hoja De Calculo'!CU$13),'Credit issuance TYA'!CT71-('Credit issuance TYA'!$AY$21*'Credit issuance TYA'!$B$2),IF('Hoja De Calculo'!CU$16&lt;'Hoja De Calculo'!CT$16,0,'Credit issuance TYA'!CT71-('Credit issuance TYA'!$AY$21*'Credit issuance TYA'!$B$2)))</f>
        <v>0</v>
      </c>
      <c r="CU71" s="218">
        <f>IF(ISBLANK('Hoja De Calculo'!CV$13),'Credit issuance TYA'!CU71-('Credit issuance TYA'!$AY$21*'Credit issuance TYA'!$B$2),IF('Hoja De Calculo'!CV$16&lt;'Hoja De Calculo'!CU$16,0,'Credit issuance TYA'!CU71-('Credit issuance TYA'!$AY$21*'Credit issuance TYA'!$B$2)))</f>
        <v>0</v>
      </c>
      <c r="CV71" s="218">
        <f>IF(ISBLANK('Hoja De Calculo'!CW$13),'Credit issuance TYA'!CV71-('Credit issuance TYA'!$AY$21*'Credit issuance TYA'!$B$2),IF('Hoja De Calculo'!CW$16&lt;'Hoja De Calculo'!CV$16,0,'Credit issuance TYA'!CV71-('Credit issuance TYA'!$AY$21*'Credit issuance TYA'!$B$2)))</f>
        <v>0</v>
      </c>
      <c r="CW71" s="218">
        <f>IF(ISBLANK('Hoja De Calculo'!CX$13),'Credit issuance TYA'!CW71-('Credit issuance TYA'!$AY$21*'Credit issuance TYA'!$B$2),IF('Hoja De Calculo'!CX$16&lt;'Hoja De Calculo'!CW$16,0,'Credit issuance TYA'!CW71-('Credit issuance TYA'!$AY$21*'Credit issuance TYA'!$B$2)))</f>
        <v>0</v>
      </c>
    </row>
    <row r="72" spans="1:101" x14ac:dyDescent="0.35">
      <c r="A72" t="s">
        <v>177</v>
      </c>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c r="AZ72" s="218">
        <f>'Credit issuance TYA'!AZ72-('Credit issuance TYA'!$AZ$21*'Credit issuance TYA'!$B$2)</f>
        <v>0</v>
      </c>
      <c r="BA72" s="218">
        <f>IF(ISBLANK('Hoja De Calculo'!BB$13),'Credit issuance TYA'!BA72-('Credit issuance TYA'!$AZ$21*'Credit issuance TYA'!$B$2),IF('Hoja De Calculo'!BB$16&lt;'Hoja De Calculo'!BA$16,0,'Credit issuance TYA'!BA72-('Credit issuance TYA'!$AZ$21*'Credit issuance TYA'!$B$2)))</f>
        <v>0</v>
      </c>
      <c r="BB72" s="218">
        <f>IF(ISBLANK('Hoja De Calculo'!BC$13),'Credit issuance TYA'!BB72-('Credit issuance TYA'!$AZ$21*'Credit issuance TYA'!$B$2),IF('Hoja De Calculo'!BC$16&lt;'Hoja De Calculo'!BB$16,0,'Credit issuance TYA'!BB72-('Credit issuance TYA'!$AZ$21*'Credit issuance TYA'!$B$2)))</f>
        <v>0</v>
      </c>
      <c r="BC72" s="218">
        <f>IF(ISBLANK('Hoja De Calculo'!BD$13),'Credit issuance TYA'!BC72-('Credit issuance TYA'!$AZ$21*'Credit issuance TYA'!$B$2),IF('Hoja De Calculo'!BD$16&lt;'Hoja De Calculo'!BC$16,0,'Credit issuance TYA'!BC72-('Credit issuance TYA'!$AZ$21*'Credit issuance TYA'!$B$2)))</f>
        <v>0</v>
      </c>
      <c r="BD72" s="218">
        <f>IF(ISBLANK('Hoja De Calculo'!BE$13),'Credit issuance TYA'!BD72-('Credit issuance TYA'!$AZ$21*'Credit issuance TYA'!$B$2),IF('Hoja De Calculo'!BE$16&lt;'Hoja De Calculo'!BD$16,0,'Credit issuance TYA'!BD72-('Credit issuance TYA'!$AZ$21*'Credit issuance TYA'!$B$2)))</f>
        <v>0</v>
      </c>
      <c r="BE72" s="218">
        <f>IF(ISBLANK('Hoja De Calculo'!BF$13),'Credit issuance TYA'!BE72-('Credit issuance TYA'!$AZ$21*'Credit issuance TYA'!$B$2),IF('Hoja De Calculo'!BF$16&lt;'Hoja De Calculo'!BE$16,0,'Credit issuance TYA'!BE72-('Credit issuance TYA'!$AZ$21*'Credit issuance TYA'!$B$2)))</f>
        <v>0</v>
      </c>
      <c r="BF72" s="218">
        <f>IF(ISBLANK('Hoja De Calculo'!BG$13),'Credit issuance TYA'!BF72-('Credit issuance TYA'!$AZ$21*'Credit issuance TYA'!$B$2),IF('Hoja De Calculo'!BG$16&lt;'Hoja De Calculo'!BF$16,0,'Credit issuance TYA'!BF72-('Credit issuance TYA'!$AZ$21*'Credit issuance TYA'!$B$2)))</f>
        <v>0</v>
      </c>
      <c r="BG72" s="218">
        <f>IF(ISBLANK('Hoja De Calculo'!BH$13),'Credit issuance TYA'!BG72-('Credit issuance TYA'!$AZ$21*'Credit issuance TYA'!$B$2),IF('Hoja De Calculo'!BH$16&lt;'Hoja De Calculo'!BG$16,0,'Credit issuance TYA'!BG72-('Credit issuance TYA'!$AZ$21*'Credit issuance TYA'!$B$2)))</f>
        <v>0</v>
      </c>
      <c r="BH72" s="218">
        <f>IF(ISBLANK('Hoja De Calculo'!BI$13),'Credit issuance TYA'!BH72-('Credit issuance TYA'!$AZ$21*'Credit issuance TYA'!$B$2),IF('Hoja De Calculo'!BI$16&lt;'Hoja De Calculo'!BH$16,0,'Credit issuance TYA'!BH72-('Credit issuance TYA'!$AZ$21*'Credit issuance TYA'!$B$2)))</f>
        <v>0</v>
      </c>
      <c r="BI72" s="218">
        <f>IF(ISBLANK('Hoja De Calculo'!BJ$13),'Credit issuance TYA'!BI72-('Credit issuance TYA'!$AZ$21*'Credit issuance TYA'!$B$2),IF('Hoja De Calculo'!BJ$16&lt;'Hoja De Calculo'!BI$16,0,'Credit issuance TYA'!BI72-('Credit issuance TYA'!$AZ$21*'Credit issuance TYA'!$B$2)))</f>
        <v>0</v>
      </c>
      <c r="BJ72" s="218">
        <f>IF(ISBLANK('Hoja De Calculo'!BK$13),'Credit issuance TYA'!BJ72-('Credit issuance TYA'!$AZ$21*'Credit issuance TYA'!$B$2),IF('Hoja De Calculo'!BK$16&lt;'Hoja De Calculo'!BJ$16,0,'Credit issuance TYA'!BJ72-('Credit issuance TYA'!$AZ$21*'Credit issuance TYA'!$B$2)))</f>
        <v>0</v>
      </c>
      <c r="BK72" s="218">
        <f>IF(ISBLANK('Hoja De Calculo'!BL$13),'Credit issuance TYA'!BK72-('Credit issuance TYA'!$AZ$21*'Credit issuance TYA'!$B$2),IF('Hoja De Calculo'!BL$16&lt;'Hoja De Calculo'!BK$16,0,'Credit issuance TYA'!BK72-('Credit issuance TYA'!$AZ$21*'Credit issuance TYA'!$B$2)))</f>
        <v>0</v>
      </c>
      <c r="BL72" s="218">
        <f>IF(ISBLANK('Hoja De Calculo'!BM$13),'Credit issuance TYA'!BL72-('Credit issuance TYA'!$AZ$21*'Credit issuance TYA'!$B$2),IF('Hoja De Calculo'!BM$16&lt;'Hoja De Calculo'!BL$16,0,'Credit issuance TYA'!BL72-('Credit issuance TYA'!$AZ$21*'Credit issuance TYA'!$B$2)))</f>
        <v>0</v>
      </c>
      <c r="BM72" s="218">
        <f>IF(ISBLANK('Hoja De Calculo'!BN$13),'Credit issuance TYA'!BM72-('Credit issuance TYA'!$AZ$21*'Credit issuance TYA'!$B$2),IF('Hoja De Calculo'!BN$16&lt;'Hoja De Calculo'!BM$16,0,'Credit issuance TYA'!BM72-('Credit issuance TYA'!$AZ$21*'Credit issuance TYA'!$B$2)))</f>
        <v>0</v>
      </c>
      <c r="BN72" s="218">
        <f>IF(ISBLANK('Hoja De Calculo'!BO$13),'Credit issuance TYA'!BN72-('Credit issuance TYA'!$AZ$21*'Credit issuance TYA'!$B$2),IF('Hoja De Calculo'!BO$16&lt;'Hoja De Calculo'!BN$16,0,'Credit issuance TYA'!BN72-('Credit issuance TYA'!$AZ$21*'Credit issuance TYA'!$B$2)))</f>
        <v>0</v>
      </c>
      <c r="BO72" s="218">
        <f>IF(ISBLANK('Hoja De Calculo'!BP$13),'Credit issuance TYA'!BO72-('Credit issuance TYA'!$AZ$21*'Credit issuance TYA'!$B$2),IF('Hoja De Calculo'!BP$16&lt;'Hoja De Calculo'!BO$16,0,'Credit issuance TYA'!BO72-('Credit issuance TYA'!$AZ$21*'Credit issuance TYA'!$B$2)))</f>
        <v>0</v>
      </c>
      <c r="BP72" s="218">
        <f>IF(ISBLANK('Hoja De Calculo'!BQ$13),'Credit issuance TYA'!BP72-('Credit issuance TYA'!$AZ$21*'Credit issuance TYA'!$B$2),IF('Hoja De Calculo'!BQ$16&lt;'Hoja De Calculo'!BP$16,0,'Credit issuance TYA'!BP72-('Credit issuance TYA'!$AZ$21*'Credit issuance TYA'!$B$2)))</f>
        <v>0</v>
      </c>
      <c r="BQ72" s="218">
        <f>IF(ISBLANK('Hoja De Calculo'!BR$13),'Credit issuance TYA'!BQ72-('Credit issuance TYA'!$AZ$21*'Credit issuance TYA'!$B$2),IF('Hoja De Calculo'!BR$16&lt;'Hoja De Calculo'!BQ$16,0,'Credit issuance TYA'!BQ72-('Credit issuance TYA'!$AZ$21*'Credit issuance TYA'!$B$2)))</f>
        <v>0</v>
      </c>
      <c r="BR72" s="218">
        <f>IF(ISBLANK('Hoja De Calculo'!BS$13),'Credit issuance TYA'!BR72-('Credit issuance TYA'!$AZ$21*'Credit issuance TYA'!$B$2),IF('Hoja De Calculo'!BS$16&lt;'Hoja De Calculo'!BR$16,0,'Credit issuance TYA'!BR72-('Credit issuance TYA'!$AZ$21*'Credit issuance TYA'!$B$2)))</f>
        <v>0</v>
      </c>
      <c r="BS72" s="218">
        <f>IF(ISBLANK('Hoja De Calculo'!BT$13),'Credit issuance TYA'!BS72-('Credit issuance TYA'!$AZ$21*'Credit issuance TYA'!$B$2),IF('Hoja De Calculo'!BT$16&lt;'Hoja De Calculo'!BS$16,0,'Credit issuance TYA'!BS72-('Credit issuance TYA'!$AZ$21*'Credit issuance TYA'!$B$2)))</f>
        <v>0</v>
      </c>
      <c r="BT72" s="218">
        <f>IF(ISBLANK('Hoja De Calculo'!BU$13),'Credit issuance TYA'!BT72-('Credit issuance TYA'!$AZ$21*'Credit issuance TYA'!$B$2),IF('Hoja De Calculo'!BU$16&lt;'Hoja De Calculo'!BT$16,0,'Credit issuance TYA'!BT72-('Credit issuance TYA'!$AZ$21*'Credit issuance TYA'!$B$2)))</f>
        <v>0</v>
      </c>
      <c r="BU72" s="218">
        <f>IF(ISBLANK('Hoja De Calculo'!BV$13),'Credit issuance TYA'!BU72-('Credit issuance TYA'!$AZ$21*'Credit issuance TYA'!$B$2),IF('Hoja De Calculo'!BV$16&lt;'Hoja De Calculo'!BU$16,0,'Credit issuance TYA'!BU72-('Credit issuance TYA'!$AZ$21*'Credit issuance TYA'!$B$2)))</f>
        <v>0</v>
      </c>
      <c r="BV72" s="218">
        <f>IF(ISBLANK('Hoja De Calculo'!BW$13),'Credit issuance TYA'!BV72-('Credit issuance TYA'!$AZ$21*'Credit issuance TYA'!$B$2),IF('Hoja De Calculo'!BW$16&lt;'Hoja De Calculo'!BV$16,0,'Credit issuance TYA'!BV72-('Credit issuance TYA'!$AZ$21*'Credit issuance TYA'!$B$2)))</f>
        <v>0</v>
      </c>
      <c r="BW72" s="218">
        <f>IF(ISBLANK('Hoja De Calculo'!BX$13),'Credit issuance TYA'!BW72-('Credit issuance TYA'!$AZ$21*'Credit issuance TYA'!$B$2),IF('Hoja De Calculo'!BX$16&lt;'Hoja De Calculo'!BW$16,0,'Credit issuance TYA'!BW72-('Credit issuance TYA'!$AZ$21*'Credit issuance TYA'!$B$2)))</f>
        <v>0</v>
      </c>
      <c r="BX72" s="218">
        <f>IF(ISBLANK('Hoja De Calculo'!BY$13),'Credit issuance TYA'!BX72-('Credit issuance TYA'!$AZ$21*'Credit issuance TYA'!$B$2),IF('Hoja De Calculo'!BY$16&lt;'Hoja De Calculo'!BX$16,0,'Credit issuance TYA'!BX72-('Credit issuance TYA'!$AZ$21*'Credit issuance TYA'!$B$2)))</f>
        <v>0</v>
      </c>
      <c r="BY72" s="218">
        <f>IF(ISBLANK('Hoja De Calculo'!BZ$13),'Credit issuance TYA'!BY72-('Credit issuance TYA'!$AZ$21*'Credit issuance TYA'!$B$2),IF('Hoja De Calculo'!BZ$16&lt;'Hoja De Calculo'!BY$16,0,'Credit issuance TYA'!BY72-('Credit issuance TYA'!$AZ$21*'Credit issuance TYA'!$B$2)))</f>
        <v>0</v>
      </c>
      <c r="BZ72" s="218">
        <f>IF(ISBLANK('Hoja De Calculo'!CA$13),'Credit issuance TYA'!BZ72-('Credit issuance TYA'!$AZ$21*'Credit issuance TYA'!$B$2),IF('Hoja De Calculo'!CA$16&lt;'Hoja De Calculo'!BZ$16,0,'Credit issuance TYA'!BZ72-('Credit issuance TYA'!$AZ$21*'Credit issuance TYA'!$B$2)))</f>
        <v>0</v>
      </c>
      <c r="CA72" s="218">
        <f>IF(ISBLANK('Hoja De Calculo'!CB$13),'Credit issuance TYA'!CA72-('Credit issuance TYA'!$AZ$21*'Credit issuance TYA'!$B$2),IF('Hoja De Calculo'!CB$16&lt;'Hoja De Calculo'!CA$16,0,'Credit issuance TYA'!CA72-('Credit issuance TYA'!$AZ$21*'Credit issuance TYA'!$B$2)))</f>
        <v>0</v>
      </c>
      <c r="CB72" s="218">
        <f>IF(ISBLANK('Hoja De Calculo'!CC$13),'Credit issuance TYA'!CB72-('Credit issuance TYA'!$AZ$21*'Credit issuance TYA'!$B$2),IF('Hoja De Calculo'!CC$16&lt;'Hoja De Calculo'!CB$16,0,'Credit issuance TYA'!CB72-('Credit issuance TYA'!$AZ$21*'Credit issuance TYA'!$B$2)))</f>
        <v>0</v>
      </c>
      <c r="CC72" s="218">
        <f>IF(ISBLANK('Hoja De Calculo'!CD$13),'Credit issuance TYA'!CC72-('Credit issuance TYA'!$AZ$21*'Credit issuance TYA'!$B$2),IF('Hoja De Calculo'!CD$16&lt;'Hoja De Calculo'!CC$16,0,'Credit issuance TYA'!CC72-('Credit issuance TYA'!$AZ$21*'Credit issuance TYA'!$B$2)))</f>
        <v>0</v>
      </c>
      <c r="CD72" s="218">
        <f>IF(ISBLANK('Hoja De Calculo'!CE$13),'Credit issuance TYA'!CD72-('Credit issuance TYA'!$AZ$21*'Credit issuance TYA'!$B$2),IF('Hoja De Calculo'!CE$16&lt;'Hoja De Calculo'!CD$16,0,'Credit issuance TYA'!CD72-('Credit issuance TYA'!$AZ$21*'Credit issuance TYA'!$B$2)))</f>
        <v>0</v>
      </c>
      <c r="CE72" s="218">
        <f>IF(ISBLANK('Hoja De Calculo'!CF$13),'Credit issuance TYA'!CE72-('Credit issuance TYA'!$AZ$21*'Credit issuance TYA'!$B$2),IF('Hoja De Calculo'!CF$16&lt;'Hoja De Calculo'!CE$16,0,'Credit issuance TYA'!CE72-('Credit issuance TYA'!$AZ$21*'Credit issuance TYA'!$B$2)))</f>
        <v>0</v>
      </c>
      <c r="CF72" s="218">
        <f>IF(ISBLANK('Hoja De Calculo'!CG$13),'Credit issuance TYA'!CF72-('Credit issuance TYA'!$AZ$21*'Credit issuance TYA'!$B$2),IF('Hoja De Calculo'!CG$16&lt;'Hoja De Calculo'!CF$16,0,'Credit issuance TYA'!CF72-('Credit issuance TYA'!$AZ$21*'Credit issuance TYA'!$B$2)))</f>
        <v>0</v>
      </c>
      <c r="CG72" s="218">
        <f>IF(ISBLANK('Hoja De Calculo'!CH$13),'Credit issuance TYA'!CG72-('Credit issuance TYA'!$AZ$21*'Credit issuance TYA'!$B$2),IF('Hoja De Calculo'!CH$16&lt;'Hoja De Calculo'!CG$16,0,'Credit issuance TYA'!CG72-('Credit issuance TYA'!$AZ$21*'Credit issuance TYA'!$B$2)))</f>
        <v>0</v>
      </c>
      <c r="CH72" s="218">
        <f>IF(ISBLANK('Hoja De Calculo'!CI$13),'Credit issuance TYA'!CH72-('Credit issuance TYA'!$AZ$21*'Credit issuance TYA'!$B$2),IF('Hoja De Calculo'!CI$16&lt;'Hoja De Calculo'!CH$16,0,'Credit issuance TYA'!CH72-('Credit issuance TYA'!$AZ$21*'Credit issuance TYA'!$B$2)))</f>
        <v>0</v>
      </c>
      <c r="CI72" s="218">
        <f>IF(ISBLANK('Hoja De Calculo'!CJ$13),'Credit issuance TYA'!CI72-('Credit issuance TYA'!$AZ$21*'Credit issuance TYA'!$B$2),IF('Hoja De Calculo'!CJ$16&lt;'Hoja De Calculo'!CI$16,0,'Credit issuance TYA'!CI72-('Credit issuance TYA'!$AZ$21*'Credit issuance TYA'!$B$2)))</f>
        <v>0</v>
      </c>
      <c r="CJ72" s="218">
        <f>IF(ISBLANK('Hoja De Calculo'!CK$13),'Credit issuance TYA'!CJ72-('Credit issuance TYA'!$AZ$21*'Credit issuance TYA'!$B$2),IF('Hoja De Calculo'!CK$16&lt;'Hoja De Calculo'!CJ$16,0,'Credit issuance TYA'!CJ72-('Credit issuance TYA'!$AZ$21*'Credit issuance TYA'!$B$2)))</f>
        <v>0</v>
      </c>
      <c r="CK72" s="218">
        <f>IF(ISBLANK('Hoja De Calculo'!CL$13),'Credit issuance TYA'!CK72-('Credit issuance TYA'!$AZ$21*'Credit issuance TYA'!$B$2),IF('Hoja De Calculo'!CL$16&lt;'Hoja De Calculo'!CK$16,0,'Credit issuance TYA'!CK72-('Credit issuance TYA'!$AZ$21*'Credit issuance TYA'!$B$2)))</f>
        <v>0</v>
      </c>
      <c r="CL72" s="218">
        <f>IF(ISBLANK('Hoja De Calculo'!CM$13),'Credit issuance TYA'!CL72-('Credit issuance TYA'!$AZ$21*'Credit issuance TYA'!$B$2),IF('Hoja De Calculo'!CM$16&lt;'Hoja De Calculo'!CL$16,0,'Credit issuance TYA'!CL72-('Credit issuance TYA'!$AZ$21*'Credit issuance TYA'!$B$2)))</f>
        <v>0</v>
      </c>
      <c r="CM72" s="218">
        <f>IF(ISBLANK('Hoja De Calculo'!CN$13),'Credit issuance TYA'!CM72-('Credit issuance TYA'!$AZ$21*'Credit issuance TYA'!$B$2),IF('Hoja De Calculo'!CN$16&lt;'Hoja De Calculo'!CM$16,0,'Credit issuance TYA'!CM72-('Credit issuance TYA'!$AZ$21*'Credit issuance TYA'!$B$2)))</f>
        <v>0</v>
      </c>
      <c r="CN72" s="218">
        <f>IF(ISBLANK('Hoja De Calculo'!CO$13),'Credit issuance TYA'!CN72-('Credit issuance TYA'!$AZ$21*'Credit issuance TYA'!$B$2),IF('Hoja De Calculo'!CO$16&lt;'Hoja De Calculo'!CN$16,0,'Credit issuance TYA'!CN72-('Credit issuance TYA'!$AZ$21*'Credit issuance TYA'!$B$2)))</f>
        <v>0</v>
      </c>
      <c r="CO72" s="218">
        <f>IF(ISBLANK('Hoja De Calculo'!CP$13),'Credit issuance TYA'!CO72-('Credit issuance TYA'!$AZ$21*'Credit issuance TYA'!$B$2),IF('Hoja De Calculo'!CP$16&lt;'Hoja De Calculo'!CO$16,0,'Credit issuance TYA'!CO72-('Credit issuance TYA'!$AZ$21*'Credit issuance TYA'!$B$2)))</f>
        <v>0</v>
      </c>
      <c r="CP72" s="218">
        <f>IF(ISBLANK('Hoja De Calculo'!CQ$13),'Credit issuance TYA'!CP72-('Credit issuance TYA'!$AZ$21*'Credit issuance TYA'!$B$2),IF('Hoja De Calculo'!CQ$16&lt;'Hoja De Calculo'!CP$16,0,'Credit issuance TYA'!CP72-('Credit issuance TYA'!$AZ$21*'Credit issuance TYA'!$B$2)))</f>
        <v>0</v>
      </c>
      <c r="CQ72" s="218">
        <f>IF(ISBLANK('Hoja De Calculo'!CR$13),'Credit issuance TYA'!CQ72-('Credit issuance TYA'!$AZ$21*'Credit issuance TYA'!$B$2),IF('Hoja De Calculo'!CR$16&lt;'Hoja De Calculo'!CQ$16,0,'Credit issuance TYA'!CQ72-('Credit issuance TYA'!$AZ$21*'Credit issuance TYA'!$B$2)))</f>
        <v>0</v>
      </c>
      <c r="CR72" s="218">
        <f>IF(ISBLANK('Hoja De Calculo'!CS$13),'Credit issuance TYA'!CR72-('Credit issuance TYA'!$AZ$21*'Credit issuance TYA'!$B$2),IF('Hoja De Calculo'!CS$16&lt;'Hoja De Calculo'!CR$16,0,'Credit issuance TYA'!CR72-('Credit issuance TYA'!$AZ$21*'Credit issuance TYA'!$B$2)))</f>
        <v>0</v>
      </c>
      <c r="CS72" s="218">
        <f>IF(ISBLANK('Hoja De Calculo'!CT$13),'Credit issuance TYA'!CS72-('Credit issuance TYA'!$AZ$21*'Credit issuance TYA'!$B$2),IF('Hoja De Calculo'!CT$16&lt;'Hoja De Calculo'!CS$16,0,'Credit issuance TYA'!CS72-('Credit issuance TYA'!$AZ$21*'Credit issuance TYA'!$B$2)))</f>
        <v>0</v>
      </c>
      <c r="CT72" s="218">
        <f>IF(ISBLANK('Hoja De Calculo'!CU$13),'Credit issuance TYA'!CT72-('Credit issuance TYA'!$AZ$21*'Credit issuance TYA'!$B$2),IF('Hoja De Calculo'!CU$16&lt;'Hoja De Calculo'!CT$16,0,'Credit issuance TYA'!CT72-('Credit issuance TYA'!$AZ$21*'Credit issuance TYA'!$B$2)))</f>
        <v>0</v>
      </c>
      <c r="CU72" s="218">
        <f>IF(ISBLANK('Hoja De Calculo'!CV$13),'Credit issuance TYA'!CU72-('Credit issuance TYA'!$AZ$21*'Credit issuance TYA'!$B$2),IF('Hoja De Calculo'!CV$16&lt;'Hoja De Calculo'!CU$16,0,'Credit issuance TYA'!CU72-('Credit issuance TYA'!$AZ$21*'Credit issuance TYA'!$B$2)))</f>
        <v>0</v>
      </c>
      <c r="CV72" s="218">
        <f>IF(ISBLANK('Hoja De Calculo'!CW$13),'Credit issuance TYA'!CV72-('Credit issuance TYA'!$AZ$21*'Credit issuance TYA'!$B$2),IF('Hoja De Calculo'!CW$16&lt;'Hoja De Calculo'!CV$16,0,'Credit issuance TYA'!CV72-('Credit issuance TYA'!$AZ$21*'Credit issuance TYA'!$B$2)))</f>
        <v>0</v>
      </c>
      <c r="CW72" s="218">
        <f>IF(ISBLANK('Hoja De Calculo'!CX$13),'Credit issuance TYA'!CW72-('Credit issuance TYA'!$AZ$21*'Credit issuance TYA'!$B$2),IF('Hoja De Calculo'!CX$16&lt;'Hoja De Calculo'!CW$16,0,'Credit issuance TYA'!CW72-('Credit issuance TYA'!$AZ$21*'Credit issuance TYA'!$B$2)))</f>
        <v>0</v>
      </c>
    </row>
    <row r="73" spans="1:101" x14ac:dyDescent="0.35">
      <c r="A73" t="s">
        <v>178</v>
      </c>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6"/>
      <c r="AX73" s="196"/>
      <c r="AY73" s="196"/>
      <c r="AZ73" s="196"/>
      <c r="BA73" s="218">
        <f>'Credit issuance TYA'!BA73-('Credit issuance TYA'!$BA$21*'Credit issuance TYA'!$B$2)</f>
        <v>0</v>
      </c>
      <c r="BB73" s="218">
        <f>IF(ISBLANK('Hoja De Calculo'!BC$13),'Credit issuance TYA'!BB73-('Credit issuance TYA'!$BA$21*'Credit issuance TYA'!$B$2),IF('Hoja De Calculo'!BC$16&lt;'Hoja De Calculo'!BB$16,0,'Credit issuance TYA'!BB73-('Credit issuance TYA'!$BA$21*'Credit issuance TYA'!$B$2)))</f>
        <v>0</v>
      </c>
      <c r="BC73" s="218">
        <f>IF(ISBLANK('Hoja De Calculo'!BD$13),'Credit issuance TYA'!BC73-('Credit issuance TYA'!$BA$21*'Credit issuance TYA'!$B$2),IF('Hoja De Calculo'!BD$16&lt;'Hoja De Calculo'!BC$16,0,'Credit issuance TYA'!BC73-('Credit issuance TYA'!$BA$21*'Credit issuance TYA'!$B$2)))</f>
        <v>0</v>
      </c>
      <c r="BD73" s="218">
        <f>IF(ISBLANK('Hoja De Calculo'!BE$13),'Credit issuance TYA'!BD73-('Credit issuance TYA'!$BA$21*'Credit issuance TYA'!$B$2),IF('Hoja De Calculo'!BE$16&lt;'Hoja De Calculo'!BD$16,0,'Credit issuance TYA'!BD73-('Credit issuance TYA'!$BA$21*'Credit issuance TYA'!$B$2)))</f>
        <v>0</v>
      </c>
      <c r="BE73" s="218">
        <f>IF(ISBLANK('Hoja De Calculo'!BF$13),'Credit issuance TYA'!BE73-('Credit issuance TYA'!$BA$21*'Credit issuance TYA'!$B$2),IF('Hoja De Calculo'!BF$16&lt;'Hoja De Calculo'!BE$16,0,'Credit issuance TYA'!BE73-('Credit issuance TYA'!$BA$21*'Credit issuance TYA'!$B$2)))</f>
        <v>0</v>
      </c>
      <c r="BF73" s="218">
        <f>IF(ISBLANK('Hoja De Calculo'!BG$13),'Credit issuance TYA'!BF73-('Credit issuance TYA'!$BA$21*'Credit issuance TYA'!$B$2),IF('Hoja De Calculo'!BG$16&lt;'Hoja De Calculo'!BF$16,0,'Credit issuance TYA'!BF73-('Credit issuance TYA'!$BA$21*'Credit issuance TYA'!$B$2)))</f>
        <v>0</v>
      </c>
      <c r="BG73" s="218">
        <f>IF(ISBLANK('Hoja De Calculo'!BH$13),'Credit issuance TYA'!BG73-('Credit issuance TYA'!$BA$21*'Credit issuance TYA'!$B$2),IF('Hoja De Calculo'!BH$16&lt;'Hoja De Calculo'!BG$16,0,'Credit issuance TYA'!BG73-('Credit issuance TYA'!$BA$21*'Credit issuance TYA'!$B$2)))</f>
        <v>0</v>
      </c>
      <c r="BH73" s="218">
        <f>IF(ISBLANK('Hoja De Calculo'!BI$13),'Credit issuance TYA'!BH73-('Credit issuance TYA'!$BA$21*'Credit issuance TYA'!$B$2),IF('Hoja De Calculo'!BI$16&lt;'Hoja De Calculo'!BH$16,0,'Credit issuance TYA'!BH73-('Credit issuance TYA'!$BA$21*'Credit issuance TYA'!$B$2)))</f>
        <v>0</v>
      </c>
      <c r="BI73" s="218">
        <f>IF(ISBLANK('Hoja De Calculo'!BJ$13),'Credit issuance TYA'!BI73-('Credit issuance TYA'!$BA$21*'Credit issuance TYA'!$B$2),IF('Hoja De Calculo'!BJ$16&lt;'Hoja De Calculo'!BI$16,0,'Credit issuance TYA'!BI73-('Credit issuance TYA'!$BA$21*'Credit issuance TYA'!$B$2)))</f>
        <v>0</v>
      </c>
      <c r="BJ73" s="218">
        <f>IF(ISBLANK('Hoja De Calculo'!BK$13),'Credit issuance TYA'!BJ73-('Credit issuance TYA'!$BA$21*'Credit issuance TYA'!$B$2),IF('Hoja De Calculo'!BK$16&lt;'Hoja De Calculo'!BJ$16,0,'Credit issuance TYA'!BJ73-('Credit issuance TYA'!$BA$21*'Credit issuance TYA'!$B$2)))</f>
        <v>0</v>
      </c>
      <c r="BK73" s="218">
        <f>IF(ISBLANK('Hoja De Calculo'!BL$13),'Credit issuance TYA'!BK73-('Credit issuance TYA'!$BA$21*'Credit issuance TYA'!$B$2),IF('Hoja De Calculo'!BL$16&lt;'Hoja De Calculo'!BK$16,0,'Credit issuance TYA'!BK73-('Credit issuance TYA'!$BA$21*'Credit issuance TYA'!$B$2)))</f>
        <v>0</v>
      </c>
      <c r="BL73" s="218">
        <f>IF(ISBLANK('Hoja De Calculo'!BM$13),'Credit issuance TYA'!BL73-('Credit issuance TYA'!$BA$21*'Credit issuance TYA'!$B$2),IF('Hoja De Calculo'!BM$16&lt;'Hoja De Calculo'!BL$16,0,'Credit issuance TYA'!BL73-('Credit issuance TYA'!$BA$21*'Credit issuance TYA'!$B$2)))</f>
        <v>0</v>
      </c>
      <c r="BM73" s="218">
        <f>IF(ISBLANK('Hoja De Calculo'!BN$13),'Credit issuance TYA'!BM73-('Credit issuance TYA'!$BA$21*'Credit issuance TYA'!$B$2),IF('Hoja De Calculo'!BN$16&lt;'Hoja De Calculo'!BM$16,0,'Credit issuance TYA'!BM73-('Credit issuance TYA'!$BA$21*'Credit issuance TYA'!$B$2)))</f>
        <v>0</v>
      </c>
      <c r="BN73" s="218">
        <f>IF(ISBLANK('Hoja De Calculo'!BO$13),'Credit issuance TYA'!BN73-('Credit issuance TYA'!$BA$21*'Credit issuance TYA'!$B$2),IF('Hoja De Calculo'!BO$16&lt;'Hoja De Calculo'!BN$16,0,'Credit issuance TYA'!BN73-('Credit issuance TYA'!$BA$21*'Credit issuance TYA'!$B$2)))</f>
        <v>0</v>
      </c>
      <c r="BO73" s="218">
        <f>IF(ISBLANK('Hoja De Calculo'!BP$13),'Credit issuance TYA'!BO73-('Credit issuance TYA'!$BA$21*'Credit issuance TYA'!$B$2),IF('Hoja De Calculo'!BP$16&lt;'Hoja De Calculo'!BO$16,0,'Credit issuance TYA'!BO73-('Credit issuance TYA'!$BA$21*'Credit issuance TYA'!$B$2)))</f>
        <v>0</v>
      </c>
      <c r="BP73" s="218">
        <f>IF(ISBLANK('Hoja De Calculo'!BQ$13),'Credit issuance TYA'!BP73-('Credit issuance TYA'!$BA$21*'Credit issuance TYA'!$B$2),IF('Hoja De Calculo'!BQ$16&lt;'Hoja De Calculo'!BP$16,0,'Credit issuance TYA'!BP73-('Credit issuance TYA'!$BA$21*'Credit issuance TYA'!$B$2)))</f>
        <v>0</v>
      </c>
      <c r="BQ73" s="218">
        <f>IF(ISBLANK('Hoja De Calculo'!BR$13),'Credit issuance TYA'!BQ73-('Credit issuance TYA'!$BA$21*'Credit issuance TYA'!$B$2),IF('Hoja De Calculo'!BR$16&lt;'Hoja De Calculo'!BQ$16,0,'Credit issuance TYA'!BQ73-('Credit issuance TYA'!$BA$21*'Credit issuance TYA'!$B$2)))</f>
        <v>0</v>
      </c>
      <c r="BR73" s="218">
        <f>IF(ISBLANK('Hoja De Calculo'!BS$13),'Credit issuance TYA'!BR73-('Credit issuance TYA'!$BA$21*'Credit issuance TYA'!$B$2),IF('Hoja De Calculo'!BS$16&lt;'Hoja De Calculo'!BR$16,0,'Credit issuance TYA'!BR73-('Credit issuance TYA'!$BA$21*'Credit issuance TYA'!$B$2)))</f>
        <v>0</v>
      </c>
      <c r="BS73" s="218">
        <f>IF(ISBLANK('Hoja De Calculo'!BT$13),'Credit issuance TYA'!BS73-('Credit issuance TYA'!$BA$21*'Credit issuance TYA'!$B$2),IF('Hoja De Calculo'!BT$16&lt;'Hoja De Calculo'!BS$16,0,'Credit issuance TYA'!BS73-('Credit issuance TYA'!$BA$21*'Credit issuance TYA'!$B$2)))</f>
        <v>0</v>
      </c>
      <c r="BT73" s="218">
        <f>IF(ISBLANK('Hoja De Calculo'!BU$13),'Credit issuance TYA'!BT73-('Credit issuance TYA'!$BA$21*'Credit issuance TYA'!$B$2),IF('Hoja De Calculo'!BU$16&lt;'Hoja De Calculo'!BT$16,0,'Credit issuance TYA'!BT73-('Credit issuance TYA'!$BA$21*'Credit issuance TYA'!$B$2)))</f>
        <v>0</v>
      </c>
      <c r="BU73" s="218">
        <f>IF(ISBLANK('Hoja De Calculo'!BV$13),'Credit issuance TYA'!BU73-('Credit issuance TYA'!$BA$21*'Credit issuance TYA'!$B$2),IF('Hoja De Calculo'!BV$16&lt;'Hoja De Calculo'!BU$16,0,'Credit issuance TYA'!BU73-('Credit issuance TYA'!$BA$21*'Credit issuance TYA'!$B$2)))</f>
        <v>0</v>
      </c>
      <c r="BV73" s="218">
        <f>IF(ISBLANK('Hoja De Calculo'!BW$13),'Credit issuance TYA'!BV73-('Credit issuance TYA'!$BA$21*'Credit issuance TYA'!$B$2),IF('Hoja De Calculo'!BW$16&lt;'Hoja De Calculo'!BV$16,0,'Credit issuance TYA'!BV73-('Credit issuance TYA'!$BA$21*'Credit issuance TYA'!$B$2)))</f>
        <v>0</v>
      </c>
      <c r="BW73" s="218">
        <f>IF(ISBLANK('Hoja De Calculo'!BX$13),'Credit issuance TYA'!BW73-('Credit issuance TYA'!$BA$21*'Credit issuance TYA'!$B$2),IF('Hoja De Calculo'!BX$16&lt;'Hoja De Calculo'!BW$16,0,'Credit issuance TYA'!BW73-('Credit issuance TYA'!$BA$21*'Credit issuance TYA'!$B$2)))</f>
        <v>0</v>
      </c>
      <c r="BX73" s="218">
        <f>IF(ISBLANK('Hoja De Calculo'!BY$13),'Credit issuance TYA'!BX73-('Credit issuance TYA'!$BA$21*'Credit issuance TYA'!$B$2),IF('Hoja De Calculo'!BY$16&lt;'Hoja De Calculo'!BX$16,0,'Credit issuance TYA'!BX73-('Credit issuance TYA'!$BA$21*'Credit issuance TYA'!$B$2)))</f>
        <v>0</v>
      </c>
      <c r="BY73" s="218">
        <f>IF(ISBLANK('Hoja De Calculo'!BZ$13),'Credit issuance TYA'!BY73-('Credit issuance TYA'!$BA$21*'Credit issuance TYA'!$B$2),IF('Hoja De Calculo'!BZ$16&lt;'Hoja De Calculo'!BY$16,0,'Credit issuance TYA'!BY73-('Credit issuance TYA'!$BA$21*'Credit issuance TYA'!$B$2)))</f>
        <v>0</v>
      </c>
      <c r="BZ73" s="218">
        <f>IF(ISBLANK('Hoja De Calculo'!CA$13),'Credit issuance TYA'!BZ73-('Credit issuance TYA'!$BA$21*'Credit issuance TYA'!$B$2),IF('Hoja De Calculo'!CA$16&lt;'Hoja De Calculo'!BZ$16,0,'Credit issuance TYA'!BZ73-('Credit issuance TYA'!$BA$21*'Credit issuance TYA'!$B$2)))</f>
        <v>0</v>
      </c>
      <c r="CA73" s="218">
        <f>IF(ISBLANK('Hoja De Calculo'!CB$13),'Credit issuance TYA'!CA73-('Credit issuance TYA'!$BA$21*'Credit issuance TYA'!$B$2),IF('Hoja De Calculo'!CB$16&lt;'Hoja De Calculo'!CA$16,0,'Credit issuance TYA'!CA73-('Credit issuance TYA'!$BA$21*'Credit issuance TYA'!$B$2)))</f>
        <v>0</v>
      </c>
      <c r="CB73" s="218">
        <f>IF(ISBLANK('Hoja De Calculo'!CC$13),'Credit issuance TYA'!CB73-('Credit issuance TYA'!$BA$21*'Credit issuance TYA'!$B$2),IF('Hoja De Calculo'!CC$16&lt;'Hoja De Calculo'!CB$16,0,'Credit issuance TYA'!CB73-('Credit issuance TYA'!$BA$21*'Credit issuance TYA'!$B$2)))</f>
        <v>0</v>
      </c>
      <c r="CC73" s="218">
        <f>IF(ISBLANK('Hoja De Calculo'!CD$13),'Credit issuance TYA'!CC73-('Credit issuance TYA'!$BA$21*'Credit issuance TYA'!$B$2),IF('Hoja De Calculo'!CD$16&lt;'Hoja De Calculo'!CC$16,0,'Credit issuance TYA'!CC73-('Credit issuance TYA'!$BA$21*'Credit issuance TYA'!$B$2)))</f>
        <v>0</v>
      </c>
      <c r="CD73" s="218">
        <f>IF(ISBLANK('Hoja De Calculo'!CE$13),'Credit issuance TYA'!CD73-('Credit issuance TYA'!$BA$21*'Credit issuance TYA'!$B$2),IF('Hoja De Calculo'!CE$16&lt;'Hoja De Calculo'!CD$16,0,'Credit issuance TYA'!CD73-('Credit issuance TYA'!$BA$21*'Credit issuance TYA'!$B$2)))</f>
        <v>0</v>
      </c>
      <c r="CE73" s="218">
        <f>IF(ISBLANK('Hoja De Calculo'!CF$13),'Credit issuance TYA'!CE73-('Credit issuance TYA'!$BA$21*'Credit issuance TYA'!$B$2),IF('Hoja De Calculo'!CF$16&lt;'Hoja De Calculo'!CE$16,0,'Credit issuance TYA'!CE73-('Credit issuance TYA'!$BA$21*'Credit issuance TYA'!$B$2)))</f>
        <v>0</v>
      </c>
      <c r="CF73" s="218">
        <f>IF(ISBLANK('Hoja De Calculo'!CG$13),'Credit issuance TYA'!CF73-('Credit issuance TYA'!$BA$21*'Credit issuance TYA'!$B$2),IF('Hoja De Calculo'!CG$16&lt;'Hoja De Calculo'!CF$16,0,'Credit issuance TYA'!CF73-('Credit issuance TYA'!$BA$21*'Credit issuance TYA'!$B$2)))</f>
        <v>0</v>
      </c>
      <c r="CG73" s="218">
        <f>IF(ISBLANK('Hoja De Calculo'!CH$13),'Credit issuance TYA'!CG73-('Credit issuance TYA'!$BA$21*'Credit issuance TYA'!$B$2),IF('Hoja De Calculo'!CH$16&lt;'Hoja De Calculo'!CG$16,0,'Credit issuance TYA'!CG73-('Credit issuance TYA'!$BA$21*'Credit issuance TYA'!$B$2)))</f>
        <v>0</v>
      </c>
      <c r="CH73" s="218">
        <f>IF(ISBLANK('Hoja De Calculo'!CI$13),'Credit issuance TYA'!CH73-('Credit issuance TYA'!$BA$21*'Credit issuance TYA'!$B$2),IF('Hoja De Calculo'!CI$16&lt;'Hoja De Calculo'!CH$16,0,'Credit issuance TYA'!CH73-('Credit issuance TYA'!$BA$21*'Credit issuance TYA'!$B$2)))</f>
        <v>0</v>
      </c>
      <c r="CI73" s="218">
        <f>IF(ISBLANK('Hoja De Calculo'!CJ$13),'Credit issuance TYA'!CI73-('Credit issuance TYA'!$BA$21*'Credit issuance TYA'!$B$2),IF('Hoja De Calculo'!CJ$16&lt;'Hoja De Calculo'!CI$16,0,'Credit issuance TYA'!CI73-('Credit issuance TYA'!$BA$21*'Credit issuance TYA'!$B$2)))</f>
        <v>0</v>
      </c>
      <c r="CJ73" s="218">
        <f>IF(ISBLANK('Hoja De Calculo'!CK$13),'Credit issuance TYA'!CJ73-('Credit issuance TYA'!$BA$21*'Credit issuance TYA'!$B$2),IF('Hoja De Calculo'!CK$16&lt;'Hoja De Calculo'!CJ$16,0,'Credit issuance TYA'!CJ73-('Credit issuance TYA'!$BA$21*'Credit issuance TYA'!$B$2)))</f>
        <v>0</v>
      </c>
      <c r="CK73" s="218">
        <f>IF(ISBLANK('Hoja De Calculo'!CL$13),'Credit issuance TYA'!CK73-('Credit issuance TYA'!$BA$21*'Credit issuance TYA'!$B$2),IF('Hoja De Calculo'!CL$16&lt;'Hoja De Calculo'!CK$16,0,'Credit issuance TYA'!CK73-('Credit issuance TYA'!$BA$21*'Credit issuance TYA'!$B$2)))</f>
        <v>0</v>
      </c>
      <c r="CL73" s="218">
        <f>IF(ISBLANK('Hoja De Calculo'!CM$13),'Credit issuance TYA'!CL73-('Credit issuance TYA'!$BA$21*'Credit issuance TYA'!$B$2),IF('Hoja De Calculo'!CM$16&lt;'Hoja De Calculo'!CL$16,0,'Credit issuance TYA'!CL73-('Credit issuance TYA'!$BA$21*'Credit issuance TYA'!$B$2)))</f>
        <v>0</v>
      </c>
      <c r="CM73" s="218">
        <f>IF(ISBLANK('Hoja De Calculo'!CN$13),'Credit issuance TYA'!CM73-('Credit issuance TYA'!$BA$21*'Credit issuance TYA'!$B$2),IF('Hoja De Calculo'!CN$16&lt;'Hoja De Calculo'!CM$16,0,'Credit issuance TYA'!CM73-('Credit issuance TYA'!$BA$21*'Credit issuance TYA'!$B$2)))</f>
        <v>0</v>
      </c>
      <c r="CN73" s="218">
        <f>IF(ISBLANK('Hoja De Calculo'!CO$13),'Credit issuance TYA'!CN73-('Credit issuance TYA'!$BA$21*'Credit issuance TYA'!$B$2),IF('Hoja De Calculo'!CO$16&lt;'Hoja De Calculo'!CN$16,0,'Credit issuance TYA'!CN73-('Credit issuance TYA'!$BA$21*'Credit issuance TYA'!$B$2)))</f>
        <v>0</v>
      </c>
      <c r="CO73" s="218">
        <f>IF(ISBLANK('Hoja De Calculo'!CP$13),'Credit issuance TYA'!CO73-('Credit issuance TYA'!$BA$21*'Credit issuance TYA'!$B$2),IF('Hoja De Calculo'!CP$16&lt;'Hoja De Calculo'!CO$16,0,'Credit issuance TYA'!CO73-('Credit issuance TYA'!$BA$21*'Credit issuance TYA'!$B$2)))</f>
        <v>0</v>
      </c>
      <c r="CP73" s="218">
        <f>IF(ISBLANK('Hoja De Calculo'!CQ$13),'Credit issuance TYA'!CP73-('Credit issuance TYA'!$BA$21*'Credit issuance TYA'!$B$2),IF('Hoja De Calculo'!CQ$16&lt;'Hoja De Calculo'!CP$16,0,'Credit issuance TYA'!CP73-('Credit issuance TYA'!$BA$21*'Credit issuance TYA'!$B$2)))</f>
        <v>0</v>
      </c>
      <c r="CQ73" s="218">
        <f>IF(ISBLANK('Hoja De Calculo'!CR$13),'Credit issuance TYA'!CQ73-('Credit issuance TYA'!$BA$21*'Credit issuance TYA'!$B$2),IF('Hoja De Calculo'!CR$16&lt;'Hoja De Calculo'!CQ$16,0,'Credit issuance TYA'!CQ73-('Credit issuance TYA'!$BA$21*'Credit issuance TYA'!$B$2)))</f>
        <v>0</v>
      </c>
      <c r="CR73" s="218">
        <f>IF(ISBLANK('Hoja De Calculo'!CS$13),'Credit issuance TYA'!CR73-('Credit issuance TYA'!$BA$21*'Credit issuance TYA'!$B$2),IF('Hoja De Calculo'!CS$16&lt;'Hoja De Calculo'!CR$16,0,'Credit issuance TYA'!CR73-('Credit issuance TYA'!$BA$21*'Credit issuance TYA'!$B$2)))</f>
        <v>0</v>
      </c>
      <c r="CS73" s="218">
        <f>IF(ISBLANK('Hoja De Calculo'!CT$13),'Credit issuance TYA'!CS73-('Credit issuance TYA'!$BA$21*'Credit issuance TYA'!$B$2),IF('Hoja De Calculo'!CT$16&lt;'Hoja De Calculo'!CS$16,0,'Credit issuance TYA'!CS73-('Credit issuance TYA'!$BA$21*'Credit issuance TYA'!$B$2)))</f>
        <v>0</v>
      </c>
      <c r="CT73" s="218">
        <f>IF(ISBLANK('Hoja De Calculo'!CU$13),'Credit issuance TYA'!CT73-('Credit issuance TYA'!$BA$21*'Credit issuance TYA'!$B$2),IF('Hoja De Calculo'!CU$16&lt;'Hoja De Calculo'!CT$16,0,'Credit issuance TYA'!CT73-('Credit issuance TYA'!$BA$21*'Credit issuance TYA'!$B$2)))</f>
        <v>0</v>
      </c>
      <c r="CU73" s="218">
        <f>IF(ISBLANK('Hoja De Calculo'!CV$13),'Credit issuance TYA'!CU73-('Credit issuance TYA'!$BA$21*'Credit issuance TYA'!$B$2),IF('Hoja De Calculo'!CV$16&lt;'Hoja De Calculo'!CU$16,0,'Credit issuance TYA'!CU73-('Credit issuance TYA'!$BA$21*'Credit issuance TYA'!$B$2)))</f>
        <v>0</v>
      </c>
      <c r="CV73" s="218">
        <f>IF(ISBLANK('Hoja De Calculo'!CW$13),'Credit issuance TYA'!CV73-('Credit issuance TYA'!$BA$21*'Credit issuance TYA'!$B$2),IF('Hoja De Calculo'!CW$16&lt;'Hoja De Calculo'!CV$16,0,'Credit issuance TYA'!CV73-('Credit issuance TYA'!$BA$21*'Credit issuance TYA'!$B$2)))</f>
        <v>0</v>
      </c>
      <c r="CW73" s="218">
        <f>IF(ISBLANK('Hoja De Calculo'!CX$13),'Credit issuance TYA'!CW73-('Credit issuance TYA'!$BA$21*'Credit issuance TYA'!$B$2),IF('Hoja De Calculo'!CX$16&lt;'Hoja De Calculo'!CW$16,0,'Credit issuance TYA'!CW73-('Credit issuance TYA'!$BA$21*'Credit issuance TYA'!$B$2)))</f>
        <v>0</v>
      </c>
    </row>
    <row r="74" spans="1:101" x14ac:dyDescent="0.35">
      <c r="A74" t="s">
        <v>179</v>
      </c>
      <c r="B74" s="196"/>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6"/>
      <c r="AZ74" s="196"/>
      <c r="BA74" s="196"/>
      <c r="BB74" s="218">
        <f>'Credit issuance TYA'!BB74-('Credit issuance TYA'!$BB$21*'Credit issuance TYA'!$B$2)</f>
        <v>0</v>
      </c>
      <c r="BC74" s="218">
        <f>IF(ISBLANK('Hoja De Calculo'!BD$13),'Credit issuance TYA'!BC74-('Credit issuance TYA'!$BB$21*'Credit issuance TYA'!$B$2),IF('Hoja De Calculo'!BD$16&lt;'Hoja De Calculo'!BC$16,0,'Credit issuance TYA'!BC74-('Credit issuance TYA'!$BB$21*'Credit issuance TYA'!$B$2)))</f>
        <v>0</v>
      </c>
      <c r="BD74" s="218">
        <f>IF(ISBLANK('Hoja De Calculo'!BE$13),'Credit issuance TYA'!BD74-('Credit issuance TYA'!$BB$21*'Credit issuance TYA'!$B$2),IF('Hoja De Calculo'!BE$16&lt;'Hoja De Calculo'!BD$16,0,'Credit issuance TYA'!BD74-('Credit issuance TYA'!$BB$21*'Credit issuance TYA'!$B$2)))</f>
        <v>0</v>
      </c>
      <c r="BE74" s="218">
        <f>IF(ISBLANK('Hoja De Calculo'!BF$13),'Credit issuance TYA'!BE74-('Credit issuance TYA'!$BB$21*'Credit issuance TYA'!$B$2),IF('Hoja De Calculo'!BF$16&lt;'Hoja De Calculo'!BE$16,0,'Credit issuance TYA'!BE74-('Credit issuance TYA'!$BB$21*'Credit issuance TYA'!$B$2)))</f>
        <v>0</v>
      </c>
      <c r="BF74" s="218">
        <f>IF(ISBLANK('Hoja De Calculo'!BG$13),'Credit issuance TYA'!BF74-('Credit issuance TYA'!$BB$21*'Credit issuance TYA'!$B$2),IF('Hoja De Calculo'!BG$16&lt;'Hoja De Calculo'!BF$16,0,'Credit issuance TYA'!BF74-('Credit issuance TYA'!$BB$21*'Credit issuance TYA'!$B$2)))</f>
        <v>0</v>
      </c>
      <c r="BG74" s="218">
        <f>IF(ISBLANK('Hoja De Calculo'!BH$13),'Credit issuance TYA'!BG74-('Credit issuance TYA'!$BB$21*'Credit issuance TYA'!$B$2),IF('Hoja De Calculo'!BH$16&lt;'Hoja De Calculo'!BG$16,0,'Credit issuance TYA'!BG74-('Credit issuance TYA'!$BB$21*'Credit issuance TYA'!$B$2)))</f>
        <v>0</v>
      </c>
      <c r="BH74" s="218">
        <f>IF(ISBLANK('Hoja De Calculo'!BI$13),'Credit issuance TYA'!BH74-('Credit issuance TYA'!$BB$21*'Credit issuance TYA'!$B$2),IF('Hoja De Calculo'!BI$16&lt;'Hoja De Calculo'!BH$16,0,'Credit issuance TYA'!BH74-('Credit issuance TYA'!$BB$21*'Credit issuance TYA'!$B$2)))</f>
        <v>0</v>
      </c>
      <c r="BI74" s="218">
        <f>IF(ISBLANK('Hoja De Calculo'!BJ$13),'Credit issuance TYA'!BI74-('Credit issuance TYA'!$BB$21*'Credit issuance TYA'!$B$2),IF('Hoja De Calculo'!BJ$16&lt;'Hoja De Calculo'!BI$16,0,'Credit issuance TYA'!BI74-('Credit issuance TYA'!$BB$21*'Credit issuance TYA'!$B$2)))</f>
        <v>0</v>
      </c>
      <c r="BJ74" s="218">
        <f>IF(ISBLANK('Hoja De Calculo'!BK$13),'Credit issuance TYA'!BJ74-('Credit issuance TYA'!$BB$21*'Credit issuance TYA'!$B$2),IF('Hoja De Calculo'!BK$16&lt;'Hoja De Calculo'!BJ$16,0,'Credit issuance TYA'!BJ74-('Credit issuance TYA'!$BB$21*'Credit issuance TYA'!$B$2)))</f>
        <v>0</v>
      </c>
      <c r="BK74" s="218">
        <f>IF(ISBLANK('Hoja De Calculo'!BL$13),'Credit issuance TYA'!BK74-('Credit issuance TYA'!$BB$21*'Credit issuance TYA'!$B$2),IF('Hoja De Calculo'!BL$16&lt;'Hoja De Calculo'!BK$16,0,'Credit issuance TYA'!BK74-('Credit issuance TYA'!$BB$21*'Credit issuance TYA'!$B$2)))</f>
        <v>0</v>
      </c>
      <c r="BL74" s="218">
        <f>IF(ISBLANK('Hoja De Calculo'!BM$13),'Credit issuance TYA'!BL74-('Credit issuance TYA'!$BB$21*'Credit issuance TYA'!$B$2),IF('Hoja De Calculo'!BM$16&lt;'Hoja De Calculo'!BL$16,0,'Credit issuance TYA'!BL74-('Credit issuance TYA'!$BB$21*'Credit issuance TYA'!$B$2)))</f>
        <v>0</v>
      </c>
      <c r="BM74" s="218">
        <f>IF(ISBLANK('Hoja De Calculo'!BN$13),'Credit issuance TYA'!BM74-('Credit issuance TYA'!$BB$21*'Credit issuance TYA'!$B$2),IF('Hoja De Calculo'!BN$16&lt;'Hoja De Calculo'!BM$16,0,'Credit issuance TYA'!BM74-('Credit issuance TYA'!$BB$21*'Credit issuance TYA'!$B$2)))</f>
        <v>0</v>
      </c>
      <c r="BN74" s="218">
        <f>IF(ISBLANK('Hoja De Calculo'!BO$13),'Credit issuance TYA'!BN74-('Credit issuance TYA'!$BB$21*'Credit issuance TYA'!$B$2),IF('Hoja De Calculo'!BO$16&lt;'Hoja De Calculo'!BN$16,0,'Credit issuance TYA'!BN74-('Credit issuance TYA'!$BB$21*'Credit issuance TYA'!$B$2)))</f>
        <v>0</v>
      </c>
      <c r="BO74" s="218">
        <f>IF(ISBLANK('Hoja De Calculo'!BP$13),'Credit issuance TYA'!BO74-('Credit issuance TYA'!$BB$21*'Credit issuance TYA'!$B$2),IF('Hoja De Calculo'!BP$16&lt;'Hoja De Calculo'!BO$16,0,'Credit issuance TYA'!BO74-('Credit issuance TYA'!$BB$21*'Credit issuance TYA'!$B$2)))</f>
        <v>0</v>
      </c>
      <c r="BP74" s="218">
        <f>IF(ISBLANK('Hoja De Calculo'!BQ$13),'Credit issuance TYA'!BP74-('Credit issuance TYA'!$BB$21*'Credit issuance TYA'!$B$2),IF('Hoja De Calculo'!BQ$16&lt;'Hoja De Calculo'!BP$16,0,'Credit issuance TYA'!BP74-('Credit issuance TYA'!$BB$21*'Credit issuance TYA'!$B$2)))</f>
        <v>0</v>
      </c>
      <c r="BQ74" s="218">
        <f>IF(ISBLANK('Hoja De Calculo'!BR$13),'Credit issuance TYA'!BQ74-('Credit issuance TYA'!$BB$21*'Credit issuance TYA'!$B$2),IF('Hoja De Calculo'!BR$16&lt;'Hoja De Calculo'!BQ$16,0,'Credit issuance TYA'!BQ74-('Credit issuance TYA'!$BB$21*'Credit issuance TYA'!$B$2)))</f>
        <v>0</v>
      </c>
      <c r="BR74" s="218">
        <f>IF(ISBLANK('Hoja De Calculo'!BS$13),'Credit issuance TYA'!BR74-('Credit issuance TYA'!$BB$21*'Credit issuance TYA'!$B$2),IF('Hoja De Calculo'!BS$16&lt;'Hoja De Calculo'!BR$16,0,'Credit issuance TYA'!BR74-('Credit issuance TYA'!$BB$21*'Credit issuance TYA'!$B$2)))</f>
        <v>0</v>
      </c>
      <c r="BS74" s="218">
        <f>IF(ISBLANK('Hoja De Calculo'!BT$13),'Credit issuance TYA'!BS74-('Credit issuance TYA'!$BB$21*'Credit issuance TYA'!$B$2),IF('Hoja De Calculo'!BT$16&lt;'Hoja De Calculo'!BS$16,0,'Credit issuance TYA'!BS74-('Credit issuance TYA'!$BB$21*'Credit issuance TYA'!$B$2)))</f>
        <v>0</v>
      </c>
      <c r="BT74" s="218">
        <f>IF(ISBLANK('Hoja De Calculo'!BU$13),'Credit issuance TYA'!BT74-('Credit issuance TYA'!$BB$21*'Credit issuance TYA'!$B$2),IF('Hoja De Calculo'!BU$16&lt;'Hoja De Calculo'!BT$16,0,'Credit issuance TYA'!BT74-('Credit issuance TYA'!$BB$21*'Credit issuance TYA'!$B$2)))</f>
        <v>0</v>
      </c>
      <c r="BU74" s="218">
        <f>IF(ISBLANK('Hoja De Calculo'!BV$13),'Credit issuance TYA'!BU74-('Credit issuance TYA'!$BB$21*'Credit issuance TYA'!$B$2),IF('Hoja De Calculo'!BV$16&lt;'Hoja De Calculo'!BU$16,0,'Credit issuance TYA'!BU74-('Credit issuance TYA'!$BB$21*'Credit issuance TYA'!$B$2)))</f>
        <v>0</v>
      </c>
      <c r="BV74" s="218">
        <f>IF(ISBLANK('Hoja De Calculo'!BW$13),'Credit issuance TYA'!BV74-('Credit issuance TYA'!$BB$21*'Credit issuance TYA'!$B$2),IF('Hoja De Calculo'!BW$16&lt;'Hoja De Calculo'!BV$16,0,'Credit issuance TYA'!BV74-('Credit issuance TYA'!$BB$21*'Credit issuance TYA'!$B$2)))</f>
        <v>0</v>
      </c>
      <c r="BW74" s="218">
        <f>IF(ISBLANK('Hoja De Calculo'!BX$13),'Credit issuance TYA'!BW74-('Credit issuance TYA'!$BB$21*'Credit issuance TYA'!$B$2),IF('Hoja De Calculo'!BX$16&lt;'Hoja De Calculo'!BW$16,0,'Credit issuance TYA'!BW74-('Credit issuance TYA'!$BB$21*'Credit issuance TYA'!$B$2)))</f>
        <v>0</v>
      </c>
      <c r="BX74" s="218">
        <f>IF(ISBLANK('Hoja De Calculo'!BY$13),'Credit issuance TYA'!BX74-('Credit issuance TYA'!$BB$21*'Credit issuance TYA'!$B$2),IF('Hoja De Calculo'!BY$16&lt;'Hoja De Calculo'!BX$16,0,'Credit issuance TYA'!BX74-('Credit issuance TYA'!$BB$21*'Credit issuance TYA'!$B$2)))</f>
        <v>0</v>
      </c>
      <c r="BY74" s="218">
        <f>IF(ISBLANK('Hoja De Calculo'!BZ$13),'Credit issuance TYA'!BY74-('Credit issuance TYA'!$BB$21*'Credit issuance TYA'!$B$2),IF('Hoja De Calculo'!BZ$16&lt;'Hoja De Calculo'!BY$16,0,'Credit issuance TYA'!BY74-('Credit issuance TYA'!$BB$21*'Credit issuance TYA'!$B$2)))</f>
        <v>0</v>
      </c>
      <c r="BZ74" s="218">
        <f>IF(ISBLANK('Hoja De Calculo'!CA$13),'Credit issuance TYA'!BZ74-('Credit issuance TYA'!$BB$21*'Credit issuance TYA'!$B$2),IF('Hoja De Calculo'!CA$16&lt;'Hoja De Calculo'!BZ$16,0,'Credit issuance TYA'!BZ74-('Credit issuance TYA'!$BB$21*'Credit issuance TYA'!$B$2)))</f>
        <v>0</v>
      </c>
      <c r="CA74" s="218">
        <f>IF(ISBLANK('Hoja De Calculo'!CB$13),'Credit issuance TYA'!CA74-('Credit issuance TYA'!$BB$21*'Credit issuance TYA'!$B$2),IF('Hoja De Calculo'!CB$16&lt;'Hoja De Calculo'!CA$16,0,'Credit issuance TYA'!CA74-('Credit issuance TYA'!$BB$21*'Credit issuance TYA'!$B$2)))</f>
        <v>0</v>
      </c>
      <c r="CB74" s="218">
        <f>IF(ISBLANK('Hoja De Calculo'!CC$13),'Credit issuance TYA'!CB74-('Credit issuance TYA'!$BB$21*'Credit issuance TYA'!$B$2),IF('Hoja De Calculo'!CC$16&lt;'Hoja De Calculo'!CB$16,0,'Credit issuance TYA'!CB74-('Credit issuance TYA'!$BB$21*'Credit issuance TYA'!$B$2)))</f>
        <v>0</v>
      </c>
      <c r="CC74" s="218">
        <f>IF(ISBLANK('Hoja De Calculo'!CD$13),'Credit issuance TYA'!CC74-('Credit issuance TYA'!$BB$21*'Credit issuance TYA'!$B$2),IF('Hoja De Calculo'!CD$16&lt;'Hoja De Calculo'!CC$16,0,'Credit issuance TYA'!CC74-('Credit issuance TYA'!$BB$21*'Credit issuance TYA'!$B$2)))</f>
        <v>0</v>
      </c>
      <c r="CD74" s="218">
        <f>IF(ISBLANK('Hoja De Calculo'!CE$13),'Credit issuance TYA'!CD74-('Credit issuance TYA'!$BB$21*'Credit issuance TYA'!$B$2),IF('Hoja De Calculo'!CE$16&lt;'Hoja De Calculo'!CD$16,0,'Credit issuance TYA'!CD74-('Credit issuance TYA'!$BB$21*'Credit issuance TYA'!$B$2)))</f>
        <v>0</v>
      </c>
      <c r="CE74" s="218">
        <f>IF(ISBLANK('Hoja De Calculo'!CF$13),'Credit issuance TYA'!CE74-('Credit issuance TYA'!$BB$21*'Credit issuance TYA'!$B$2),IF('Hoja De Calculo'!CF$16&lt;'Hoja De Calculo'!CE$16,0,'Credit issuance TYA'!CE74-('Credit issuance TYA'!$BB$21*'Credit issuance TYA'!$B$2)))</f>
        <v>0</v>
      </c>
      <c r="CF74" s="218">
        <f>IF(ISBLANK('Hoja De Calculo'!CG$13),'Credit issuance TYA'!CF74-('Credit issuance TYA'!$BB$21*'Credit issuance TYA'!$B$2),IF('Hoja De Calculo'!CG$16&lt;'Hoja De Calculo'!CF$16,0,'Credit issuance TYA'!CF74-('Credit issuance TYA'!$BB$21*'Credit issuance TYA'!$B$2)))</f>
        <v>0</v>
      </c>
      <c r="CG74" s="218">
        <f>IF(ISBLANK('Hoja De Calculo'!CH$13),'Credit issuance TYA'!CG74-('Credit issuance TYA'!$BB$21*'Credit issuance TYA'!$B$2),IF('Hoja De Calculo'!CH$16&lt;'Hoja De Calculo'!CG$16,0,'Credit issuance TYA'!CG74-('Credit issuance TYA'!$BB$21*'Credit issuance TYA'!$B$2)))</f>
        <v>0</v>
      </c>
      <c r="CH74" s="218">
        <f>IF(ISBLANK('Hoja De Calculo'!CI$13),'Credit issuance TYA'!CH74-('Credit issuance TYA'!$BB$21*'Credit issuance TYA'!$B$2),IF('Hoja De Calculo'!CI$16&lt;'Hoja De Calculo'!CH$16,0,'Credit issuance TYA'!CH74-('Credit issuance TYA'!$BB$21*'Credit issuance TYA'!$B$2)))</f>
        <v>0</v>
      </c>
      <c r="CI74" s="218">
        <f>IF(ISBLANK('Hoja De Calculo'!CJ$13),'Credit issuance TYA'!CI74-('Credit issuance TYA'!$BB$21*'Credit issuance TYA'!$B$2),IF('Hoja De Calculo'!CJ$16&lt;'Hoja De Calculo'!CI$16,0,'Credit issuance TYA'!CI74-('Credit issuance TYA'!$BB$21*'Credit issuance TYA'!$B$2)))</f>
        <v>0</v>
      </c>
      <c r="CJ74" s="218">
        <f>IF(ISBLANK('Hoja De Calculo'!CK$13),'Credit issuance TYA'!CJ74-('Credit issuance TYA'!$BB$21*'Credit issuance TYA'!$B$2),IF('Hoja De Calculo'!CK$16&lt;'Hoja De Calculo'!CJ$16,0,'Credit issuance TYA'!CJ74-('Credit issuance TYA'!$BB$21*'Credit issuance TYA'!$B$2)))</f>
        <v>0</v>
      </c>
      <c r="CK74" s="218">
        <f>IF(ISBLANK('Hoja De Calculo'!CL$13),'Credit issuance TYA'!CK74-('Credit issuance TYA'!$BB$21*'Credit issuance TYA'!$B$2),IF('Hoja De Calculo'!CL$16&lt;'Hoja De Calculo'!CK$16,0,'Credit issuance TYA'!CK74-('Credit issuance TYA'!$BB$21*'Credit issuance TYA'!$B$2)))</f>
        <v>0</v>
      </c>
      <c r="CL74" s="218">
        <f>IF(ISBLANK('Hoja De Calculo'!CM$13),'Credit issuance TYA'!CL74-('Credit issuance TYA'!$BB$21*'Credit issuance TYA'!$B$2),IF('Hoja De Calculo'!CM$16&lt;'Hoja De Calculo'!CL$16,0,'Credit issuance TYA'!CL74-('Credit issuance TYA'!$BB$21*'Credit issuance TYA'!$B$2)))</f>
        <v>0</v>
      </c>
      <c r="CM74" s="218">
        <f>IF(ISBLANK('Hoja De Calculo'!CN$13),'Credit issuance TYA'!CM74-('Credit issuance TYA'!$BB$21*'Credit issuance TYA'!$B$2),IF('Hoja De Calculo'!CN$16&lt;'Hoja De Calculo'!CM$16,0,'Credit issuance TYA'!CM74-('Credit issuance TYA'!$BB$21*'Credit issuance TYA'!$B$2)))</f>
        <v>0</v>
      </c>
      <c r="CN74" s="218">
        <f>IF(ISBLANK('Hoja De Calculo'!CO$13),'Credit issuance TYA'!CN74-('Credit issuance TYA'!$BB$21*'Credit issuance TYA'!$B$2),IF('Hoja De Calculo'!CO$16&lt;'Hoja De Calculo'!CN$16,0,'Credit issuance TYA'!CN74-('Credit issuance TYA'!$BB$21*'Credit issuance TYA'!$B$2)))</f>
        <v>0</v>
      </c>
      <c r="CO74" s="218">
        <f>IF(ISBLANK('Hoja De Calculo'!CP$13),'Credit issuance TYA'!CO74-('Credit issuance TYA'!$BB$21*'Credit issuance TYA'!$B$2),IF('Hoja De Calculo'!CP$16&lt;'Hoja De Calculo'!CO$16,0,'Credit issuance TYA'!CO74-('Credit issuance TYA'!$BB$21*'Credit issuance TYA'!$B$2)))</f>
        <v>0</v>
      </c>
      <c r="CP74" s="218">
        <f>IF(ISBLANK('Hoja De Calculo'!CQ$13),'Credit issuance TYA'!CP74-('Credit issuance TYA'!$BB$21*'Credit issuance TYA'!$B$2),IF('Hoja De Calculo'!CQ$16&lt;'Hoja De Calculo'!CP$16,0,'Credit issuance TYA'!CP74-('Credit issuance TYA'!$BB$21*'Credit issuance TYA'!$B$2)))</f>
        <v>0</v>
      </c>
      <c r="CQ74" s="218">
        <f>IF(ISBLANK('Hoja De Calculo'!CR$13),'Credit issuance TYA'!CQ74-('Credit issuance TYA'!$BB$21*'Credit issuance TYA'!$B$2),IF('Hoja De Calculo'!CR$16&lt;'Hoja De Calculo'!CQ$16,0,'Credit issuance TYA'!CQ74-('Credit issuance TYA'!$BB$21*'Credit issuance TYA'!$B$2)))</f>
        <v>0</v>
      </c>
      <c r="CR74" s="218">
        <f>IF(ISBLANK('Hoja De Calculo'!CS$13),'Credit issuance TYA'!CR74-('Credit issuance TYA'!$BB$21*'Credit issuance TYA'!$B$2),IF('Hoja De Calculo'!CS$16&lt;'Hoja De Calculo'!CR$16,0,'Credit issuance TYA'!CR74-('Credit issuance TYA'!$BB$21*'Credit issuance TYA'!$B$2)))</f>
        <v>0</v>
      </c>
      <c r="CS74" s="218">
        <f>IF(ISBLANK('Hoja De Calculo'!CT$13),'Credit issuance TYA'!CS74-('Credit issuance TYA'!$BB$21*'Credit issuance TYA'!$B$2),IF('Hoja De Calculo'!CT$16&lt;'Hoja De Calculo'!CS$16,0,'Credit issuance TYA'!CS74-('Credit issuance TYA'!$BB$21*'Credit issuance TYA'!$B$2)))</f>
        <v>0</v>
      </c>
      <c r="CT74" s="218">
        <f>IF(ISBLANK('Hoja De Calculo'!CU$13),'Credit issuance TYA'!CT74-('Credit issuance TYA'!$BB$21*'Credit issuance TYA'!$B$2),IF('Hoja De Calculo'!CU$16&lt;'Hoja De Calculo'!CT$16,0,'Credit issuance TYA'!CT74-('Credit issuance TYA'!$BB$21*'Credit issuance TYA'!$B$2)))</f>
        <v>0</v>
      </c>
      <c r="CU74" s="218">
        <f>IF(ISBLANK('Hoja De Calculo'!CV$13),'Credit issuance TYA'!CU74-('Credit issuance TYA'!$BB$21*'Credit issuance TYA'!$B$2),IF('Hoja De Calculo'!CV$16&lt;'Hoja De Calculo'!CU$16,0,'Credit issuance TYA'!CU74-('Credit issuance TYA'!$BB$21*'Credit issuance TYA'!$B$2)))</f>
        <v>0</v>
      </c>
      <c r="CV74" s="218">
        <f>IF(ISBLANK('Hoja De Calculo'!CW$13),'Credit issuance TYA'!CV74-('Credit issuance TYA'!$BB$21*'Credit issuance TYA'!$B$2),IF('Hoja De Calculo'!CW$16&lt;'Hoja De Calculo'!CV$16,0,'Credit issuance TYA'!CV74-('Credit issuance TYA'!$BB$21*'Credit issuance TYA'!$B$2)))</f>
        <v>0</v>
      </c>
      <c r="CW74" s="218">
        <f>IF(ISBLANK('Hoja De Calculo'!CX$13),'Credit issuance TYA'!CW74-('Credit issuance TYA'!$BB$21*'Credit issuance TYA'!$B$2),IF('Hoja De Calculo'!CX$16&lt;'Hoja De Calculo'!CW$16,0,'Credit issuance TYA'!CW74-('Credit issuance TYA'!$BB$21*'Credit issuance TYA'!$B$2)))</f>
        <v>0</v>
      </c>
    </row>
    <row r="75" spans="1:101" x14ac:dyDescent="0.35">
      <c r="A75" t="s">
        <v>180</v>
      </c>
      <c r="B75" s="196"/>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c r="AN75" s="196"/>
      <c r="AO75" s="196"/>
      <c r="AP75" s="196"/>
      <c r="AQ75" s="196"/>
      <c r="AR75" s="196"/>
      <c r="AS75" s="196"/>
      <c r="AT75" s="196"/>
      <c r="AU75" s="196"/>
      <c r="AV75" s="196"/>
      <c r="AW75" s="196"/>
      <c r="AX75" s="196"/>
      <c r="AY75" s="196"/>
      <c r="AZ75" s="196"/>
      <c r="BA75" s="196"/>
      <c r="BB75" s="196"/>
      <c r="BC75" s="218">
        <f>'Credit issuance TYA'!BC75-('Credit issuance TYA'!$BC$21*'Credit issuance TYA'!$B$2)</f>
        <v>0</v>
      </c>
      <c r="BD75" s="218">
        <f>IF(ISBLANK('Hoja De Calculo'!BE$13),'Credit issuance TYA'!BD75-('Credit issuance TYA'!$BC$21*'Credit issuance TYA'!$B$2),IF('Hoja De Calculo'!BE$16&lt;'Hoja De Calculo'!BD$16,0,'Credit issuance TYA'!BD75-('Credit issuance TYA'!$BC$21*'Credit issuance TYA'!$B$2)))</f>
        <v>0</v>
      </c>
      <c r="BE75" s="218">
        <f>IF(ISBLANK('Hoja De Calculo'!BF$13),'Credit issuance TYA'!BE75-('Credit issuance TYA'!$BC$21*'Credit issuance TYA'!$B$2),IF('Hoja De Calculo'!BF$16&lt;'Hoja De Calculo'!BE$16,0,'Credit issuance TYA'!BE75-('Credit issuance TYA'!$BC$21*'Credit issuance TYA'!$B$2)))</f>
        <v>0</v>
      </c>
      <c r="BF75" s="218">
        <f>IF(ISBLANK('Hoja De Calculo'!BG$13),'Credit issuance TYA'!BF75-('Credit issuance TYA'!$BC$21*'Credit issuance TYA'!$B$2),IF('Hoja De Calculo'!BG$16&lt;'Hoja De Calculo'!BF$16,0,'Credit issuance TYA'!BF75-('Credit issuance TYA'!$BC$21*'Credit issuance TYA'!$B$2)))</f>
        <v>0</v>
      </c>
      <c r="BG75" s="218">
        <f>IF(ISBLANK('Hoja De Calculo'!BH$13),'Credit issuance TYA'!BG75-('Credit issuance TYA'!$BC$21*'Credit issuance TYA'!$B$2),IF('Hoja De Calculo'!BH$16&lt;'Hoja De Calculo'!BG$16,0,'Credit issuance TYA'!BG75-('Credit issuance TYA'!$BC$21*'Credit issuance TYA'!$B$2)))</f>
        <v>0</v>
      </c>
      <c r="BH75" s="218">
        <f>IF(ISBLANK('Hoja De Calculo'!BI$13),'Credit issuance TYA'!BH75-('Credit issuance TYA'!$BC$21*'Credit issuance TYA'!$B$2),IF('Hoja De Calculo'!BI$16&lt;'Hoja De Calculo'!BH$16,0,'Credit issuance TYA'!BH75-('Credit issuance TYA'!$BC$21*'Credit issuance TYA'!$B$2)))</f>
        <v>0</v>
      </c>
      <c r="BI75" s="218">
        <f>IF(ISBLANK('Hoja De Calculo'!BJ$13),'Credit issuance TYA'!BI75-('Credit issuance TYA'!$BC$21*'Credit issuance TYA'!$B$2),IF('Hoja De Calculo'!BJ$16&lt;'Hoja De Calculo'!BI$16,0,'Credit issuance TYA'!BI75-('Credit issuance TYA'!$BC$21*'Credit issuance TYA'!$B$2)))</f>
        <v>0</v>
      </c>
      <c r="BJ75" s="218">
        <f>IF(ISBLANK('Hoja De Calculo'!BK$13),'Credit issuance TYA'!BJ75-('Credit issuance TYA'!$BC$21*'Credit issuance TYA'!$B$2),IF('Hoja De Calculo'!BK$16&lt;'Hoja De Calculo'!BJ$16,0,'Credit issuance TYA'!BJ75-('Credit issuance TYA'!$BC$21*'Credit issuance TYA'!$B$2)))</f>
        <v>0</v>
      </c>
      <c r="BK75" s="218">
        <f>IF(ISBLANK('Hoja De Calculo'!BL$13),'Credit issuance TYA'!BK75-('Credit issuance TYA'!$BC$21*'Credit issuance TYA'!$B$2),IF('Hoja De Calculo'!BL$16&lt;'Hoja De Calculo'!BK$16,0,'Credit issuance TYA'!BK75-('Credit issuance TYA'!$BC$21*'Credit issuance TYA'!$B$2)))</f>
        <v>0</v>
      </c>
      <c r="BL75" s="218">
        <f>IF(ISBLANK('Hoja De Calculo'!BM$13),'Credit issuance TYA'!BL75-('Credit issuance TYA'!$BC$21*'Credit issuance TYA'!$B$2),IF('Hoja De Calculo'!BM$16&lt;'Hoja De Calculo'!BL$16,0,'Credit issuance TYA'!BL75-('Credit issuance TYA'!$BC$21*'Credit issuance TYA'!$B$2)))</f>
        <v>0</v>
      </c>
      <c r="BM75" s="218">
        <f>IF(ISBLANK('Hoja De Calculo'!BN$13),'Credit issuance TYA'!BM75-('Credit issuance TYA'!$BC$21*'Credit issuance TYA'!$B$2),IF('Hoja De Calculo'!BN$16&lt;'Hoja De Calculo'!BM$16,0,'Credit issuance TYA'!BM75-('Credit issuance TYA'!$BC$21*'Credit issuance TYA'!$B$2)))</f>
        <v>0</v>
      </c>
      <c r="BN75" s="218">
        <f>IF(ISBLANK('Hoja De Calculo'!BO$13),'Credit issuance TYA'!BN75-('Credit issuance TYA'!$BC$21*'Credit issuance TYA'!$B$2),IF('Hoja De Calculo'!BO$16&lt;'Hoja De Calculo'!BN$16,0,'Credit issuance TYA'!BN75-('Credit issuance TYA'!$BC$21*'Credit issuance TYA'!$B$2)))</f>
        <v>0</v>
      </c>
      <c r="BO75" s="218">
        <f>IF(ISBLANK('Hoja De Calculo'!BP$13),'Credit issuance TYA'!BO75-('Credit issuance TYA'!$BC$21*'Credit issuance TYA'!$B$2),IF('Hoja De Calculo'!BP$16&lt;'Hoja De Calculo'!BO$16,0,'Credit issuance TYA'!BO75-('Credit issuance TYA'!$BC$21*'Credit issuance TYA'!$B$2)))</f>
        <v>0</v>
      </c>
      <c r="BP75" s="218">
        <f>IF(ISBLANK('Hoja De Calculo'!BQ$13),'Credit issuance TYA'!BP75-('Credit issuance TYA'!$BC$21*'Credit issuance TYA'!$B$2),IF('Hoja De Calculo'!BQ$16&lt;'Hoja De Calculo'!BP$16,0,'Credit issuance TYA'!BP75-('Credit issuance TYA'!$BC$21*'Credit issuance TYA'!$B$2)))</f>
        <v>0</v>
      </c>
      <c r="BQ75" s="218">
        <f>IF(ISBLANK('Hoja De Calculo'!BR$13),'Credit issuance TYA'!BQ75-('Credit issuance TYA'!$BC$21*'Credit issuance TYA'!$B$2),IF('Hoja De Calculo'!BR$16&lt;'Hoja De Calculo'!BQ$16,0,'Credit issuance TYA'!BQ75-('Credit issuance TYA'!$BC$21*'Credit issuance TYA'!$B$2)))</f>
        <v>0</v>
      </c>
      <c r="BR75" s="218">
        <f>IF(ISBLANK('Hoja De Calculo'!BS$13),'Credit issuance TYA'!BR75-('Credit issuance TYA'!$BC$21*'Credit issuance TYA'!$B$2),IF('Hoja De Calculo'!BS$16&lt;'Hoja De Calculo'!BR$16,0,'Credit issuance TYA'!BR75-('Credit issuance TYA'!$BC$21*'Credit issuance TYA'!$B$2)))</f>
        <v>0</v>
      </c>
      <c r="BS75" s="218">
        <f>IF(ISBLANK('Hoja De Calculo'!BT$13),'Credit issuance TYA'!BS75-('Credit issuance TYA'!$BC$21*'Credit issuance TYA'!$B$2),IF('Hoja De Calculo'!BT$16&lt;'Hoja De Calculo'!BS$16,0,'Credit issuance TYA'!BS75-('Credit issuance TYA'!$BC$21*'Credit issuance TYA'!$B$2)))</f>
        <v>0</v>
      </c>
      <c r="BT75" s="218">
        <f>IF(ISBLANK('Hoja De Calculo'!BU$13),'Credit issuance TYA'!BT75-('Credit issuance TYA'!$BC$21*'Credit issuance TYA'!$B$2),IF('Hoja De Calculo'!BU$16&lt;'Hoja De Calculo'!BT$16,0,'Credit issuance TYA'!BT75-('Credit issuance TYA'!$BC$21*'Credit issuance TYA'!$B$2)))</f>
        <v>0</v>
      </c>
      <c r="BU75" s="218">
        <f>IF(ISBLANK('Hoja De Calculo'!BV$13),'Credit issuance TYA'!BU75-('Credit issuance TYA'!$BC$21*'Credit issuance TYA'!$B$2),IF('Hoja De Calculo'!BV$16&lt;'Hoja De Calculo'!BU$16,0,'Credit issuance TYA'!BU75-('Credit issuance TYA'!$BC$21*'Credit issuance TYA'!$B$2)))</f>
        <v>0</v>
      </c>
      <c r="BV75" s="218">
        <f>IF(ISBLANK('Hoja De Calculo'!BW$13),'Credit issuance TYA'!BV75-('Credit issuance TYA'!$BC$21*'Credit issuance TYA'!$B$2),IF('Hoja De Calculo'!BW$16&lt;'Hoja De Calculo'!BV$16,0,'Credit issuance TYA'!BV75-('Credit issuance TYA'!$BC$21*'Credit issuance TYA'!$B$2)))</f>
        <v>0</v>
      </c>
      <c r="BW75" s="218">
        <f>IF(ISBLANK('Hoja De Calculo'!BX$13),'Credit issuance TYA'!BW75-('Credit issuance TYA'!$BC$21*'Credit issuance TYA'!$B$2),IF('Hoja De Calculo'!BX$16&lt;'Hoja De Calculo'!BW$16,0,'Credit issuance TYA'!BW75-('Credit issuance TYA'!$BC$21*'Credit issuance TYA'!$B$2)))</f>
        <v>0</v>
      </c>
      <c r="BX75" s="218">
        <f>IF(ISBLANK('Hoja De Calculo'!BY$13),'Credit issuance TYA'!BX75-('Credit issuance TYA'!$BC$21*'Credit issuance TYA'!$B$2),IF('Hoja De Calculo'!BY$16&lt;'Hoja De Calculo'!BX$16,0,'Credit issuance TYA'!BX75-('Credit issuance TYA'!$BC$21*'Credit issuance TYA'!$B$2)))</f>
        <v>0</v>
      </c>
      <c r="BY75" s="218">
        <f>IF(ISBLANK('Hoja De Calculo'!BZ$13),'Credit issuance TYA'!BY75-('Credit issuance TYA'!$BC$21*'Credit issuance TYA'!$B$2),IF('Hoja De Calculo'!BZ$16&lt;'Hoja De Calculo'!BY$16,0,'Credit issuance TYA'!BY75-('Credit issuance TYA'!$BC$21*'Credit issuance TYA'!$B$2)))</f>
        <v>0</v>
      </c>
      <c r="BZ75" s="218">
        <f>IF(ISBLANK('Hoja De Calculo'!CA$13),'Credit issuance TYA'!BZ75-('Credit issuance TYA'!$BC$21*'Credit issuance TYA'!$B$2),IF('Hoja De Calculo'!CA$16&lt;'Hoja De Calculo'!BZ$16,0,'Credit issuance TYA'!BZ75-('Credit issuance TYA'!$BC$21*'Credit issuance TYA'!$B$2)))</f>
        <v>0</v>
      </c>
      <c r="CA75" s="218">
        <f>IF(ISBLANK('Hoja De Calculo'!CB$13),'Credit issuance TYA'!CA75-('Credit issuance TYA'!$BC$21*'Credit issuance TYA'!$B$2),IF('Hoja De Calculo'!CB$16&lt;'Hoja De Calculo'!CA$16,0,'Credit issuance TYA'!CA75-('Credit issuance TYA'!$BC$21*'Credit issuance TYA'!$B$2)))</f>
        <v>0</v>
      </c>
      <c r="CB75" s="218">
        <f>IF(ISBLANK('Hoja De Calculo'!CC$13),'Credit issuance TYA'!CB75-('Credit issuance TYA'!$BC$21*'Credit issuance TYA'!$B$2),IF('Hoja De Calculo'!CC$16&lt;'Hoja De Calculo'!CB$16,0,'Credit issuance TYA'!CB75-('Credit issuance TYA'!$BC$21*'Credit issuance TYA'!$B$2)))</f>
        <v>0</v>
      </c>
      <c r="CC75" s="218">
        <f>IF(ISBLANK('Hoja De Calculo'!CD$13),'Credit issuance TYA'!CC75-('Credit issuance TYA'!$BC$21*'Credit issuance TYA'!$B$2),IF('Hoja De Calculo'!CD$16&lt;'Hoja De Calculo'!CC$16,0,'Credit issuance TYA'!CC75-('Credit issuance TYA'!$BC$21*'Credit issuance TYA'!$B$2)))</f>
        <v>0</v>
      </c>
      <c r="CD75" s="218">
        <f>IF(ISBLANK('Hoja De Calculo'!CE$13),'Credit issuance TYA'!CD75-('Credit issuance TYA'!$BC$21*'Credit issuance TYA'!$B$2),IF('Hoja De Calculo'!CE$16&lt;'Hoja De Calculo'!CD$16,0,'Credit issuance TYA'!CD75-('Credit issuance TYA'!$BC$21*'Credit issuance TYA'!$B$2)))</f>
        <v>0</v>
      </c>
      <c r="CE75" s="218">
        <f>IF(ISBLANK('Hoja De Calculo'!CF$13),'Credit issuance TYA'!CE75-('Credit issuance TYA'!$BC$21*'Credit issuance TYA'!$B$2),IF('Hoja De Calculo'!CF$16&lt;'Hoja De Calculo'!CE$16,0,'Credit issuance TYA'!CE75-('Credit issuance TYA'!$BC$21*'Credit issuance TYA'!$B$2)))</f>
        <v>0</v>
      </c>
      <c r="CF75" s="218">
        <f>IF(ISBLANK('Hoja De Calculo'!CG$13),'Credit issuance TYA'!CF75-('Credit issuance TYA'!$BC$21*'Credit issuance TYA'!$B$2),IF('Hoja De Calculo'!CG$16&lt;'Hoja De Calculo'!CF$16,0,'Credit issuance TYA'!CF75-('Credit issuance TYA'!$BC$21*'Credit issuance TYA'!$B$2)))</f>
        <v>0</v>
      </c>
      <c r="CG75" s="218">
        <f>IF(ISBLANK('Hoja De Calculo'!CH$13),'Credit issuance TYA'!CG75-('Credit issuance TYA'!$BC$21*'Credit issuance TYA'!$B$2),IF('Hoja De Calculo'!CH$16&lt;'Hoja De Calculo'!CG$16,0,'Credit issuance TYA'!CG75-('Credit issuance TYA'!$BC$21*'Credit issuance TYA'!$B$2)))</f>
        <v>0</v>
      </c>
      <c r="CH75" s="218">
        <f>IF(ISBLANK('Hoja De Calculo'!CI$13),'Credit issuance TYA'!CH75-('Credit issuance TYA'!$BC$21*'Credit issuance TYA'!$B$2),IF('Hoja De Calculo'!CI$16&lt;'Hoja De Calculo'!CH$16,0,'Credit issuance TYA'!CH75-('Credit issuance TYA'!$BC$21*'Credit issuance TYA'!$B$2)))</f>
        <v>0</v>
      </c>
      <c r="CI75" s="218">
        <f>IF(ISBLANK('Hoja De Calculo'!CJ$13),'Credit issuance TYA'!CI75-('Credit issuance TYA'!$BC$21*'Credit issuance TYA'!$B$2),IF('Hoja De Calculo'!CJ$16&lt;'Hoja De Calculo'!CI$16,0,'Credit issuance TYA'!CI75-('Credit issuance TYA'!$BC$21*'Credit issuance TYA'!$B$2)))</f>
        <v>0</v>
      </c>
      <c r="CJ75" s="218">
        <f>IF(ISBLANK('Hoja De Calculo'!CK$13),'Credit issuance TYA'!CJ75-('Credit issuance TYA'!$BC$21*'Credit issuance TYA'!$B$2),IF('Hoja De Calculo'!CK$16&lt;'Hoja De Calculo'!CJ$16,0,'Credit issuance TYA'!CJ75-('Credit issuance TYA'!$BC$21*'Credit issuance TYA'!$B$2)))</f>
        <v>0</v>
      </c>
      <c r="CK75" s="218">
        <f>IF(ISBLANK('Hoja De Calculo'!CL$13),'Credit issuance TYA'!CK75-('Credit issuance TYA'!$BC$21*'Credit issuance TYA'!$B$2),IF('Hoja De Calculo'!CL$16&lt;'Hoja De Calculo'!CK$16,0,'Credit issuance TYA'!CK75-('Credit issuance TYA'!$BC$21*'Credit issuance TYA'!$B$2)))</f>
        <v>0</v>
      </c>
      <c r="CL75" s="218">
        <f>IF(ISBLANK('Hoja De Calculo'!CM$13),'Credit issuance TYA'!CL75-('Credit issuance TYA'!$BC$21*'Credit issuance TYA'!$B$2),IF('Hoja De Calculo'!CM$16&lt;'Hoja De Calculo'!CL$16,0,'Credit issuance TYA'!CL75-('Credit issuance TYA'!$BC$21*'Credit issuance TYA'!$B$2)))</f>
        <v>0</v>
      </c>
      <c r="CM75" s="218">
        <f>IF(ISBLANK('Hoja De Calculo'!CN$13),'Credit issuance TYA'!CM75-('Credit issuance TYA'!$BC$21*'Credit issuance TYA'!$B$2),IF('Hoja De Calculo'!CN$16&lt;'Hoja De Calculo'!CM$16,0,'Credit issuance TYA'!CM75-('Credit issuance TYA'!$BC$21*'Credit issuance TYA'!$B$2)))</f>
        <v>0</v>
      </c>
      <c r="CN75" s="218">
        <f>IF(ISBLANK('Hoja De Calculo'!CO$13),'Credit issuance TYA'!CN75-('Credit issuance TYA'!$BC$21*'Credit issuance TYA'!$B$2),IF('Hoja De Calculo'!CO$16&lt;'Hoja De Calculo'!CN$16,0,'Credit issuance TYA'!CN75-('Credit issuance TYA'!$BC$21*'Credit issuance TYA'!$B$2)))</f>
        <v>0</v>
      </c>
      <c r="CO75" s="218">
        <f>IF(ISBLANK('Hoja De Calculo'!CP$13),'Credit issuance TYA'!CO75-('Credit issuance TYA'!$BC$21*'Credit issuance TYA'!$B$2),IF('Hoja De Calculo'!CP$16&lt;'Hoja De Calculo'!CO$16,0,'Credit issuance TYA'!CO75-('Credit issuance TYA'!$BC$21*'Credit issuance TYA'!$B$2)))</f>
        <v>0</v>
      </c>
      <c r="CP75" s="218">
        <f>IF(ISBLANK('Hoja De Calculo'!CQ$13),'Credit issuance TYA'!CP75-('Credit issuance TYA'!$BC$21*'Credit issuance TYA'!$B$2),IF('Hoja De Calculo'!CQ$16&lt;'Hoja De Calculo'!CP$16,0,'Credit issuance TYA'!CP75-('Credit issuance TYA'!$BC$21*'Credit issuance TYA'!$B$2)))</f>
        <v>0</v>
      </c>
      <c r="CQ75" s="218">
        <f>IF(ISBLANK('Hoja De Calculo'!CR$13),'Credit issuance TYA'!CQ75-('Credit issuance TYA'!$BC$21*'Credit issuance TYA'!$B$2),IF('Hoja De Calculo'!CR$16&lt;'Hoja De Calculo'!CQ$16,0,'Credit issuance TYA'!CQ75-('Credit issuance TYA'!$BC$21*'Credit issuance TYA'!$B$2)))</f>
        <v>0</v>
      </c>
      <c r="CR75" s="218">
        <f>IF(ISBLANK('Hoja De Calculo'!CS$13),'Credit issuance TYA'!CR75-('Credit issuance TYA'!$BC$21*'Credit issuance TYA'!$B$2),IF('Hoja De Calculo'!CS$16&lt;'Hoja De Calculo'!CR$16,0,'Credit issuance TYA'!CR75-('Credit issuance TYA'!$BC$21*'Credit issuance TYA'!$B$2)))</f>
        <v>0</v>
      </c>
      <c r="CS75" s="218">
        <f>IF(ISBLANK('Hoja De Calculo'!CT$13),'Credit issuance TYA'!CS75-('Credit issuance TYA'!$BC$21*'Credit issuance TYA'!$B$2),IF('Hoja De Calculo'!CT$16&lt;'Hoja De Calculo'!CS$16,0,'Credit issuance TYA'!CS75-('Credit issuance TYA'!$BC$21*'Credit issuance TYA'!$B$2)))</f>
        <v>0</v>
      </c>
      <c r="CT75" s="218">
        <f>IF(ISBLANK('Hoja De Calculo'!CU$13),'Credit issuance TYA'!CT75-('Credit issuance TYA'!$BC$21*'Credit issuance TYA'!$B$2),IF('Hoja De Calculo'!CU$16&lt;'Hoja De Calculo'!CT$16,0,'Credit issuance TYA'!CT75-('Credit issuance TYA'!$BC$21*'Credit issuance TYA'!$B$2)))</f>
        <v>0</v>
      </c>
      <c r="CU75" s="218">
        <f>IF(ISBLANK('Hoja De Calculo'!CV$13),'Credit issuance TYA'!CU75-('Credit issuance TYA'!$BC$21*'Credit issuance TYA'!$B$2),IF('Hoja De Calculo'!CV$16&lt;'Hoja De Calculo'!CU$16,0,'Credit issuance TYA'!CU75-('Credit issuance TYA'!$BC$21*'Credit issuance TYA'!$B$2)))</f>
        <v>0</v>
      </c>
      <c r="CV75" s="218">
        <f>IF(ISBLANK('Hoja De Calculo'!CW$13),'Credit issuance TYA'!CV75-('Credit issuance TYA'!$BC$21*'Credit issuance TYA'!$B$2),IF('Hoja De Calculo'!CW$16&lt;'Hoja De Calculo'!CV$16,0,'Credit issuance TYA'!CV75-('Credit issuance TYA'!$BC$21*'Credit issuance TYA'!$B$2)))</f>
        <v>0</v>
      </c>
      <c r="CW75" s="218">
        <f>IF(ISBLANK('Hoja De Calculo'!CX$13),'Credit issuance TYA'!CW75-('Credit issuance TYA'!$BC$21*'Credit issuance TYA'!$B$2),IF('Hoja De Calculo'!CX$16&lt;'Hoja De Calculo'!CW$16,0,'Credit issuance TYA'!CW75-('Credit issuance TYA'!$BC$21*'Credit issuance TYA'!$B$2)))</f>
        <v>0</v>
      </c>
    </row>
    <row r="76" spans="1:101" x14ac:dyDescent="0.35">
      <c r="A76" t="s">
        <v>181</v>
      </c>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6"/>
      <c r="AY76" s="196"/>
      <c r="AZ76" s="196"/>
      <c r="BA76" s="196"/>
      <c r="BB76" s="196"/>
      <c r="BC76" s="196"/>
      <c r="BD76" s="218">
        <f>'Credit issuance TYA'!BD76-('Credit issuance TYA'!$BD$21*'Credit issuance TYA'!$B$2)</f>
        <v>0</v>
      </c>
      <c r="BE76" s="218">
        <f>IF(ISBLANK('Hoja De Calculo'!BF$13),'Credit issuance TYA'!BE76-('Credit issuance TYA'!$BD$21*'Credit issuance TYA'!$B$2),IF('Hoja De Calculo'!BF$16&lt;'Hoja De Calculo'!BE$16,0,'Credit issuance TYA'!BE76-('Credit issuance TYA'!$BD$21*'Credit issuance TYA'!$B$2)))</f>
        <v>0</v>
      </c>
      <c r="BF76" s="218">
        <f>IF(ISBLANK('Hoja De Calculo'!BG$13),'Credit issuance TYA'!BF76-('Credit issuance TYA'!$BD$21*'Credit issuance TYA'!$B$2),IF('Hoja De Calculo'!BG$16&lt;'Hoja De Calculo'!BF$16,0,'Credit issuance TYA'!BF76-('Credit issuance TYA'!$BD$21*'Credit issuance TYA'!$B$2)))</f>
        <v>0</v>
      </c>
      <c r="BG76" s="218">
        <f>IF(ISBLANK('Hoja De Calculo'!BH$13),'Credit issuance TYA'!BG76-('Credit issuance TYA'!$BD$21*'Credit issuance TYA'!$B$2),IF('Hoja De Calculo'!BH$16&lt;'Hoja De Calculo'!BG$16,0,'Credit issuance TYA'!BG76-('Credit issuance TYA'!$BD$21*'Credit issuance TYA'!$B$2)))</f>
        <v>0</v>
      </c>
      <c r="BH76" s="218">
        <f>IF(ISBLANK('Hoja De Calculo'!BI$13),'Credit issuance TYA'!BH76-('Credit issuance TYA'!$BD$21*'Credit issuance TYA'!$B$2),IF('Hoja De Calculo'!BI$16&lt;'Hoja De Calculo'!BH$16,0,'Credit issuance TYA'!BH76-('Credit issuance TYA'!$BD$21*'Credit issuance TYA'!$B$2)))</f>
        <v>0</v>
      </c>
      <c r="BI76" s="218">
        <f>IF(ISBLANK('Hoja De Calculo'!BJ$13),'Credit issuance TYA'!BI76-('Credit issuance TYA'!$BD$21*'Credit issuance TYA'!$B$2),IF('Hoja De Calculo'!BJ$16&lt;'Hoja De Calculo'!BI$16,0,'Credit issuance TYA'!BI76-('Credit issuance TYA'!$BD$21*'Credit issuance TYA'!$B$2)))</f>
        <v>0</v>
      </c>
      <c r="BJ76" s="218">
        <f>IF(ISBLANK('Hoja De Calculo'!BK$13),'Credit issuance TYA'!BJ76-('Credit issuance TYA'!$BD$21*'Credit issuance TYA'!$B$2),IF('Hoja De Calculo'!BK$16&lt;'Hoja De Calculo'!BJ$16,0,'Credit issuance TYA'!BJ76-('Credit issuance TYA'!$BD$21*'Credit issuance TYA'!$B$2)))</f>
        <v>0</v>
      </c>
      <c r="BK76" s="218">
        <f>IF(ISBLANK('Hoja De Calculo'!BL$13),'Credit issuance TYA'!BK76-('Credit issuance TYA'!$BD$21*'Credit issuance TYA'!$B$2),IF('Hoja De Calculo'!BL$16&lt;'Hoja De Calculo'!BK$16,0,'Credit issuance TYA'!BK76-('Credit issuance TYA'!$BD$21*'Credit issuance TYA'!$B$2)))</f>
        <v>0</v>
      </c>
      <c r="BL76" s="218">
        <f>IF(ISBLANK('Hoja De Calculo'!BM$13),'Credit issuance TYA'!BL76-('Credit issuance TYA'!$BD$21*'Credit issuance TYA'!$B$2),IF('Hoja De Calculo'!BM$16&lt;'Hoja De Calculo'!BL$16,0,'Credit issuance TYA'!BL76-('Credit issuance TYA'!$BD$21*'Credit issuance TYA'!$B$2)))</f>
        <v>0</v>
      </c>
      <c r="BM76" s="218">
        <f>IF(ISBLANK('Hoja De Calculo'!BN$13),'Credit issuance TYA'!BM76-('Credit issuance TYA'!$BD$21*'Credit issuance TYA'!$B$2),IF('Hoja De Calculo'!BN$16&lt;'Hoja De Calculo'!BM$16,0,'Credit issuance TYA'!BM76-('Credit issuance TYA'!$BD$21*'Credit issuance TYA'!$B$2)))</f>
        <v>0</v>
      </c>
      <c r="BN76" s="218">
        <f>IF(ISBLANK('Hoja De Calculo'!BO$13),'Credit issuance TYA'!BN76-('Credit issuance TYA'!$BD$21*'Credit issuance TYA'!$B$2),IF('Hoja De Calculo'!BO$16&lt;'Hoja De Calculo'!BN$16,0,'Credit issuance TYA'!BN76-('Credit issuance TYA'!$BD$21*'Credit issuance TYA'!$B$2)))</f>
        <v>0</v>
      </c>
      <c r="BO76" s="218">
        <f>IF(ISBLANK('Hoja De Calculo'!BP$13),'Credit issuance TYA'!BO76-('Credit issuance TYA'!$BD$21*'Credit issuance TYA'!$B$2),IF('Hoja De Calculo'!BP$16&lt;'Hoja De Calculo'!BO$16,0,'Credit issuance TYA'!BO76-('Credit issuance TYA'!$BD$21*'Credit issuance TYA'!$B$2)))</f>
        <v>0</v>
      </c>
      <c r="BP76" s="218">
        <f>IF(ISBLANK('Hoja De Calculo'!BQ$13),'Credit issuance TYA'!BP76-('Credit issuance TYA'!$BD$21*'Credit issuance TYA'!$B$2),IF('Hoja De Calculo'!BQ$16&lt;'Hoja De Calculo'!BP$16,0,'Credit issuance TYA'!BP76-('Credit issuance TYA'!$BD$21*'Credit issuance TYA'!$B$2)))</f>
        <v>0</v>
      </c>
      <c r="BQ76" s="218">
        <f>IF(ISBLANK('Hoja De Calculo'!BR$13),'Credit issuance TYA'!BQ76-('Credit issuance TYA'!$BD$21*'Credit issuance TYA'!$B$2),IF('Hoja De Calculo'!BR$16&lt;'Hoja De Calculo'!BQ$16,0,'Credit issuance TYA'!BQ76-('Credit issuance TYA'!$BD$21*'Credit issuance TYA'!$B$2)))</f>
        <v>0</v>
      </c>
      <c r="BR76" s="218">
        <f>IF(ISBLANK('Hoja De Calculo'!BS$13),'Credit issuance TYA'!BR76-('Credit issuance TYA'!$BD$21*'Credit issuance TYA'!$B$2),IF('Hoja De Calculo'!BS$16&lt;'Hoja De Calculo'!BR$16,0,'Credit issuance TYA'!BR76-('Credit issuance TYA'!$BD$21*'Credit issuance TYA'!$B$2)))</f>
        <v>0</v>
      </c>
      <c r="BS76" s="218">
        <f>IF(ISBLANK('Hoja De Calculo'!BT$13),'Credit issuance TYA'!BS76-('Credit issuance TYA'!$BD$21*'Credit issuance TYA'!$B$2),IF('Hoja De Calculo'!BT$16&lt;'Hoja De Calculo'!BS$16,0,'Credit issuance TYA'!BS76-('Credit issuance TYA'!$BD$21*'Credit issuance TYA'!$B$2)))</f>
        <v>0</v>
      </c>
      <c r="BT76" s="218">
        <f>IF(ISBLANK('Hoja De Calculo'!BU$13),'Credit issuance TYA'!BT76-('Credit issuance TYA'!$BD$21*'Credit issuance TYA'!$B$2),IF('Hoja De Calculo'!BU$16&lt;'Hoja De Calculo'!BT$16,0,'Credit issuance TYA'!BT76-('Credit issuance TYA'!$BD$21*'Credit issuance TYA'!$B$2)))</f>
        <v>0</v>
      </c>
      <c r="BU76" s="218">
        <f>IF(ISBLANK('Hoja De Calculo'!BV$13),'Credit issuance TYA'!BU76-('Credit issuance TYA'!$BD$21*'Credit issuance TYA'!$B$2),IF('Hoja De Calculo'!BV$16&lt;'Hoja De Calculo'!BU$16,0,'Credit issuance TYA'!BU76-('Credit issuance TYA'!$BD$21*'Credit issuance TYA'!$B$2)))</f>
        <v>0</v>
      </c>
      <c r="BV76" s="218">
        <f>IF(ISBLANK('Hoja De Calculo'!BW$13),'Credit issuance TYA'!BV76-('Credit issuance TYA'!$BD$21*'Credit issuance TYA'!$B$2),IF('Hoja De Calculo'!BW$16&lt;'Hoja De Calculo'!BV$16,0,'Credit issuance TYA'!BV76-('Credit issuance TYA'!$BD$21*'Credit issuance TYA'!$B$2)))</f>
        <v>0</v>
      </c>
      <c r="BW76" s="218">
        <f>IF(ISBLANK('Hoja De Calculo'!BX$13),'Credit issuance TYA'!BW76-('Credit issuance TYA'!$BD$21*'Credit issuance TYA'!$B$2),IF('Hoja De Calculo'!BX$16&lt;'Hoja De Calculo'!BW$16,0,'Credit issuance TYA'!BW76-('Credit issuance TYA'!$BD$21*'Credit issuance TYA'!$B$2)))</f>
        <v>0</v>
      </c>
      <c r="BX76" s="218">
        <f>IF(ISBLANK('Hoja De Calculo'!BY$13),'Credit issuance TYA'!BX76-('Credit issuance TYA'!$BD$21*'Credit issuance TYA'!$B$2),IF('Hoja De Calculo'!BY$16&lt;'Hoja De Calculo'!BX$16,0,'Credit issuance TYA'!BX76-('Credit issuance TYA'!$BD$21*'Credit issuance TYA'!$B$2)))</f>
        <v>0</v>
      </c>
      <c r="BY76" s="218">
        <f>IF(ISBLANK('Hoja De Calculo'!BZ$13),'Credit issuance TYA'!BY76-('Credit issuance TYA'!$BD$21*'Credit issuance TYA'!$B$2),IF('Hoja De Calculo'!BZ$16&lt;'Hoja De Calculo'!BY$16,0,'Credit issuance TYA'!BY76-('Credit issuance TYA'!$BD$21*'Credit issuance TYA'!$B$2)))</f>
        <v>0</v>
      </c>
      <c r="BZ76" s="218">
        <f>IF(ISBLANK('Hoja De Calculo'!CA$13),'Credit issuance TYA'!BZ76-('Credit issuance TYA'!$BD$21*'Credit issuance TYA'!$B$2),IF('Hoja De Calculo'!CA$16&lt;'Hoja De Calculo'!BZ$16,0,'Credit issuance TYA'!BZ76-('Credit issuance TYA'!$BD$21*'Credit issuance TYA'!$B$2)))</f>
        <v>0</v>
      </c>
      <c r="CA76" s="218">
        <f>IF(ISBLANK('Hoja De Calculo'!CB$13),'Credit issuance TYA'!CA76-('Credit issuance TYA'!$BD$21*'Credit issuance TYA'!$B$2),IF('Hoja De Calculo'!CB$16&lt;'Hoja De Calculo'!CA$16,0,'Credit issuance TYA'!CA76-('Credit issuance TYA'!$BD$21*'Credit issuance TYA'!$B$2)))</f>
        <v>0</v>
      </c>
      <c r="CB76" s="218">
        <f>IF(ISBLANK('Hoja De Calculo'!CC$13),'Credit issuance TYA'!CB76-('Credit issuance TYA'!$BD$21*'Credit issuance TYA'!$B$2),IF('Hoja De Calculo'!CC$16&lt;'Hoja De Calculo'!CB$16,0,'Credit issuance TYA'!CB76-('Credit issuance TYA'!$BD$21*'Credit issuance TYA'!$B$2)))</f>
        <v>0</v>
      </c>
      <c r="CC76" s="218">
        <f>IF(ISBLANK('Hoja De Calculo'!CD$13),'Credit issuance TYA'!CC76-('Credit issuance TYA'!$BD$21*'Credit issuance TYA'!$B$2),IF('Hoja De Calculo'!CD$16&lt;'Hoja De Calculo'!CC$16,0,'Credit issuance TYA'!CC76-('Credit issuance TYA'!$BD$21*'Credit issuance TYA'!$B$2)))</f>
        <v>0</v>
      </c>
      <c r="CD76" s="218">
        <f>IF(ISBLANK('Hoja De Calculo'!CE$13),'Credit issuance TYA'!CD76-('Credit issuance TYA'!$BD$21*'Credit issuance TYA'!$B$2),IF('Hoja De Calculo'!CE$16&lt;'Hoja De Calculo'!CD$16,0,'Credit issuance TYA'!CD76-('Credit issuance TYA'!$BD$21*'Credit issuance TYA'!$B$2)))</f>
        <v>0</v>
      </c>
      <c r="CE76" s="218">
        <f>IF(ISBLANK('Hoja De Calculo'!CF$13),'Credit issuance TYA'!CE76-('Credit issuance TYA'!$BD$21*'Credit issuance TYA'!$B$2),IF('Hoja De Calculo'!CF$16&lt;'Hoja De Calculo'!CE$16,0,'Credit issuance TYA'!CE76-('Credit issuance TYA'!$BD$21*'Credit issuance TYA'!$B$2)))</f>
        <v>0</v>
      </c>
      <c r="CF76" s="218">
        <f>IF(ISBLANK('Hoja De Calculo'!CG$13),'Credit issuance TYA'!CF76-('Credit issuance TYA'!$BD$21*'Credit issuance TYA'!$B$2),IF('Hoja De Calculo'!CG$16&lt;'Hoja De Calculo'!CF$16,0,'Credit issuance TYA'!CF76-('Credit issuance TYA'!$BD$21*'Credit issuance TYA'!$B$2)))</f>
        <v>0</v>
      </c>
      <c r="CG76" s="218">
        <f>IF(ISBLANK('Hoja De Calculo'!CH$13),'Credit issuance TYA'!CG76-('Credit issuance TYA'!$BD$21*'Credit issuance TYA'!$B$2),IF('Hoja De Calculo'!CH$16&lt;'Hoja De Calculo'!CG$16,0,'Credit issuance TYA'!CG76-('Credit issuance TYA'!$BD$21*'Credit issuance TYA'!$B$2)))</f>
        <v>0</v>
      </c>
      <c r="CH76" s="218">
        <f>IF(ISBLANK('Hoja De Calculo'!CI$13),'Credit issuance TYA'!CH76-('Credit issuance TYA'!$BD$21*'Credit issuance TYA'!$B$2),IF('Hoja De Calculo'!CI$16&lt;'Hoja De Calculo'!CH$16,0,'Credit issuance TYA'!CH76-('Credit issuance TYA'!$BD$21*'Credit issuance TYA'!$B$2)))</f>
        <v>0</v>
      </c>
      <c r="CI76" s="218">
        <f>IF(ISBLANK('Hoja De Calculo'!CJ$13),'Credit issuance TYA'!CI76-('Credit issuance TYA'!$BD$21*'Credit issuance TYA'!$B$2),IF('Hoja De Calculo'!CJ$16&lt;'Hoja De Calculo'!CI$16,0,'Credit issuance TYA'!CI76-('Credit issuance TYA'!$BD$21*'Credit issuance TYA'!$B$2)))</f>
        <v>0</v>
      </c>
      <c r="CJ76" s="218">
        <f>IF(ISBLANK('Hoja De Calculo'!CK$13),'Credit issuance TYA'!CJ76-('Credit issuance TYA'!$BD$21*'Credit issuance TYA'!$B$2),IF('Hoja De Calculo'!CK$16&lt;'Hoja De Calculo'!CJ$16,0,'Credit issuance TYA'!CJ76-('Credit issuance TYA'!$BD$21*'Credit issuance TYA'!$B$2)))</f>
        <v>0</v>
      </c>
      <c r="CK76" s="218">
        <f>IF(ISBLANK('Hoja De Calculo'!CL$13),'Credit issuance TYA'!CK76-('Credit issuance TYA'!$BD$21*'Credit issuance TYA'!$B$2),IF('Hoja De Calculo'!CL$16&lt;'Hoja De Calculo'!CK$16,0,'Credit issuance TYA'!CK76-('Credit issuance TYA'!$BD$21*'Credit issuance TYA'!$B$2)))</f>
        <v>0</v>
      </c>
      <c r="CL76" s="218">
        <f>IF(ISBLANK('Hoja De Calculo'!CM$13),'Credit issuance TYA'!CL76-('Credit issuance TYA'!$BD$21*'Credit issuance TYA'!$B$2),IF('Hoja De Calculo'!CM$16&lt;'Hoja De Calculo'!CL$16,0,'Credit issuance TYA'!CL76-('Credit issuance TYA'!$BD$21*'Credit issuance TYA'!$B$2)))</f>
        <v>0</v>
      </c>
      <c r="CM76" s="218">
        <f>IF(ISBLANK('Hoja De Calculo'!CN$13),'Credit issuance TYA'!CM76-('Credit issuance TYA'!$BD$21*'Credit issuance TYA'!$B$2),IF('Hoja De Calculo'!CN$16&lt;'Hoja De Calculo'!CM$16,0,'Credit issuance TYA'!CM76-('Credit issuance TYA'!$BD$21*'Credit issuance TYA'!$B$2)))</f>
        <v>0</v>
      </c>
      <c r="CN76" s="218">
        <f>IF(ISBLANK('Hoja De Calculo'!CO$13),'Credit issuance TYA'!CN76-('Credit issuance TYA'!$BD$21*'Credit issuance TYA'!$B$2),IF('Hoja De Calculo'!CO$16&lt;'Hoja De Calculo'!CN$16,0,'Credit issuance TYA'!CN76-('Credit issuance TYA'!$BD$21*'Credit issuance TYA'!$B$2)))</f>
        <v>0</v>
      </c>
      <c r="CO76" s="218">
        <f>IF(ISBLANK('Hoja De Calculo'!CP$13),'Credit issuance TYA'!CO76-('Credit issuance TYA'!$BD$21*'Credit issuance TYA'!$B$2),IF('Hoja De Calculo'!CP$16&lt;'Hoja De Calculo'!CO$16,0,'Credit issuance TYA'!CO76-('Credit issuance TYA'!$BD$21*'Credit issuance TYA'!$B$2)))</f>
        <v>0</v>
      </c>
      <c r="CP76" s="218">
        <f>IF(ISBLANK('Hoja De Calculo'!CQ$13),'Credit issuance TYA'!CP76-('Credit issuance TYA'!$BD$21*'Credit issuance TYA'!$B$2),IF('Hoja De Calculo'!CQ$16&lt;'Hoja De Calculo'!CP$16,0,'Credit issuance TYA'!CP76-('Credit issuance TYA'!$BD$21*'Credit issuance TYA'!$B$2)))</f>
        <v>0</v>
      </c>
      <c r="CQ76" s="218">
        <f>IF(ISBLANK('Hoja De Calculo'!CR$13),'Credit issuance TYA'!CQ76-('Credit issuance TYA'!$BD$21*'Credit issuance TYA'!$B$2),IF('Hoja De Calculo'!CR$16&lt;'Hoja De Calculo'!CQ$16,0,'Credit issuance TYA'!CQ76-('Credit issuance TYA'!$BD$21*'Credit issuance TYA'!$B$2)))</f>
        <v>0</v>
      </c>
      <c r="CR76" s="218">
        <f>IF(ISBLANK('Hoja De Calculo'!CS$13),'Credit issuance TYA'!CR76-('Credit issuance TYA'!$BD$21*'Credit issuance TYA'!$B$2),IF('Hoja De Calculo'!CS$16&lt;'Hoja De Calculo'!CR$16,0,'Credit issuance TYA'!CR76-('Credit issuance TYA'!$BD$21*'Credit issuance TYA'!$B$2)))</f>
        <v>0</v>
      </c>
      <c r="CS76" s="218">
        <f>IF(ISBLANK('Hoja De Calculo'!CT$13),'Credit issuance TYA'!CS76-('Credit issuance TYA'!$BD$21*'Credit issuance TYA'!$B$2),IF('Hoja De Calculo'!CT$16&lt;'Hoja De Calculo'!CS$16,0,'Credit issuance TYA'!CS76-('Credit issuance TYA'!$BD$21*'Credit issuance TYA'!$B$2)))</f>
        <v>0</v>
      </c>
      <c r="CT76" s="218">
        <f>IF(ISBLANK('Hoja De Calculo'!CU$13),'Credit issuance TYA'!CT76-('Credit issuance TYA'!$BD$21*'Credit issuance TYA'!$B$2),IF('Hoja De Calculo'!CU$16&lt;'Hoja De Calculo'!CT$16,0,'Credit issuance TYA'!CT76-('Credit issuance TYA'!$BD$21*'Credit issuance TYA'!$B$2)))</f>
        <v>0</v>
      </c>
      <c r="CU76" s="218">
        <f>IF(ISBLANK('Hoja De Calculo'!CV$13),'Credit issuance TYA'!CU76-('Credit issuance TYA'!$BD$21*'Credit issuance TYA'!$B$2),IF('Hoja De Calculo'!CV$16&lt;'Hoja De Calculo'!CU$16,0,'Credit issuance TYA'!CU76-('Credit issuance TYA'!$BD$21*'Credit issuance TYA'!$B$2)))</f>
        <v>0</v>
      </c>
      <c r="CV76" s="218">
        <f>IF(ISBLANK('Hoja De Calculo'!CW$13),'Credit issuance TYA'!CV76-('Credit issuance TYA'!$BD$21*'Credit issuance TYA'!$B$2),IF('Hoja De Calculo'!CW$16&lt;'Hoja De Calculo'!CV$16,0,'Credit issuance TYA'!CV76-('Credit issuance TYA'!$BD$21*'Credit issuance TYA'!$B$2)))</f>
        <v>0</v>
      </c>
      <c r="CW76" s="218">
        <f>IF(ISBLANK('Hoja De Calculo'!CX$13),'Credit issuance TYA'!CW76-('Credit issuance TYA'!$BD$21*'Credit issuance TYA'!$B$2),IF('Hoja De Calculo'!CX$16&lt;'Hoja De Calculo'!CW$16,0,'Credit issuance TYA'!CW76-('Credit issuance TYA'!$BD$21*'Credit issuance TYA'!$B$2)))</f>
        <v>0</v>
      </c>
    </row>
    <row r="77" spans="1:101" x14ac:dyDescent="0.35">
      <c r="A77" t="s">
        <v>182</v>
      </c>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c r="BA77" s="196"/>
      <c r="BB77" s="196"/>
      <c r="BC77" s="196"/>
      <c r="BD77" s="196"/>
      <c r="BE77" s="218">
        <f>'Credit issuance TYA'!BE77-('Credit issuance TYA'!$BE$21*'Credit issuance TYA'!$B$2)</f>
        <v>0</v>
      </c>
      <c r="BF77" s="218">
        <f>IF(ISBLANK('Hoja De Calculo'!BG$13),'Credit issuance TYA'!BF77-('Credit issuance TYA'!$BE$21*'Credit issuance TYA'!$B$2),IF('Hoja De Calculo'!BG$16&lt;'Hoja De Calculo'!BF$16,0,'Credit issuance TYA'!BF77-('Credit issuance TYA'!$BE$21*'Credit issuance TYA'!$B$2)))</f>
        <v>0</v>
      </c>
      <c r="BG77" s="218">
        <f>IF(ISBLANK('Hoja De Calculo'!BH$13),'Credit issuance TYA'!BG77-('Credit issuance TYA'!$BE$21*'Credit issuance TYA'!$B$2),IF('Hoja De Calculo'!BH$16&lt;'Hoja De Calculo'!BG$16,0,'Credit issuance TYA'!BG77-('Credit issuance TYA'!$BE$21*'Credit issuance TYA'!$B$2)))</f>
        <v>0</v>
      </c>
      <c r="BH77" s="218">
        <f>IF(ISBLANK('Hoja De Calculo'!BI$13),'Credit issuance TYA'!BH77-('Credit issuance TYA'!$BE$21*'Credit issuance TYA'!$B$2),IF('Hoja De Calculo'!BI$16&lt;'Hoja De Calculo'!BH$16,0,'Credit issuance TYA'!BH77-('Credit issuance TYA'!$BE$21*'Credit issuance TYA'!$B$2)))</f>
        <v>0</v>
      </c>
      <c r="BI77" s="218">
        <f>IF(ISBLANK('Hoja De Calculo'!BJ$13),'Credit issuance TYA'!BI77-('Credit issuance TYA'!$BE$21*'Credit issuance TYA'!$B$2),IF('Hoja De Calculo'!BJ$16&lt;'Hoja De Calculo'!BI$16,0,'Credit issuance TYA'!BI77-('Credit issuance TYA'!$BE$21*'Credit issuance TYA'!$B$2)))</f>
        <v>0</v>
      </c>
      <c r="BJ77" s="218">
        <f>IF(ISBLANK('Hoja De Calculo'!BK$13),'Credit issuance TYA'!BJ77-('Credit issuance TYA'!$BE$21*'Credit issuance TYA'!$B$2),IF('Hoja De Calculo'!BK$16&lt;'Hoja De Calculo'!BJ$16,0,'Credit issuance TYA'!BJ77-('Credit issuance TYA'!$BE$21*'Credit issuance TYA'!$B$2)))</f>
        <v>0</v>
      </c>
      <c r="BK77" s="218">
        <f>IF(ISBLANK('Hoja De Calculo'!BL$13),'Credit issuance TYA'!BK77-('Credit issuance TYA'!$BE$21*'Credit issuance TYA'!$B$2),IF('Hoja De Calculo'!BL$16&lt;'Hoja De Calculo'!BK$16,0,'Credit issuance TYA'!BK77-('Credit issuance TYA'!$BE$21*'Credit issuance TYA'!$B$2)))</f>
        <v>0</v>
      </c>
      <c r="BL77" s="218">
        <f>IF(ISBLANK('Hoja De Calculo'!BM$13),'Credit issuance TYA'!BL77-('Credit issuance TYA'!$BE$21*'Credit issuance TYA'!$B$2),IF('Hoja De Calculo'!BM$16&lt;'Hoja De Calculo'!BL$16,0,'Credit issuance TYA'!BL77-('Credit issuance TYA'!$BE$21*'Credit issuance TYA'!$B$2)))</f>
        <v>0</v>
      </c>
      <c r="BM77" s="218">
        <f>IF(ISBLANK('Hoja De Calculo'!BN$13),'Credit issuance TYA'!BM77-('Credit issuance TYA'!$BE$21*'Credit issuance TYA'!$B$2),IF('Hoja De Calculo'!BN$16&lt;'Hoja De Calculo'!BM$16,0,'Credit issuance TYA'!BM77-('Credit issuance TYA'!$BE$21*'Credit issuance TYA'!$B$2)))</f>
        <v>0</v>
      </c>
      <c r="BN77" s="218">
        <f>IF(ISBLANK('Hoja De Calculo'!BO$13),'Credit issuance TYA'!BN77-('Credit issuance TYA'!$BE$21*'Credit issuance TYA'!$B$2),IF('Hoja De Calculo'!BO$16&lt;'Hoja De Calculo'!BN$16,0,'Credit issuance TYA'!BN77-('Credit issuance TYA'!$BE$21*'Credit issuance TYA'!$B$2)))</f>
        <v>0</v>
      </c>
      <c r="BO77" s="218">
        <f>IF(ISBLANK('Hoja De Calculo'!BP$13),'Credit issuance TYA'!BO77-('Credit issuance TYA'!$BE$21*'Credit issuance TYA'!$B$2),IF('Hoja De Calculo'!BP$16&lt;'Hoja De Calculo'!BO$16,0,'Credit issuance TYA'!BO77-('Credit issuance TYA'!$BE$21*'Credit issuance TYA'!$B$2)))</f>
        <v>0</v>
      </c>
      <c r="BP77" s="218">
        <f>IF(ISBLANK('Hoja De Calculo'!BQ$13),'Credit issuance TYA'!BP77-('Credit issuance TYA'!$BE$21*'Credit issuance TYA'!$B$2),IF('Hoja De Calculo'!BQ$16&lt;'Hoja De Calculo'!BP$16,0,'Credit issuance TYA'!BP77-('Credit issuance TYA'!$BE$21*'Credit issuance TYA'!$B$2)))</f>
        <v>0</v>
      </c>
      <c r="BQ77" s="218">
        <f>IF(ISBLANK('Hoja De Calculo'!BR$13),'Credit issuance TYA'!BQ77-('Credit issuance TYA'!$BE$21*'Credit issuance TYA'!$B$2),IF('Hoja De Calculo'!BR$16&lt;'Hoja De Calculo'!BQ$16,0,'Credit issuance TYA'!BQ77-('Credit issuance TYA'!$BE$21*'Credit issuance TYA'!$B$2)))</f>
        <v>0</v>
      </c>
      <c r="BR77" s="218">
        <f>IF(ISBLANK('Hoja De Calculo'!BS$13),'Credit issuance TYA'!BR77-('Credit issuance TYA'!$BE$21*'Credit issuance TYA'!$B$2),IF('Hoja De Calculo'!BS$16&lt;'Hoja De Calculo'!BR$16,0,'Credit issuance TYA'!BR77-('Credit issuance TYA'!$BE$21*'Credit issuance TYA'!$B$2)))</f>
        <v>0</v>
      </c>
      <c r="BS77" s="218">
        <f>IF(ISBLANK('Hoja De Calculo'!BT$13),'Credit issuance TYA'!BS77-('Credit issuance TYA'!$BE$21*'Credit issuance TYA'!$B$2),IF('Hoja De Calculo'!BT$16&lt;'Hoja De Calculo'!BS$16,0,'Credit issuance TYA'!BS77-('Credit issuance TYA'!$BE$21*'Credit issuance TYA'!$B$2)))</f>
        <v>0</v>
      </c>
      <c r="BT77" s="218">
        <f>IF(ISBLANK('Hoja De Calculo'!BU$13),'Credit issuance TYA'!BT77-('Credit issuance TYA'!$BE$21*'Credit issuance TYA'!$B$2),IF('Hoja De Calculo'!BU$16&lt;'Hoja De Calculo'!BT$16,0,'Credit issuance TYA'!BT77-('Credit issuance TYA'!$BE$21*'Credit issuance TYA'!$B$2)))</f>
        <v>0</v>
      </c>
      <c r="BU77" s="218">
        <f>IF(ISBLANK('Hoja De Calculo'!BV$13),'Credit issuance TYA'!BU77-('Credit issuance TYA'!$BE$21*'Credit issuance TYA'!$B$2),IF('Hoja De Calculo'!BV$16&lt;'Hoja De Calculo'!BU$16,0,'Credit issuance TYA'!BU77-('Credit issuance TYA'!$BE$21*'Credit issuance TYA'!$B$2)))</f>
        <v>0</v>
      </c>
      <c r="BV77" s="218">
        <f>IF(ISBLANK('Hoja De Calculo'!BW$13),'Credit issuance TYA'!BV77-('Credit issuance TYA'!$BE$21*'Credit issuance TYA'!$B$2),IF('Hoja De Calculo'!BW$16&lt;'Hoja De Calculo'!BV$16,0,'Credit issuance TYA'!BV77-('Credit issuance TYA'!$BE$21*'Credit issuance TYA'!$B$2)))</f>
        <v>0</v>
      </c>
      <c r="BW77" s="218">
        <f>IF(ISBLANK('Hoja De Calculo'!BX$13),'Credit issuance TYA'!BW77-('Credit issuance TYA'!$BE$21*'Credit issuance TYA'!$B$2),IF('Hoja De Calculo'!BX$16&lt;'Hoja De Calculo'!BW$16,0,'Credit issuance TYA'!BW77-('Credit issuance TYA'!$BE$21*'Credit issuance TYA'!$B$2)))</f>
        <v>0</v>
      </c>
      <c r="BX77" s="218">
        <f>IF(ISBLANK('Hoja De Calculo'!BY$13),'Credit issuance TYA'!BX77-('Credit issuance TYA'!$BE$21*'Credit issuance TYA'!$B$2),IF('Hoja De Calculo'!BY$16&lt;'Hoja De Calculo'!BX$16,0,'Credit issuance TYA'!BX77-('Credit issuance TYA'!$BE$21*'Credit issuance TYA'!$B$2)))</f>
        <v>0</v>
      </c>
      <c r="BY77" s="218">
        <f>IF(ISBLANK('Hoja De Calculo'!BZ$13),'Credit issuance TYA'!BY77-('Credit issuance TYA'!$BE$21*'Credit issuance TYA'!$B$2),IF('Hoja De Calculo'!BZ$16&lt;'Hoja De Calculo'!BY$16,0,'Credit issuance TYA'!BY77-('Credit issuance TYA'!$BE$21*'Credit issuance TYA'!$B$2)))</f>
        <v>0</v>
      </c>
      <c r="BZ77" s="218">
        <f>IF(ISBLANK('Hoja De Calculo'!CA$13),'Credit issuance TYA'!BZ77-('Credit issuance TYA'!$BE$21*'Credit issuance TYA'!$B$2),IF('Hoja De Calculo'!CA$16&lt;'Hoja De Calculo'!BZ$16,0,'Credit issuance TYA'!BZ77-('Credit issuance TYA'!$BE$21*'Credit issuance TYA'!$B$2)))</f>
        <v>0</v>
      </c>
      <c r="CA77" s="218">
        <f>IF(ISBLANK('Hoja De Calculo'!CB$13),'Credit issuance TYA'!CA77-('Credit issuance TYA'!$BE$21*'Credit issuance TYA'!$B$2),IF('Hoja De Calculo'!CB$16&lt;'Hoja De Calculo'!CA$16,0,'Credit issuance TYA'!CA77-('Credit issuance TYA'!$BE$21*'Credit issuance TYA'!$B$2)))</f>
        <v>0</v>
      </c>
      <c r="CB77" s="218">
        <f>IF(ISBLANK('Hoja De Calculo'!CC$13),'Credit issuance TYA'!CB77-('Credit issuance TYA'!$BE$21*'Credit issuance TYA'!$B$2),IF('Hoja De Calculo'!CC$16&lt;'Hoja De Calculo'!CB$16,0,'Credit issuance TYA'!CB77-('Credit issuance TYA'!$BE$21*'Credit issuance TYA'!$B$2)))</f>
        <v>0</v>
      </c>
      <c r="CC77" s="218">
        <f>IF(ISBLANK('Hoja De Calculo'!CD$13),'Credit issuance TYA'!CC77-('Credit issuance TYA'!$BE$21*'Credit issuance TYA'!$B$2),IF('Hoja De Calculo'!CD$16&lt;'Hoja De Calculo'!CC$16,0,'Credit issuance TYA'!CC77-('Credit issuance TYA'!$BE$21*'Credit issuance TYA'!$B$2)))</f>
        <v>0</v>
      </c>
      <c r="CD77" s="218">
        <f>IF(ISBLANK('Hoja De Calculo'!CE$13),'Credit issuance TYA'!CD77-('Credit issuance TYA'!$BE$21*'Credit issuance TYA'!$B$2),IF('Hoja De Calculo'!CE$16&lt;'Hoja De Calculo'!CD$16,0,'Credit issuance TYA'!CD77-('Credit issuance TYA'!$BE$21*'Credit issuance TYA'!$B$2)))</f>
        <v>0</v>
      </c>
      <c r="CE77" s="218">
        <f>IF(ISBLANK('Hoja De Calculo'!CF$13),'Credit issuance TYA'!CE77-('Credit issuance TYA'!$BE$21*'Credit issuance TYA'!$B$2),IF('Hoja De Calculo'!CF$16&lt;'Hoja De Calculo'!CE$16,0,'Credit issuance TYA'!CE77-('Credit issuance TYA'!$BE$21*'Credit issuance TYA'!$B$2)))</f>
        <v>0</v>
      </c>
      <c r="CF77" s="218">
        <f>IF(ISBLANK('Hoja De Calculo'!CG$13),'Credit issuance TYA'!CF77-('Credit issuance TYA'!$BE$21*'Credit issuance TYA'!$B$2),IF('Hoja De Calculo'!CG$16&lt;'Hoja De Calculo'!CF$16,0,'Credit issuance TYA'!CF77-('Credit issuance TYA'!$BE$21*'Credit issuance TYA'!$B$2)))</f>
        <v>0</v>
      </c>
      <c r="CG77" s="218">
        <f>IF(ISBLANK('Hoja De Calculo'!CH$13),'Credit issuance TYA'!CG77-('Credit issuance TYA'!$BE$21*'Credit issuance TYA'!$B$2),IF('Hoja De Calculo'!CH$16&lt;'Hoja De Calculo'!CG$16,0,'Credit issuance TYA'!CG77-('Credit issuance TYA'!$BE$21*'Credit issuance TYA'!$B$2)))</f>
        <v>0</v>
      </c>
      <c r="CH77" s="218">
        <f>IF(ISBLANK('Hoja De Calculo'!CI$13),'Credit issuance TYA'!CH77-('Credit issuance TYA'!$BE$21*'Credit issuance TYA'!$B$2),IF('Hoja De Calculo'!CI$16&lt;'Hoja De Calculo'!CH$16,0,'Credit issuance TYA'!CH77-('Credit issuance TYA'!$BE$21*'Credit issuance TYA'!$B$2)))</f>
        <v>0</v>
      </c>
      <c r="CI77" s="218">
        <f>IF(ISBLANK('Hoja De Calculo'!CJ$13),'Credit issuance TYA'!CI77-('Credit issuance TYA'!$BE$21*'Credit issuance TYA'!$B$2),IF('Hoja De Calculo'!CJ$16&lt;'Hoja De Calculo'!CI$16,0,'Credit issuance TYA'!CI77-('Credit issuance TYA'!$BE$21*'Credit issuance TYA'!$B$2)))</f>
        <v>0</v>
      </c>
      <c r="CJ77" s="218">
        <f>IF(ISBLANK('Hoja De Calculo'!CK$13),'Credit issuance TYA'!CJ77-('Credit issuance TYA'!$BE$21*'Credit issuance TYA'!$B$2),IF('Hoja De Calculo'!CK$16&lt;'Hoja De Calculo'!CJ$16,0,'Credit issuance TYA'!CJ77-('Credit issuance TYA'!$BE$21*'Credit issuance TYA'!$B$2)))</f>
        <v>0</v>
      </c>
      <c r="CK77" s="218">
        <f>IF(ISBLANK('Hoja De Calculo'!CL$13),'Credit issuance TYA'!CK77-('Credit issuance TYA'!$BE$21*'Credit issuance TYA'!$B$2),IF('Hoja De Calculo'!CL$16&lt;'Hoja De Calculo'!CK$16,0,'Credit issuance TYA'!CK77-('Credit issuance TYA'!$BE$21*'Credit issuance TYA'!$B$2)))</f>
        <v>0</v>
      </c>
      <c r="CL77" s="218">
        <f>IF(ISBLANK('Hoja De Calculo'!CM$13),'Credit issuance TYA'!CL77-('Credit issuance TYA'!$BE$21*'Credit issuance TYA'!$B$2),IF('Hoja De Calculo'!CM$16&lt;'Hoja De Calculo'!CL$16,0,'Credit issuance TYA'!CL77-('Credit issuance TYA'!$BE$21*'Credit issuance TYA'!$B$2)))</f>
        <v>0</v>
      </c>
      <c r="CM77" s="218">
        <f>IF(ISBLANK('Hoja De Calculo'!CN$13),'Credit issuance TYA'!CM77-('Credit issuance TYA'!$BE$21*'Credit issuance TYA'!$B$2),IF('Hoja De Calculo'!CN$16&lt;'Hoja De Calculo'!CM$16,0,'Credit issuance TYA'!CM77-('Credit issuance TYA'!$BE$21*'Credit issuance TYA'!$B$2)))</f>
        <v>0</v>
      </c>
      <c r="CN77" s="218">
        <f>IF(ISBLANK('Hoja De Calculo'!CO$13),'Credit issuance TYA'!CN77-('Credit issuance TYA'!$BE$21*'Credit issuance TYA'!$B$2),IF('Hoja De Calculo'!CO$16&lt;'Hoja De Calculo'!CN$16,0,'Credit issuance TYA'!CN77-('Credit issuance TYA'!$BE$21*'Credit issuance TYA'!$B$2)))</f>
        <v>0</v>
      </c>
      <c r="CO77" s="218">
        <f>IF(ISBLANK('Hoja De Calculo'!CP$13),'Credit issuance TYA'!CO77-('Credit issuance TYA'!$BE$21*'Credit issuance TYA'!$B$2),IF('Hoja De Calculo'!CP$16&lt;'Hoja De Calculo'!CO$16,0,'Credit issuance TYA'!CO77-('Credit issuance TYA'!$BE$21*'Credit issuance TYA'!$B$2)))</f>
        <v>0</v>
      </c>
      <c r="CP77" s="218">
        <f>IF(ISBLANK('Hoja De Calculo'!CQ$13),'Credit issuance TYA'!CP77-('Credit issuance TYA'!$BE$21*'Credit issuance TYA'!$B$2),IF('Hoja De Calculo'!CQ$16&lt;'Hoja De Calculo'!CP$16,0,'Credit issuance TYA'!CP77-('Credit issuance TYA'!$BE$21*'Credit issuance TYA'!$B$2)))</f>
        <v>0</v>
      </c>
      <c r="CQ77" s="218">
        <f>IF(ISBLANK('Hoja De Calculo'!CR$13),'Credit issuance TYA'!CQ77-('Credit issuance TYA'!$BE$21*'Credit issuance TYA'!$B$2),IF('Hoja De Calculo'!CR$16&lt;'Hoja De Calculo'!CQ$16,0,'Credit issuance TYA'!CQ77-('Credit issuance TYA'!$BE$21*'Credit issuance TYA'!$B$2)))</f>
        <v>0</v>
      </c>
      <c r="CR77" s="218">
        <f>IF(ISBLANK('Hoja De Calculo'!CS$13),'Credit issuance TYA'!CR77-('Credit issuance TYA'!$BE$21*'Credit issuance TYA'!$B$2),IF('Hoja De Calculo'!CS$16&lt;'Hoja De Calculo'!CR$16,0,'Credit issuance TYA'!CR77-('Credit issuance TYA'!$BE$21*'Credit issuance TYA'!$B$2)))</f>
        <v>0</v>
      </c>
      <c r="CS77" s="218">
        <f>IF(ISBLANK('Hoja De Calculo'!CT$13),'Credit issuance TYA'!CS77-('Credit issuance TYA'!$BE$21*'Credit issuance TYA'!$B$2),IF('Hoja De Calculo'!CT$16&lt;'Hoja De Calculo'!CS$16,0,'Credit issuance TYA'!CS77-('Credit issuance TYA'!$BE$21*'Credit issuance TYA'!$B$2)))</f>
        <v>0</v>
      </c>
      <c r="CT77" s="218">
        <f>IF(ISBLANK('Hoja De Calculo'!CU$13),'Credit issuance TYA'!CT77-('Credit issuance TYA'!$BE$21*'Credit issuance TYA'!$B$2),IF('Hoja De Calculo'!CU$16&lt;'Hoja De Calculo'!CT$16,0,'Credit issuance TYA'!CT77-('Credit issuance TYA'!$BE$21*'Credit issuance TYA'!$B$2)))</f>
        <v>0</v>
      </c>
      <c r="CU77" s="218">
        <f>IF(ISBLANK('Hoja De Calculo'!CV$13),'Credit issuance TYA'!CU77-('Credit issuance TYA'!$BE$21*'Credit issuance TYA'!$B$2),IF('Hoja De Calculo'!CV$16&lt;'Hoja De Calculo'!CU$16,0,'Credit issuance TYA'!CU77-('Credit issuance TYA'!$BE$21*'Credit issuance TYA'!$B$2)))</f>
        <v>0</v>
      </c>
      <c r="CV77" s="218">
        <f>IF(ISBLANK('Hoja De Calculo'!CW$13),'Credit issuance TYA'!CV77-('Credit issuance TYA'!$BE$21*'Credit issuance TYA'!$B$2),IF('Hoja De Calculo'!CW$16&lt;'Hoja De Calculo'!CV$16,0,'Credit issuance TYA'!CV77-('Credit issuance TYA'!$BE$21*'Credit issuance TYA'!$B$2)))</f>
        <v>0</v>
      </c>
      <c r="CW77" s="218">
        <f>IF(ISBLANK('Hoja De Calculo'!CX$13),'Credit issuance TYA'!CW77-('Credit issuance TYA'!$BE$21*'Credit issuance TYA'!$B$2),IF('Hoja De Calculo'!CX$16&lt;'Hoja De Calculo'!CW$16,0,'Credit issuance TYA'!CW77-('Credit issuance TYA'!$BE$21*'Credit issuance TYA'!$B$2)))</f>
        <v>0</v>
      </c>
    </row>
    <row r="78" spans="1:101" x14ac:dyDescent="0.35">
      <c r="A78" t="s">
        <v>183</v>
      </c>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6"/>
      <c r="BC78" s="196"/>
      <c r="BD78" s="196"/>
      <c r="BE78" s="196"/>
      <c r="BF78" s="218">
        <f>'Credit issuance TYA'!BF78-('Credit issuance TYA'!$BF$21*'Credit issuance TYA'!$B$2)</f>
        <v>0</v>
      </c>
      <c r="BG78" s="218">
        <f>IF(ISBLANK('Hoja De Calculo'!BH$13),'Credit issuance TYA'!BG78-('Credit issuance TYA'!$BF$21*'Credit issuance TYA'!$B$2),IF('Hoja De Calculo'!BH$16&lt;'Hoja De Calculo'!BG$16,0,'Credit issuance TYA'!BG78-('Credit issuance TYA'!$BF$21*'Credit issuance TYA'!$B$2)))</f>
        <v>0</v>
      </c>
      <c r="BH78" s="218">
        <f>IF(ISBLANK('Hoja De Calculo'!BI$13),'Credit issuance TYA'!BH78-('Credit issuance TYA'!$BF$21*'Credit issuance TYA'!$B$2),IF('Hoja De Calculo'!BI$16&lt;'Hoja De Calculo'!BH$16,0,'Credit issuance TYA'!BH78-('Credit issuance TYA'!$BF$21*'Credit issuance TYA'!$B$2)))</f>
        <v>0</v>
      </c>
      <c r="BI78" s="218">
        <f>IF(ISBLANK('Hoja De Calculo'!BJ$13),'Credit issuance TYA'!BI78-('Credit issuance TYA'!$BF$21*'Credit issuance TYA'!$B$2),IF('Hoja De Calculo'!BJ$16&lt;'Hoja De Calculo'!BI$16,0,'Credit issuance TYA'!BI78-('Credit issuance TYA'!$BF$21*'Credit issuance TYA'!$B$2)))</f>
        <v>0</v>
      </c>
      <c r="BJ78" s="218">
        <f>IF(ISBLANK('Hoja De Calculo'!BK$13),'Credit issuance TYA'!BJ78-('Credit issuance TYA'!$BF$21*'Credit issuance TYA'!$B$2),IF('Hoja De Calculo'!BK$16&lt;'Hoja De Calculo'!BJ$16,0,'Credit issuance TYA'!BJ78-('Credit issuance TYA'!$BF$21*'Credit issuance TYA'!$B$2)))</f>
        <v>0</v>
      </c>
      <c r="BK78" s="218">
        <f>IF(ISBLANK('Hoja De Calculo'!BL$13),'Credit issuance TYA'!BK78-('Credit issuance TYA'!$BF$21*'Credit issuance TYA'!$B$2),IF('Hoja De Calculo'!BL$16&lt;'Hoja De Calculo'!BK$16,0,'Credit issuance TYA'!BK78-('Credit issuance TYA'!$BF$21*'Credit issuance TYA'!$B$2)))</f>
        <v>0</v>
      </c>
      <c r="BL78" s="218">
        <f>IF(ISBLANK('Hoja De Calculo'!BM$13),'Credit issuance TYA'!BL78-('Credit issuance TYA'!$BF$21*'Credit issuance TYA'!$B$2),IF('Hoja De Calculo'!BM$16&lt;'Hoja De Calculo'!BL$16,0,'Credit issuance TYA'!BL78-('Credit issuance TYA'!$BF$21*'Credit issuance TYA'!$B$2)))</f>
        <v>0</v>
      </c>
      <c r="BM78" s="218">
        <f>IF(ISBLANK('Hoja De Calculo'!BN$13),'Credit issuance TYA'!BM78-('Credit issuance TYA'!$BF$21*'Credit issuance TYA'!$B$2),IF('Hoja De Calculo'!BN$16&lt;'Hoja De Calculo'!BM$16,0,'Credit issuance TYA'!BM78-('Credit issuance TYA'!$BF$21*'Credit issuance TYA'!$B$2)))</f>
        <v>0</v>
      </c>
      <c r="BN78" s="218">
        <f>IF(ISBLANK('Hoja De Calculo'!BO$13),'Credit issuance TYA'!BN78-('Credit issuance TYA'!$BF$21*'Credit issuance TYA'!$B$2),IF('Hoja De Calculo'!BO$16&lt;'Hoja De Calculo'!BN$16,0,'Credit issuance TYA'!BN78-('Credit issuance TYA'!$BF$21*'Credit issuance TYA'!$B$2)))</f>
        <v>0</v>
      </c>
      <c r="BO78" s="218">
        <f>IF(ISBLANK('Hoja De Calculo'!BP$13),'Credit issuance TYA'!BO78-('Credit issuance TYA'!$BF$21*'Credit issuance TYA'!$B$2),IF('Hoja De Calculo'!BP$16&lt;'Hoja De Calculo'!BO$16,0,'Credit issuance TYA'!BO78-('Credit issuance TYA'!$BF$21*'Credit issuance TYA'!$B$2)))</f>
        <v>0</v>
      </c>
      <c r="BP78" s="218">
        <f>IF(ISBLANK('Hoja De Calculo'!BQ$13),'Credit issuance TYA'!BP78-('Credit issuance TYA'!$BF$21*'Credit issuance TYA'!$B$2),IF('Hoja De Calculo'!BQ$16&lt;'Hoja De Calculo'!BP$16,0,'Credit issuance TYA'!BP78-('Credit issuance TYA'!$BF$21*'Credit issuance TYA'!$B$2)))</f>
        <v>0</v>
      </c>
      <c r="BQ78" s="218">
        <f>IF(ISBLANK('Hoja De Calculo'!BR$13),'Credit issuance TYA'!BQ78-('Credit issuance TYA'!$BF$21*'Credit issuance TYA'!$B$2),IF('Hoja De Calculo'!BR$16&lt;'Hoja De Calculo'!BQ$16,0,'Credit issuance TYA'!BQ78-('Credit issuance TYA'!$BF$21*'Credit issuance TYA'!$B$2)))</f>
        <v>0</v>
      </c>
      <c r="BR78" s="218">
        <f>IF(ISBLANK('Hoja De Calculo'!BS$13),'Credit issuance TYA'!BR78-('Credit issuance TYA'!$BF$21*'Credit issuance TYA'!$B$2),IF('Hoja De Calculo'!BS$16&lt;'Hoja De Calculo'!BR$16,0,'Credit issuance TYA'!BR78-('Credit issuance TYA'!$BF$21*'Credit issuance TYA'!$B$2)))</f>
        <v>0</v>
      </c>
      <c r="BS78" s="218">
        <f>IF(ISBLANK('Hoja De Calculo'!BT$13),'Credit issuance TYA'!BS78-('Credit issuance TYA'!$BF$21*'Credit issuance TYA'!$B$2),IF('Hoja De Calculo'!BT$16&lt;'Hoja De Calculo'!BS$16,0,'Credit issuance TYA'!BS78-('Credit issuance TYA'!$BF$21*'Credit issuance TYA'!$B$2)))</f>
        <v>0</v>
      </c>
      <c r="BT78" s="218">
        <f>IF(ISBLANK('Hoja De Calculo'!BU$13),'Credit issuance TYA'!BT78-('Credit issuance TYA'!$BF$21*'Credit issuance TYA'!$B$2),IF('Hoja De Calculo'!BU$16&lt;'Hoja De Calculo'!BT$16,0,'Credit issuance TYA'!BT78-('Credit issuance TYA'!$BF$21*'Credit issuance TYA'!$B$2)))</f>
        <v>0</v>
      </c>
      <c r="BU78" s="218">
        <f>IF(ISBLANK('Hoja De Calculo'!BV$13),'Credit issuance TYA'!BU78-('Credit issuance TYA'!$BF$21*'Credit issuance TYA'!$B$2),IF('Hoja De Calculo'!BV$16&lt;'Hoja De Calculo'!BU$16,0,'Credit issuance TYA'!BU78-('Credit issuance TYA'!$BF$21*'Credit issuance TYA'!$B$2)))</f>
        <v>0</v>
      </c>
      <c r="BV78" s="218">
        <f>IF(ISBLANK('Hoja De Calculo'!BW$13),'Credit issuance TYA'!BV78-('Credit issuance TYA'!$BF$21*'Credit issuance TYA'!$B$2),IF('Hoja De Calculo'!BW$16&lt;'Hoja De Calculo'!BV$16,0,'Credit issuance TYA'!BV78-('Credit issuance TYA'!$BF$21*'Credit issuance TYA'!$B$2)))</f>
        <v>0</v>
      </c>
      <c r="BW78" s="218">
        <f>IF(ISBLANK('Hoja De Calculo'!BX$13),'Credit issuance TYA'!BW78-('Credit issuance TYA'!$BF$21*'Credit issuance TYA'!$B$2),IF('Hoja De Calculo'!BX$16&lt;'Hoja De Calculo'!BW$16,0,'Credit issuance TYA'!BW78-('Credit issuance TYA'!$BF$21*'Credit issuance TYA'!$B$2)))</f>
        <v>0</v>
      </c>
      <c r="BX78" s="218">
        <f>IF(ISBLANK('Hoja De Calculo'!BY$13),'Credit issuance TYA'!BX78-('Credit issuance TYA'!$BF$21*'Credit issuance TYA'!$B$2),IF('Hoja De Calculo'!BY$16&lt;'Hoja De Calculo'!BX$16,0,'Credit issuance TYA'!BX78-('Credit issuance TYA'!$BF$21*'Credit issuance TYA'!$B$2)))</f>
        <v>0</v>
      </c>
      <c r="BY78" s="218">
        <f>IF(ISBLANK('Hoja De Calculo'!BZ$13),'Credit issuance TYA'!BY78-('Credit issuance TYA'!$BF$21*'Credit issuance TYA'!$B$2),IF('Hoja De Calculo'!BZ$16&lt;'Hoja De Calculo'!BY$16,0,'Credit issuance TYA'!BY78-('Credit issuance TYA'!$BF$21*'Credit issuance TYA'!$B$2)))</f>
        <v>0</v>
      </c>
      <c r="BZ78" s="218">
        <f>IF(ISBLANK('Hoja De Calculo'!CA$13),'Credit issuance TYA'!BZ78-('Credit issuance TYA'!$BF$21*'Credit issuance TYA'!$B$2),IF('Hoja De Calculo'!CA$16&lt;'Hoja De Calculo'!BZ$16,0,'Credit issuance TYA'!BZ78-('Credit issuance TYA'!$BF$21*'Credit issuance TYA'!$B$2)))</f>
        <v>0</v>
      </c>
      <c r="CA78" s="218">
        <f>IF(ISBLANK('Hoja De Calculo'!CB$13),'Credit issuance TYA'!CA78-('Credit issuance TYA'!$BF$21*'Credit issuance TYA'!$B$2),IF('Hoja De Calculo'!CB$16&lt;'Hoja De Calculo'!CA$16,0,'Credit issuance TYA'!CA78-('Credit issuance TYA'!$BF$21*'Credit issuance TYA'!$B$2)))</f>
        <v>0</v>
      </c>
      <c r="CB78" s="218">
        <f>IF(ISBLANK('Hoja De Calculo'!CC$13),'Credit issuance TYA'!CB78-('Credit issuance TYA'!$BF$21*'Credit issuance TYA'!$B$2),IF('Hoja De Calculo'!CC$16&lt;'Hoja De Calculo'!CB$16,0,'Credit issuance TYA'!CB78-('Credit issuance TYA'!$BF$21*'Credit issuance TYA'!$B$2)))</f>
        <v>0</v>
      </c>
      <c r="CC78" s="218">
        <f>IF(ISBLANK('Hoja De Calculo'!CD$13),'Credit issuance TYA'!CC78-('Credit issuance TYA'!$BF$21*'Credit issuance TYA'!$B$2),IF('Hoja De Calculo'!CD$16&lt;'Hoja De Calculo'!CC$16,0,'Credit issuance TYA'!CC78-('Credit issuance TYA'!$BF$21*'Credit issuance TYA'!$B$2)))</f>
        <v>0</v>
      </c>
      <c r="CD78" s="218">
        <f>IF(ISBLANK('Hoja De Calculo'!CE$13),'Credit issuance TYA'!CD78-('Credit issuance TYA'!$BF$21*'Credit issuance TYA'!$B$2),IF('Hoja De Calculo'!CE$16&lt;'Hoja De Calculo'!CD$16,0,'Credit issuance TYA'!CD78-('Credit issuance TYA'!$BF$21*'Credit issuance TYA'!$B$2)))</f>
        <v>0</v>
      </c>
      <c r="CE78" s="218">
        <f>IF(ISBLANK('Hoja De Calculo'!CF$13),'Credit issuance TYA'!CE78-('Credit issuance TYA'!$BF$21*'Credit issuance TYA'!$B$2),IF('Hoja De Calculo'!CF$16&lt;'Hoja De Calculo'!CE$16,0,'Credit issuance TYA'!CE78-('Credit issuance TYA'!$BF$21*'Credit issuance TYA'!$B$2)))</f>
        <v>0</v>
      </c>
      <c r="CF78" s="218">
        <f>IF(ISBLANK('Hoja De Calculo'!CG$13),'Credit issuance TYA'!CF78-('Credit issuance TYA'!$BF$21*'Credit issuance TYA'!$B$2),IF('Hoja De Calculo'!CG$16&lt;'Hoja De Calculo'!CF$16,0,'Credit issuance TYA'!CF78-('Credit issuance TYA'!$BF$21*'Credit issuance TYA'!$B$2)))</f>
        <v>0</v>
      </c>
      <c r="CG78" s="218">
        <f>IF(ISBLANK('Hoja De Calculo'!CH$13),'Credit issuance TYA'!CG78-('Credit issuance TYA'!$BF$21*'Credit issuance TYA'!$B$2),IF('Hoja De Calculo'!CH$16&lt;'Hoja De Calculo'!CG$16,0,'Credit issuance TYA'!CG78-('Credit issuance TYA'!$BF$21*'Credit issuance TYA'!$B$2)))</f>
        <v>0</v>
      </c>
      <c r="CH78" s="218">
        <f>IF(ISBLANK('Hoja De Calculo'!CI$13),'Credit issuance TYA'!CH78-('Credit issuance TYA'!$BF$21*'Credit issuance TYA'!$B$2),IF('Hoja De Calculo'!CI$16&lt;'Hoja De Calculo'!CH$16,0,'Credit issuance TYA'!CH78-('Credit issuance TYA'!$BF$21*'Credit issuance TYA'!$B$2)))</f>
        <v>0</v>
      </c>
      <c r="CI78" s="218">
        <f>IF(ISBLANK('Hoja De Calculo'!CJ$13),'Credit issuance TYA'!CI78-('Credit issuance TYA'!$BF$21*'Credit issuance TYA'!$B$2),IF('Hoja De Calculo'!CJ$16&lt;'Hoja De Calculo'!CI$16,0,'Credit issuance TYA'!CI78-('Credit issuance TYA'!$BF$21*'Credit issuance TYA'!$B$2)))</f>
        <v>0</v>
      </c>
      <c r="CJ78" s="218">
        <f>IF(ISBLANK('Hoja De Calculo'!CK$13),'Credit issuance TYA'!CJ78-('Credit issuance TYA'!$BF$21*'Credit issuance TYA'!$B$2),IF('Hoja De Calculo'!CK$16&lt;'Hoja De Calculo'!CJ$16,0,'Credit issuance TYA'!CJ78-('Credit issuance TYA'!$BF$21*'Credit issuance TYA'!$B$2)))</f>
        <v>0</v>
      </c>
      <c r="CK78" s="218">
        <f>IF(ISBLANK('Hoja De Calculo'!CL$13),'Credit issuance TYA'!CK78-('Credit issuance TYA'!$BF$21*'Credit issuance TYA'!$B$2),IF('Hoja De Calculo'!CL$16&lt;'Hoja De Calculo'!CK$16,0,'Credit issuance TYA'!CK78-('Credit issuance TYA'!$BF$21*'Credit issuance TYA'!$B$2)))</f>
        <v>0</v>
      </c>
      <c r="CL78" s="218">
        <f>IF(ISBLANK('Hoja De Calculo'!CM$13),'Credit issuance TYA'!CL78-('Credit issuance TYA'!$BF$21*'Credit issuance TYA'!$B$2),IF('Hoja De Calculo'!CM$16&lt;'Hoja De Calculo'!CL$16,0,'Credit issuance TYA'!CL78-('Credit issuance TYA'!$BF$21*'Credit issuance TYA'!$B$2)))</f>
        <v>0</v>
      </c>
      <c r="CM78" s="218">
        <f>IF(ISBLANK('Hoja De Calculo'!CN$13),'Credit issuance TYA'!CM78-('Credit issuance TYA'!$BF$21*'Credit issuance TYA'!$B$2),IF('Hoja De Calculo'!CN$16&lt;'Hoja De Calculo'!CM$16,0,'Credit issuance TYA'!CM78-('Credit issuance TYA'!$BF$21*'Credit issuance TYA'!$B$2)))</f>
        <v>0</v>
      </c>
      <c r="CN78" s="218">
        <f>IF(ISBLANK('Hoja De Calculo'!CO$13),'Credit issuance TYA'!CN78-('Credit issuance TYA'!$BF$21*'Credit issuance TYA'!$B$2),IF('Hoja De Calculo'!CO$16&lt;'Hoja De Calculo'!CN$16,0,'Credit issuance TYA'!CN78-('Credit issuance TYA'!$BF$21*'Credit issuance TYA'!$B$2)))</f>
        <v>0</v>
      </c>
      <c r="CO78" s="218">
        <f>IF(ISBLANK('Hoja De Calculo'!CP$13),'Credit issuance TYA'!CO78-('Credit issuance TYA'!$BF$21*'Credit issuance TYA'!$B$2),IF('Hoja De Calculo'!CP$16&lt;'Hoja De Calculo'!CO$16,0,'Credit issuance TYA'!CO78-('Credit issuance TYA'!$BF$21*'Credit issuance TYA'!$B$2)))</f>
        <v>0</v>
      </c>
      <c r="CP78" s="218">
        <f>IF(ISBLANK('Hoja De Calculo'!CQ$13),'Credit issuance TYA'!CP78-('Credit issuance TYA'!$BF$21*'Credit issuance TYA'!$B$2),IF('Hoja De Calculo'!CQ$16&lt;'Hoja De Calculo'!CP$16,0,'Credit issuance TYA'!CP78-('Credit issuance TYA'!$BF$21*'Credit issuance TYA'!$B$2)))</f>
        <v>0</v>
      </c>
      <c r="CQ78" s="218">
        <f>IF(ISBLANK('Hoja De Calculo'!CR$13),'Credit issuance TYA'!CQ78-('Credit issuance TYA'!$BF$21*'Credit issuance TYA'!$B$2),IF('Hoja De Calculo'!CR$16&lt;'Hoja De Calculo'!CQ$16,0,'Credit issuance TYA'!CQ78-('Credit issuance TYA'!$BF$21*'Credit issuance TYA'!$B$2)))</f>
        <v>0</v>
      </c>
      <c r="CR78" s="218">
        <f>IF(ISBLANK('Hoja De Calculo'!CS$13),'Credit issuance TYA'!CR78-('Credit issuance TYA'!$BF$21*'Credit issuance TYA'!$B$2),IF('Hoja De Calculo'!CS$16&lt;'Hoja De Calculo'!CR$16,0,'Credit issuance TYA'!CR78-('Credit issuance TYA'!$BF$21*'Credit issuance TYA'!$B$2)))</f>
        <v>0</v>
      </c>
      <c r="CS78" s="218">
        <f>IF(ISBLANK('Hoja De Calculo'!CT$13),'Credit issuance TYA'!CS78-('Credit issuance TYA'!$BF$21*'Credit issuance TYA'!$B$2),IF('Hoja De Calculo'!CT$16&lt;'Hoja De Calculo'!CS$16,0,'Credit issuance TYA'!CS78-('Credit issuance TYA'!$BF$21*'Credit issuance TYA'!$B$2)))</f>
        <v>0</v>
      </c>
      <c r="CT78" s="218">
        <f>IF(ISBLANK('Hoja De Calculo'!CU$13),'Credit issuance TYA'!CT78-('Credit issuance TYA'!$BF$21*'Credit issuance TYA'!$B$2),IF('Hoja De Calculo'!CU$16&lt;'Hoja De Calculo'!CT$16,0,'Credit issuance TYA'!CT78-('Credit issuance TYA'!$BF$21*'Credit issuance TYA'!$B$2)))</f>
        <v>0</v>
      </c>
      <c r="CU78" s="218">
        <f>IF(ISBLANK('Hoja De Calculo'!CV$13),'Credit issuance TYA'!CU78-('Credit issuance TYA'!$BF$21*'Credit issuance TYA'!$B$2),IF('Hoja De Calculo'!CV$16&lt;'Hoja De Calculo'!CU$16,0,'Credit issuance TYA'!CU78-('Credit issuance TYA'!$BF$21*'Credit issuance TYA'!$B$2)))</f>
        <v>0</v>
      </c>
      <c r="CV78" s="218">
        <f>IF(ISBLANK('Hoja De Calculo'!CW$13),'Credit issuance TYA'!CV78-('Credit issuance TYA'!$BF$21*'Credit issuance TYA'!$B$2),IF('Hoja De Calculo'!CW$16&lt;'Hoja De Calculo'!CV$16,0,'Credit issuance TYA'!CV78-('Credit issuance TYA'!$BF$21*'Credit issuance TYA'!$B$2)))</f>
        <v>0</v>
      </c>
      <c r="CW78" s="218">
        <f>IF(ISBLANK('Hoja De Calculo'!CX$13),'Credit issuance TYA'!CW78-('Credit issuance TYA'!$BF$21*'Credit issuance TYA'!$B$2),IF('Hoja De Calculo'!CX$16&lt;'Hoja De Calculo'!CW$16,0,'Credit issuance TYA'!CW78-('Credit issuance TYA'!$BF$21*'Credit issuance TYA'!$B$2)))</f>
        <v>0</v>
      </c>
    </row>
    <row r="79" spans="1:101" x14ac:dyDescent="0.35">
      <c r="A79" t="s">
        <v>184</v>
      </c>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c r="BB79" s="196"/>
      <c r="BC79" s="196"/>
      <c r="BD79" s="196"/>
      <c r="BE79" s="196"/>
      <c r="BF79" s="196"/>
      <c r="BG79" s="218">
        <f>'Credit issuance TYA'!BG79-('Credit issuance TYA'!$BG$21*'Credit issuance TYA'!$B$2)</f>
        <v>0</v>
      </c>
      <c r="BH79" s="218">
        <f>IF(ISBLANK('Hoja De Calculo'!BI$13),'Credit issuance TYA'!BH79-('Credit issuance TYA'!$BG$21*'Credit issuance TYA'!$B$2),IF('Hoja De Calculo'!BI$16&lt;'Hoja De Calculo'!BH$16,0,'Credit issuance TYA'!BH79-('Credit issuance TYA'!$BG$21*'Credit issuance TYA'!$B$2)))</f>
        <v>0</v>
      </c>
      <c r="BI79" s="218">
        <f>IF(ISBLANK('Hoja De Calculo'!BJ$13),'Credit issuance TYA'!BI79-('Credit issuance TYA'!$BG$21*'Credit issuance TYA'!$B$2),IF('Hoja De Calculo'!BJ$16&lt;'Hoja De Calculo'!BI$16,0,'Credit issuance TYA'!BI79-('Credit issuance TYA'!$BG$21*'Credit issuance TYA'!$B$2)))</f>
        <v>0</v>
      </c>
      <c r="BJ79" s="218">
        <f>IF(ISBLANK('Hoja De Calculo'!BK$13),'Credit issuance TYA'!BJ79-('Credit issuance TYA'!$BG$21*'Credit issuance TYA'!$B$2),IF('Hoja De Calculo'!BK$16&lt;'Hoja De Calculo'!BJ$16,0,'Credit issuance TYA'!BJ79-('Credit issuance TYA'!$BG$21*'Credit issuance TYA'!$B$2)))</f>
        <v>0</v>
      </c>
      <c r="BK79" s="218">
        <f>IF(ISBLANK('Hoja De Calculo'!BL$13),'Credit issuance TYA'!BK79-('Credit issuance TYA'!$BG$21*'Credit issuance TYA'!$B$2),IF('Hoja De Calculo'!BL$16&lt;'Hoja De Calculo'!BK$16,0,'Credit issuance TYA'!BK79-('Credit issuance TYA'!$BG$21*'Credit issuance TYA'!$B$2)))</f>
        <v>0</v>
      </c>
      <c r="BL79" s="218">
        <f>IF(ISBLANK('Hoja De Calculo'!BM$13),'Credit issuance TYA'!BL79-('Credit issuance TYA'!$BG$21*'Credit issuance TYA'!$B$2),IF('Hoja De Calculo'!BM$16&lt;'Hoja De Calculo'!BL$16,0,'Credit issuance TYA'!BL79-('Credit issuance TYA'!$BG$21*'Credit issuance TYA'!$B$2)))</f>
        <v>0</v>
      </c>
      <c r="BM79" s="218">
        <f>IF(ISBLANK('Hoja De Calculo'!BN$13),'Credit issuance TYA'!BM79-('Credit issuance TYA'!$BG$21*'Credit issuance TYA'!$B$2),IF('Hoja De Calculo'!BN$16&lt;'Hoja De Calculo'!BM$16,0,'Credit issuance TYA'!BM79-('Credit issuance TYA'!$BG$21*'Credit issuance TYA'!$B$2)))</f>
        <v>0</v>
      </c>
      <c r="BN79" s="218">
        <f>IF(ISBLANK('Hoja De Calculo'!BO$13),'Credit issuance TYA'!BN79-('Credit issuance TYA'!$BG$21*'Credit issuance TYA'!$B$2),IF('Hoja De Calculo'!BO$16&lt;'Hoja De Calculo'!BN$16,0,'Credit issuance TYA'!BN79-('Credit issuance TYA'!$BG$21*'Credit issuance TYA'!$B$2)))</f>
        <v>0</v>
      </c>
      <c r="BO79" s="218">
        <f>IF(ISBLANK('Hoja De Calculo'!BP$13),'Credit issuance TYA'!BO79-('Credit issuance TYA'!$BG$21*'Credit issuance TYA'!$B$2),IF('Hoja De Calculo'!BP$16&lt;'Hoja De Calculo'!BO$16,0,'Credit issuance TYA'!BO79-('Credit issuance TYA'!$BG$21*'Credit issuance TYA'!$B$2)))</f>
        <v>0</v>
      </c>
      <c r="BP79" s="218">
        <f>IF(ISBLANK('Hoja De Calculo'!BQ$13),'Credit issuance TYA'!BP79-('Credit issuance TYA'!$BG$21*'Credit issuance TYA'!$B$2),IF('Hoja De Calculo'!BQ$16&lt;'Hoja De Calculo'!BP$16,0,'Credit issuance TYA'!BP79-('Credit issuance TYA'!$BG$21*'Credit issuance TYA'!$B$2)))</f>
        <v>0</v>
      </c>
      <c r="BQ79" s="218">
        <f>IF(ISBLANK('Hoja De Calculo'!BR$13),'Credit issuance TYA'!BQ79-('Credit issuance TYA'!$BG$21*'Credit issuance TYA'!$B$2),IF('Hoja De Calculo'!BR$16&lt;'Hoja De Calculo'!BQ$16,0,'Credit issuance TYA'!BQ79-('Credit issuance TYA'!$BG$21*'Credit issuance TYA'!$B$2)))</f>
        <v>0</v>
      </c>
      <c r="BR79" s="218">
        <f>IF(ISBLANK('Hoja De Calculo'!BS$13),'Credit issuance TYA'!BR79-('Credit issuance TYA'!$BG$21*'Credit issuance TYA'!$B$2),IF('Hoja De Calculo'!BS$16&lt;'Hoja De Calculo'!BR$16,0,'Credit issuance TYA'!BR79-('Credit issuance TYA'!$BG$21*'Credit issuance TYA'!$B$2)))</f>
        <v>0</v>
      </c>
      <c r="BS79" s="218">
        <f>IF(ISBLANK('Hoja De Calculo'!BT$13),'Credit issuance TYA'!BS79-('Credit issuance TYA'!$BG$21*'Credit issuance TYA'!$B$2),IF('Hoja De Calculo'!BT$16&lt;'Hoja De Calculo'!BS$16,0,'Credit issuance TYA'!BS79-('Credit issuance TYA'!$BG$21*'Credit issuance TYA'!$B$2)))</f>
        <v>0</v>
      </c>
      <c r="BT79" s="218">
        <f>IF(ISBLANK('Hoja De Calculo'!BU$13),'Credit issuance TYA'!BT79-('Credit issuance TYA'!$BG$21*'Credit issuance TYA'!$B$2),IF('Hoja De Calculo'!BU$16&lt;'Hoja De Calculo'!BT$16,0,'Credit issuance TYA'!BT79-('Credit issuance TYA'!$BG$21*'Credit issuance TYA'!$B$2)))</f>
        <v>0</v>
      </c>
      <c r="BU79" s="218">
        <f>IF(ISBLANK('Hoja De Calculo'!BV$13),'Credit issuance TYA'!BU79-('Credit issuance TYA'!$BG$21*'Credit issuance TYA'!$B$2),IF('Hoja De Calculo'!BV$16&lt;'Hoja De Calculo'!BU$16,0,'Credit issuance TYA'!BU79-('Credit issuance TYA'!$BG$21*'Credit issuance TYA'!$B$2)))</f>
        <v>0</v>
      </c>
      <c r="BV79" s="218">
        <f>IF(ISBLANK('Hoja De Calculo'!BW$13),'Credit issuance TYA'!BV79-('Credit issuance TYA'!$BG$21*'Credit issuance TYA'!$B$2),IF('Hoja De Calculo'!BW$16&lt;'Hoja De Calculo'!BV$16,0,'Credit issuance TYA'!BV79-('Credit issuance TYA'!$BG$21*'Credit issuance TYA'!$B$2)))</f>
        <v>0</v>
      </c>
      <c r="BW79" s="218">
        <f>IF(ISBLANK('Hoja De Calculo'!BX$13),'Credit issuance TYA'!BW79-('Credit issuance TYA'!$BG$21*'Credit issuance TYA'!$B$2),IF('Hoja De Calculo'!BX$16&lt;'Hoja De Calculo'!BW$16,0,'Credit issuance TYA'!BW79-('Credit issuance TYA'!$BG$21*'Credit issuance TYA'!$B$2)))</f>
        <v>0</v>
      </c>
      <c r="BX79" s="218">
        <f>IF(ISBLANK('Hoja De Calculo'!BY$13),'Credit issuance TYA'!BX79-('Credit issuance TYA'!$BG$21*'Credit issuance TYA'!$B$2),IF('Hoja De Calculo'!BY$16&lt;'Hoja De Calculo'!BX$16,0,'Credit issuance TYA'!BX79-('Credit issuance TYA'!$BG$21*'Credit issuance TYA'!$B$2)))</f>
        <v>0</v>
      </c>
      <c r="BY79" s="218">
        <f>IF(ISBLANK('Hoja De Calculo'!BZ$13),'Credit issuance TYA'!BY79-('Credit issuance TYA'!$BG$21*'Credit issuance TYA'!$B$2),IF('Hoja De Calculo'!BZ$16&lt;'Hoja De Calculo'!BY$16,0,'Credit issuance TYA'!BY79-('Credit issuance TYA'!$BG$21*'Credit issuance TYA'!$B$2)))</f>
        <v>0</v>
      </c>
      <c r="BZ79" s="218">
        <f>IF(ISBLANK('Hoja De Calculo'!CA$13),'Credit issuance TYA'!BZ79-('Credit issuance TYA'!$BG$21*'Credit issuance TYA'!$B$2),IF('Hoja De Calculo'!CA$16&lt;'Hoja De Calculo'!BZ$16,0,'Credit issuance TYA'!BZ79-('Credit issuance TYA'!$BG$21*'Credit issuance TYA'!$B$2)))</f>
        <v>0</v>
      </c>
      <c r="CA79" s="218">
        <f>IF(ISBLANK('Hoja De Calculo'!CB$13),'Credit issuance TYA'!CA79-('Credit issuance TYA'!$BG$21*'Credit issuance TYA'!$B$2),IF('Hoja De Calculo'!CB$16&lt;'Hoja De Calculo'!CA$16,0,'Credit issuance TYA'!CA79-('Credit issuance TYA'!$BG$21*'Credit issuance TYA'!$B$2)))</f>
        <v>0</v>
      </c>
      <c r="CB79" s="218">
        <f>IF(ISBLANK('Hoja De Calculo'!CC$13),'Credit issuance TYA'!CB79-('Credit issuance TYA'!$BG$21*'Credit issuance TYA'!$B$2),IF('Hoja De Calculo'!CC$16&lt;'Hoja De Calculo'!CB$16,0,'Credit issuance TYA'!CB79-('Credit issuance TYA'!$BG$21*'Credit issuance TYA'!$B$2)))</f>
        <v>0</v>
      </c>
      <c r="CC79" s="218">
        <f>IF(ISBLANK('Hoja De Calculo'!CD$13),'Credit issuance TYA'!CC79-('Credit issuance TYA'!$BG$21*'Credit issuance TYA'!$B$2),IF('Hoja De Calculo'!CD$16&lt;'Hoja De Calculo'!CC$16,0,'Credit issuance TYA'!CC79-('Credit issuance TYA'!$BG$21*'Credit issuance TYA'!$B$2)))</f>
        <v>0</v>
      </c>
      <c r="CD79" s="218">
        <f>IF(ISBLANK('Hoja De Calculo'!CE$13),'Credit issuance TYA'!CD79-('Credit issuance TYA'!$BG$21*'Credit issuance TYA'!$B$2),IF('Hoja De Calculo'!CE$16&lt;'Hoja De Calculo'!CD$16,0,'Credit issuance TYA'!CD79-('Credit issuance TYA'!$BG$21*'Credit issuance TYA'!$B$2)))</f>
        <v>0</v>
      </c>
      <c r="CE79" s="218">
        <f>IF(ISBLANK('Hoja De Calculo'!CF$13),'Credit issuance TYA'!CE79-('Credit issuance TYA'!$BG$21*'Credit issuance TYA'!$B$2),IF('Hoja De Calculo'!CF$16&lt;'Hoja De Calculo'!CE$16,0,'Credit issuance TYA'!CE79-('Credit issuance TYA'!$BG$21*'Credit issuance TYA'!$B$2)))</f>
        <v>0</v>
      </c>
      <c r="CF79" s="218">
        <f>IF(ISBLANK('Hoja De Calculo'!CG$13),'Credit issuance TYA'!CF79-('Credit issuance TYA'!$BG$21*'Credit issuance TYA'!$B$2),IF('Hoja De Calculo'!CG$16&lt;'Hoja De Calculo'!CF$16,0,'Credit issuance TYA'!CF79-('Credit issuance TYA'!$BG$21*'Credit issuance TYA'!$B$2)))</f>
        <v>0</v>
      </c>
      <c r="CG79" s="218">
        <f>IF(ISBLANK('Hoja De Calculo'!CH$13),'Credit issuance TYA'!CG79-('Credit issuance TYA'!$BG$21*'Credit issuance TYA'!$B$2),IF('Hoja De Calculo'!CH$16&lt;'Hoja De Calculo'!CG$16,0,'Credit issuance TYA'!CG79-('Credit issuance TYA'!$BG$21*'Credit issuance TYA'!$B$2)))</f>
        <v>0</v>
      </c>
      <c r="CH79" s="218">
        <f>IF(ISBLANK('Hoja De Calculo'!CI$13),'Credit issuance TYA'!CH79-('Credit issuance TYA'!$BG$21*'Credit issuance TYA'!$B$2),IF('Hoja De Calculo'!CI$16&lt;'Hoja De Calculo'!CH$16,0,'Credit issuance TYA'!CH79-('Credit issuance TYA'!$BG$21*'Credit issuance TYA'!$B$2)))</f>
        <v>0</v>
      </c>
      <c r="CI79" s="218">
        <f>IF(ISBLANK('Hoja De Calculo'!CJ$13),'Credit issuance TYA'!CI79-('Credit issuance TYA'!$BG$21*'Credit issuance TYA'!$B$2),IF('Hoja De Calculo'!CJ$16&lt;'Hoja De Calculo'!CI$16,0,'Credit issuance TYA'!CI79-('Credit issuance TYA'!$BG$21*'Credit issuance TYA'!$B$2)))</f>
        <v>0</v>
      </c>
      <c r="CJ79" s="218">
        <f>IF(ISBLANK('Hoja De Calculo'!CK$13),'Credit issuance TYA'!CJ79-('Credit issuance TYA'!$BG$21*'Credit issuance TYA'!$B$2),IF('Hoja De Calculo'!CK$16&lt;'Hoja De Calculo'!CJ$16,0,'Credit issuance TYA'!CJ79-('Credit issuance TYA'!$BG$21*'Credit issuance TYA'!$B$2)))</f>
        <v>0</v>
      </c>
      <c r="CK79" s="218">
        <f>IF(ISBLANK('Hoja De Calculo'!CL$13),'Credit issuance TYA'!CK79-('Credit issuance TYA'!$BG$21*'Credit issuance TYA'!$B$2),IF('Hoja De Calculo'!CL$16&lt;'Hoja De Calculo'!CK$16,0,'Credit issuance TYA'!CK79-('Credit issuance TYA'!$BG$21*'Credit issuance TYA'!$B$2)))</f>
        <v>0</v>
      </c>
      <c r="CL79" s="218">
        <f>IF(ISBLANK('Hoja De Calculo'!CM$13),'Credit issuance TYA'!CL79-('Credit issuance TYA'!$BG$21*'Credit issuance TYA'!$B$2),IF('Hoja De Calculo'!CM$16&lt;'Hoja De Calculo'!CL$16,0,'Credit issuance TYA'!CL79-('Credit issuance TYA'!$BG$21*'Credit issuance TYA'!$B$2)))</f>
        <v>0</v>
      </c>
      <c r="CM79" s="218">
        <f>IF(ISBLANK('Hoja De Calculo'!CN$13),'Credit issuance TYA'!CM79-('Credit issuance TYA'!$BG$21*'Credit issuance TYA'!$B$2),IF('Hoja De Calculo'!CN$16&lt;'Hoja De Calculo'!CM$16,0,'Credit issuance TYA'!CM79-('Credit issuance TYA'!$BG$21*'Credit issuance TYA'!$B$2)))</f>
        <v>0</v>
      </c>
      <c r="CN79" s="218">
        <f>IF(ISBLANK('Hoja De Calculo'!CO$13),'Credit issuance TYA'!CN79-('Credit issuance TYA'!$BG$21*'Credit issuance TYA'!$B$2),IF('Hoja De Calculo'!CO$16&lt;'Hoja De Calculo'!CN$16,0,'Credit issuance TYA'!CN79-('Credit issuance TYA'!$BG$21*'Credit issuance TYA'!$B$2)))</f>
        <v>0</v>
      </c>
      <c r="CO79" s="218">
        <f>IF(ISBLANK('Hoja De Calculo'!CP$13),'Credit issuance TYA'!CO79-('Credit issuance TYA'!$BG$21*'Credit issuance TYA'!$B$2),IF('Hoja De Calculo'!CP$16&lt;'Hoja De Calculo'!CO$16,0,'Credit issuance TYA'!CO79-('Credit issuance TYA'!$BG$21*'Credit issuance TYA'!$B$2)))</f>
        <v>0</v>
      </c>
      <c r="CP79" s="218">
        <f>IF(ISBLANK('Hoja De Calculo'!CQ$13),'Credit issuance TYA'!CP79-('Credit issuance TYA'!$BG$21*'Credit issuance TYA'!$B$2),IF('Hoja De Calculo'!CQ$16&lt;'Hoja De Calculo'!CP$16,0,'Credit issuance TYA'!CP79-('Credit issuance TYA'!$BG$21*'Credit issuance TYA'!$B$2)))</f>
        <v>0</v>
      </c>
      <c r="CQ79" s="218">
        <f>IF(ISBLANK('Hoja De Calculo'!CR$13),'Credit issuance TYA'!CQ79-('Credit issuance TYA'!$BG$21*'Credit issuance TYA'!$B$2),IF('Hoja De Calculo'!CR$16&lt;'Hoja De Calculo'!CQ$16,0,'Credit issuance TYA'!CQ79-('Credit issuance TYA'!$BG$21*'Credit issuance TYA'!$B$2)))</f>
        <v>0</v>
      </c>
      <c r="CR79" s="218">
        <f>IF(ISBLANK('Hoja De Calculo'!CS$13),'Credit issuance TYA'!CR79-('Credit issuance TYA'!$BG$21*'Credit issuance TYA'!$B$2),IF('Hoja De Calculo'!CS$16&lt;'Hoja De Calculo'!CR$16,0,'Credit issuance TYA'!CR79-('Credit issuance TYA'!$BG$21*'Credit issuance TYA'!$B$2)))</f>
        <v>0</v>
      </c>
      <c r="CS79" s="218">
        <f>IF(ISBLANK('Hoja De Calculo'!CT$13),'Credit issuance TYA'!CS79-('Credit issuance TYA'!$BG$21*'Credit issuance TYA'!$B$2),IF('Hoja De Calculo'!CT$16&lt;'Hoja De Calculo'!CS$16,0,'Credit issuance TYA'!CS79-('Credit issuance TYA'!$BG$21*'Credit issuance TYA'!$B$2)))</f>
        <v>0</v>
      </c>
      <c r="CT79" s="218">
        <f>IF(ISBLANK('Hoja De Calculo'!CU$13),'Credit issuance TYA'!CT79-('Credit issuance TYA'!$BG$21*'Credit issuance TYA'!$B$2),IF('Hoja De Calculo'!CU$16&lt;'Hoja De Calculo'!CT$16,0,'Credit issuance TYA'!CT79-('Credit issuance TYA'!$BG$21*'Credit issuance TYA'!$B$2)))</f>
        <v>0</v>
      </c>
      <c r="CU79" s="218">
        <f>IF(ISBLANK('Hoja De Calculo'!CV$13),'Credit issuance TYA'!CU79-('Credit issuance TYA'!$BG$21*'Credit issuance TYA'!$B$2),IF('Hoja De Calculo'!CV$16&lt;'Hoja De Calculo'!CU$16,0,'Credit issuance TYA'!CU79-('Credit issuance TYA'!$BG$21*'Credit issuance TYA'!$B$2)))</f>
        <v>0</v>
      </c>
      <c r="CV79" s="218">
        <f>IF(ISBLANK('Hoja De Calculo'!CW$13),'Credit issuance TYA'!CV79-('Credit issuance TYA'!$BG$21*'Credit issuance TYA'!$B$2),IF('Hoja De Calculo'!CW$16&lt;'Hoja De Calculo'!CV$16,0,'Credit issuance TYA'!CV79-('Credit issuance TYA'!$BG$21*'Credit issuance TYA'!$B$2)))</f>
        <v>0</v>
      </c>
      <c r="CW79" s="218">
        <f>IF(ISBLANK('Hoja De Calculo'!CX$13),'Credit issuance TYA'!CW79-('Credit issuance TYA'!$BG$21*'Credit issuance TYA'!$B$2),IF('Hoja De Calculo'!CX$16&lt;'Hoja De Calculo'!CW$16,0,'Credit issuance TYA'!CW79-('Credit issuance TYA'!$BG$21*'Credit issuance TYA'!$B$2)))</f>
        <v>0</v>
      </c>
    </row>
    <row r="80" spans="1:101" x14ac:dyDescent="0.35">
      <c r="A80" t="s">
        <v>185</v>
      </c>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218">
        <f>'Credit issuance TYA'!BH80-('Credit issuance TYA'!$BH$21*'Credit issuance TYA'!$B$2)</f>
        <v>0</v>
      </c>
      <c r="BI80" s="218">
        <f>IF(ISBLANK('Hoja De Calculo'!BJ$13),'Credit issuance TYA'!BI80-('Credit issuance TYA'!$BH$21*'Credit issuance TYA'!$B$2),IF('Hoja De Calculo'!BJ$16&lt;'Hoja De Calculo'!BI$16,0,'Credit issuance TYA'!BI80-('Credit issuance TYA'!$BH$21*'Credit issuance TYA'!$B$2)))</f>
        <v>0</v>
      </c>
      <c r="BJ80" s="218">
        <f>IF(ISBLANK('Hoja De Calculo'!BK$13),'Credit issuance TYA'!BJ80-('Credit issuance TYA'!$BH$21*'Credit issuance TYA'!$B$2),IF('Hoja De Calculo'!BK$16&lt;'Hoja De Calculo'!BJ$16,0,'Credit issuance TYA'!BJ80-('Credit issuance TYA'!$BH$21*'Credit issuance TYA'!$B$2)))</f>
        <v>0</v>
      </c>
      <c r="BK80" s="218">
        <f>IF(ISBLANK('Hoja De Calculo'!BL$13),'Credit issuance TYA'!BK80-('Credit issuance TYA'!$BH$21*'Credit issuance TYA'!$B$2),IF('Hoja De Calculo'!BL$16&lt;'Hoja De Calculo'!BK$16,0,'Credit issuance TYA'!BK80-('Credit issuance TYA'!$BH$21*'Credit issuance TYA'!$B$2)))</f>
        <v>0</v>
      </c>
      <c r="BL80" s="218">
        <f>IF(ISBLANK('Hoja De Calculo'!BM$13),'Credit issuance TYA'!BL80-('Credit issuance TYA'!$BH$21*'Credit issuance TYA'!$B$2),IF('Hoja De Calculo'!BM$16&lt;'Hoja De Calculo'!BL$16,0,'Credit issuance TYA'!BL80-('Credit issuance TYA'!$BH$21*'Credit issuance TYA'!$B$2)))</f>
        <v>0</v>
      </c>
      <c r="BM80" s="218">
        <f>IF(ISBLANK('Hoja De Calculo'!BN$13),'Credit issuance TYA'!BM80-('Credit issuance TYA'!$BH$21*'Credit issuance TYA'!$B$2),IF('Hoja De Calculo'!BN$16&lt;'Hoja De Calculo'!BM$16,0,'Credit issuance TYA'!BM80-('Credit issuance TYA'!$BH$21*'Credit issuance TYA'!$B$2)))</f>
        <v>0</v>
      </c>
      <c r="BN80" s="218">
        <f>IF(ISBLANK('Hoja De Calculo'!BO$13),'Credit issuance TYA'!BN80-('Credit issuance TYA'!$BH$21*'Credit issuance TYA'!$B$2),IF('Hoja De Calculo'!BO$16&lt;'Hoja De Calculo'!BN$16,0,'Credit issuance TYA'!BN80-('Credit issuance TYA'!$BH$21*'Credit issuance TYA'!$B$2)))</f>
        <v>0</v>
      </c>
      <c r="BO80" s="218">
        <f>IF(ISBLANK('Hoja De Calculo'!BP$13),'Credit issuance TYA'!BO80-('Credit issuance TYA'!$BH$21*'Credit issuance TYA'!$B$2),IF('Hoja De Calculo'!BP$16&lt;'Hoja De Calculo'!BO$16,0,'Credit issuance TYA'!BO80-('Credit issuance TYA'!$BH$21*'Credit issuance TYA'!$B$2)))</f>
        <v>0</v>
      </c>
      <c r="BP80" s="218">
        <f>IF(ISBLANK('Hoja De Calculo'!BQ$13),'Credit issuance TYA'!BP80-('Credit issuance TYA'!$BH$21*'Credit issuance TYA'!$B$2),IF('Hoja De Calculo'!BQ$16&lt;'Hoja De Calculo'!BP$16,0,'Credit issuance TYA'!BP80-('Credit issuance TYA'!$BH$21*'Credit issuance TYA'!$B$2)))</f>
        <v>0</v>
      </c>
      <c r="BQ80" s="218">
        <f>IF(ISBLANK('Hoja De Calculo'!BR$13),'Credit issuance TYA'!BQ80-('Credit issuance TYA'!$BH$21*'Credit issuance TYA'!$B$2),IF('Hoja De Calculo'!BR$16&lt;'Hoja De Calculo'!BQ$16,0,'Credit issuance TYA'!BQ80-('Credit issuance TYA'!$BH$21*'Credit issuance TYA'!$B$2)))</f>
        <v>0</v>
      </c>
      <c r="BR80" s="218">
        <f>IF(ISBLANK('Hoja De Calculo'!BS$13),'Credit issuance TYA'!BR80-('Credit issuance TYA'!$BH$21*'Credit issuance TYA'!$B$2),IF('Hoja De Calculo'!BS$16&lt;'Hoja De Calculo'!BR$16,0,'Credit issuance TYA'!BR80-('Credit issuance TYA'!$BH$21*'Credit issuance TYA'!$B$2)))</f>
        <v>0</v>
      </c>
      <c r="BS80" s="218">
        <f>IF(ISBLANK('Hoja De Calculo'!BT$13),'Credit issuance TYA'!BS80-('Credit issuance TYA'!$BH$21*'Credit issuance TYA'!$B$2),IF('Hoja De Calculo'!BT$16&lt;'Hoja De Calculo'!BS$16,0,'Credit issuance TYA'!BS80-('Credit issuance TYA'!$BH$21*'Credit issuance TYA'!$B$2)))</f>
        <v>0</v>
      </c>
      <c r="BT80" s="218">
        <f>IF(ISBLANK('Hoja De Calculo'!BU$13),'Credit issuance TYA'!BT80-('Credit issuance TYA'!$BH$21*'Credit issuance TYA'!$B$2),IF('Hoja De Calculo'!BU$16&lt;'Hoja De Calculo'!BT$16,0,'Credit issuance TYA'!BT80-('Credit issuance TYA'!$BH$21*'Credit issuance TYA'!$B$2)))</f>
        <v>0</v>
      </c>
      <c r="BU80" s="218">
        <f>IF(ISBLANK('Hoja De Calculo'!BV$13),'Credit issuance TYA'!BU80-('Credit issuance TYA'!$BH$21*'Credit issuance TYA'!$B$2),IF('Hoja De Calculo'!BV$16&lt;'Hoja De Calculo'!BU$16,0,'Credit issuance TYA'!BU80-('Credit issuance TYA'!$BH$21*'Credit issuance TYA'!$B$2)))</f>
        <v>0</v>
      </c>
      <c r="BV80" s="218">
        <f>IF(ISBLANK('Hoja De Calculo'!BW$13),'Credit issuance TYA'!BV80-('Credit issuance TYA'!$BH$21*'Credit issuance TYA'!$B$2),IF('Hoja De Calculo'!BW$16&lt;'Hoja De Calculo'!BV$16,0,'Credit issuance TYA'!BV80-('Credit issuance TYA'!$BH$21*'Credit issuance TYA'!$B$2)))</f>
        <v>0</v>
      </c>
      <c r="BW80" s="218">
        <f>IF(ISBLANK('Hoja De Calculo'!BX$13),'Credit issuance TYA'!BW80-('Credit issuance TYA'!$BH$21*'Credit issuance TYA'!$B$2),IF('Hoja De Calculo'!BX$16&lt;'Hoja De Calculo'!BW$16,0,'Credit issuance TYA'!BW80-('Credit issuance TYA'!$BH$21*'Credit issuance TYA'!$B$2)))</f>
        <v>0</v>
      </c>
      <c r="BX80" s="218">
        <f>IF(ISBLANK('Hoja De Calculo'!BY$13),'Credit issuance TYA'!BX80-('Credit issuance TYA'!$BH$21*'Credit issuance TYA'!$B$2),IF('Hoja De Calculo'!BY$16&lt;'Hoja De Calculo'!BX$16,0,'Credit issuance TYA'!BX80-('Credit issuance TYA'!$BH$21*'Credit issuance TYA'!$B$2)))</f>
        <v>0</v>
      </c>
      <c r="BY80" s="218">
        <f>IF(ISBLANK('Hoja De Calculo'!BZ$13),'Credit issuance TYA'!BY80-('Credit issuance TYA'!$BH$21*'Credit issuance TYA'!$B$2),IF('Hoja De Calculo'!BZ$16&lt;'Hoja De Calculo'!BY$16,0,'Credit issuance TYA'!BY80-('Credit issuance TYA'!$BH$21*'Credit issuance TYA'!$B$2)))</f>
        <v>0</v>
      </c>
      <c r="BZ80" s="218">
        <f>IF(ISBLANK('Hoja De Calculo'!CA$13),'Credit issuance TYA'!BZ80-('Credit issuance TYA'!$BH$21*'Credit issuance TYA'!$B$2),IF('Hoja De Calculo'!CA$16&lt;'Hoja De Calculo'!BZ$16,0,'Credit issuance TYA'!BZ80-('Credit issuance TYA'!$BH$21*'Credit issuance TYA'!$B$2)))</f>
        <v>0</v>
      </c>
      <c r="CA80" s="218">
        <f>IF(ISBLANK('Hoja De Calculo'!CB$13),'Credit issuance TYA'!CA80-('Credit issuance TYA'!$BH$21*'Credit issuance TYA'!$B$2),IF('Hoja De Calculo'!CB$16&lt;'Hoja De Calculo'!CA$16,0,'Credit issuance TYA'!CA80-('Credit issuance TYA'!$BH$21*'Credit issuance TYA'!$B$2)))</f>
        <v>0</v>
      </c>
      <c r="CB80" s="218">
        <f>IF(ISBLANK('Hoja De Calculo'!CC$13),'Credit issuance TYA'!CB80-('Credit issuance TYA'!$BH$21*'Credit issuance TYA'!$B$2),IF('Hoja De Calculo'!CC$16&lt;'Hoja De Calculo'!CB$16,0,'Credit issuance TYA'!CB80-('Credit issuance TYA'!$BH$21*'Credit issuance TYA'!$B$2)))</f>
        <v>0</v>
      </c>
      <c r="CC80" s="218">
        <f>IF(ISBLANK('Hoja De Calculo'!CD$13),'Credit issuance TYA'!CC80-('Credit issuance TYA'!$BH$21*'Credit issuance TYA'!$B$2),IF('Hoja De Calculo'!CD$16&lt;'Hoja De Calculo'!CC$16,0,'Credit issuance TYA'!CC80-('Credit issuance TYA'!$BH$21*'Credit issuance TYA'!$B$2)))</f>
        <v>0</v>
      </c>
      <c r="CD80" s="218">
        <f>IF(ISBLANK('Hoja De Calculo'!CE$13),'Credit issuance TYA'!CD80-('Credit issuance TYA'!$BH$21*'Credit issuance TYA'!$B$2),IF('Hoja De Calculo'!CE$16&lt;'Hoja De Calculo'!CD$16,0,'Credit issuance TYA'!CD80-('Credit issuance TYA'!$BH$21*'Credit issuance TYA'!$B$2)))</f>
        <v>0</v>
      </c>
      <c r="CE80" s="218">
        <f>IF(ISBLANK('Hoja De Calculo'!CF$13),'Credit issuance TYA'!CE80-('Credit issuance TYA'!$BH$21*'Credit issuance TYA'!$B$2),IF('Hoja De Calculo'!CF$16&lt;'Hoja De Calculo'!CE$16,0,'Credit issuance TYA'!CE80-('Credit issuance TYA'!$BH$21*'Credit issuance TYA'!$B$2)))</f>
        <v>0</v>
      </c>
      <c r="CF80" s="218">
        <f>IF(ISBLANK('Hoja De Calculo'!CG$13),'Credit issuance TYA'!CF80-('Credit issuance TYA'!$BH$21*'Credit issuance TYA'!$B$2),IF('Hoja De Calculo'!CG$16&lt;'Hoja De Calculo'!CF$16,0,'Credit issuance TYA'!CF80-('Credit issuance TYA'!$BH$21*'Credit issuance TYA'!$B$2)))</f>
        <v>0</v>
      </c>
      <c r="CG80" s="218">
        <f>IF(ISBLANK('Hoja De Calculo'!CH$13),'Credit issuance TYA'!CG80-('Credit issuance TYA'!$BH$21*'Credit issuance TYA'!$B$2),IF('Hoja De Calculo'!CH$16&lt;'Hoja De Calculo'!CG$16,0,'Credit issuance TYA'!CG80-('Credit issuance TYA'!$BH$21*'Credit issuance TYA'!$B$2)))</f>
        <v>0</v>
      </c>
      <c r="CH80" s="218">
        <f>IF(ISBLANK('Hoja De Calculo'!CI$13),'Credit issuance TYA'!CH80-('Credit issuance TYA'!$BH$21*'Credit issuance TYA'!$B$2),IF('Hoja De Calculo'!CI$16&lt;'Hoja De Calculo'!CH$16,0,'Credit issuance TYA'!CH80-('Credit issuance TYA'!$BH$21*'Credit issuance TYA'!$B$2)))</f>
        <v>0</v>
      </c>
      <c r="CI80" s="218">
        <f>IF(ISBLANK('Hoja De Calculo'!CJ$13),'Credit issuance TYA'!CI80-('Credit issuance TYA'!$BH$21*'Credit issuance TYA'!$B$2),IF('Hoja De Calculo'!CJ$16&lt;'Hoja De Calculo'!CI$16,0,'Credit issuance TYA'!CI80-('Credit issuance TYA'!$BH$21*'Credit issuance TYA'!$B$2)))</f>
        <v>0</v>
      </c>
      <c r="CJ80" s="218">
        <f>IF(ISBLANK('Hoja De Calculo'!CK$13),'Credit issuance TYA'!CJ80-('Credit issuance TYA'!$BH$21*'Credit issuance TYA'!$B$2),IF('Hoja De Calculo'!CK$16&lt;'Hoja De Calculo'!CJ$16,0,'Credit issuance TYA'!CJ80-('Credit issuance TYA'!$BH$21*'Credit issuance TYA'!$B$2)))</f>
        <v>0</v>
      </c>
      <c r="CK80" s="218">
        <f>IF(ISBLANK('Hoja De Calculo'!CL$13),'Credit issuance TYA'!CK80-('Credit issuance TYA'!$BH$21*'Credit issuance TYA'!$B$2),IF('Hoja De Calculo'!CL$16&lt;'Hoja De Calculo'!CK$16,0,'Credit issuance TYA'!CK80-('Credit issuance TYA'!$BH$21*'Credit issuance TYA'!$B$2)))</f>
        <v>0</v>
      </c>
      <c r="CL80" s="218">
        <f>IF(ISBLANK('Hoja De Calculo'!CM$13),'Credit issuance TYA'!CL80-('Credit issuance TYA'!$BH$21*'Credit issuance TYA'!$B$2),IF('Hoja De Calculo'!CM$16&lt;'Hoja De Calculo'!CL$16,0,'Credit issuance TYA'!CL80-('Credit issuance TYA'!$BH$21*'Credit issuance TYA'!$B$2)))</f>
        <v>0</v>
      </c>
      <c r="CM80" s="218">
        <f>IF(ISBLANK('Hoja De Calculo'!CN$13),'Credit issuance TYA'!CM80-('Credit issuance TYA'!$BH$21*'Credit issuance TYA'!$B$2),IF('Hoja De Calculo'!CN$16&lt;'Hoja De Calculo'!CM$16,0,'Credit issuance TYA'!CM80-('Credit issuance TYA'!$BH$21*'Credit issuance TYA'!$B$2)))</f>
        <v>0</v>
      </c>
      <c r="CN80" s="218">
        <f>IF(ISBLANK('Hoja De Calculo'!CO$13),'Credit issuance TYA'!CN80-('Credit issuance TYA'!$BH$21*'Credit issuance TYA'!$B$2),IF('Hoja De Calculo'!CO$16&lt;'Hoja De Calculo'!CN$16,0,'Credit issuance TYA'!CN80-('Credit issuance TYA'!$BH$21*'Credit issuance TYA'!$B$2)))</f>
        <v>0</v>
      </c>
      <c r="CO80" s="218">
        <f>IF(ISBLANK('Hoja De Calculo'!CP$13),'Credit issuance TYA'!CO80-('Credit issuance TYA'!$BH$21*'Credit issuance TYA'!$B$2),IF('Hoja De Calculo'!CP$16&lt;'Hoja De Calculo'!CO$16,0,'Credit issuance TYA'!CO80-('Credit issuance TYA'!$BH$21*'Credit issuance TYA'!$B$2)))</f>
        <v>0</v>
      </c>
      <c r="CP80" s="218">
        <f>IF(ISBLANK('Hoja De Calculo'!CQ$13),'Credit issuance TYA'!CP80-('Credit issuance TYA'!$BH$21*'Credit issuance TYA'!$B$2),IF('Hoja De Calculo'!CQ$16&lt;'Hoja De Calculo'!CP$16,0,'Credit issuance TYA'!CP80-('Credit issuance TYA'!$BH$21*'Credit issuance TYA'!$B$2)))</f>
        <v>0</v>
      </c>
      <c r="CQ80" s="218">
        <f>IF(ISBLANK('Hoja De Calculo'!CR$13),'Credit issuance TYA'!CQ80-('Credit issuance TYA'!$BH$21*'Credit issuance TYA'!$B$2),IF('Hoja De Calculo'!CR$16&lt;'Hoja De Calculo'!CQ$16,0,'Credit issuance TYA'!CQ80-('Credit issuance TYA'!$BH$21*'Credit issuance TYA'!$B$2)))</f>
        <v>0</v>
      </c>
      <c r="CR80" s="218">
        <f>IF(ISBLANK('Hoja De Calculo'!CS$13),'Credit issuance TYA'!CR80-('Credit issuance TYA'!$BH$21*'Credit issuance TYA'!$B$2),IF('Hoja De Calculo'!CS$16&lt;'Hoja De Calculo'!CR$16,0,'Credit issuance TYA'!CR80-('Credit issuance TYA'!$BH$21*'Credit issuance TYA'!$B$2)))</f>
        <v>0</v>
      </c>
      <c r="CS80" s="218">
        <f>IF(ISBLANK('Hoja De Calculo'!CT$13),'Credit issuance TYA'!CS80-('Credit issuance TYA'!$BH$21*'Credit issuance TYA'!$B$2),IF('Hoja De Calculo'!CT$16&lt;'Hoja De Calculo'!CS$16,0,'Credit issuance TYA'!CS80-('Credit issuance TYA'!$BH$21*'Credit issuance TYA'!$B$2)))</f>
        <v>0</v>
      </c>
      <c r="CT80" s="218">
        <f>IF(ISBLANK('Hoja De Calculo'!CU$13),'Credit issuance TYA'!CT80-('Credit issuance TYA'!$BH$21*'Credit issuance TYA'!$B$2),IF('Hoja De Calculo'!CU$16&lt;'Hoja De Calculo'!CT$16,0,'Credit issuance TYA'!CT80-('Credit issuance TYA'!$BH$21*'Credit issuance TYA'!$B$2)))</f>
        <v>0</v>
      </c>
      <c r="CU80" s="218">
        <f>IF(ISBLANK('Hoja De Calculo'!CV$13),'Credit issuance TYA'!CU80-('Credit issuance TYA'!$BH$21*'Credit issuance TYA'!$B$2),IF('Hoja De Calculo'!CV$16&lt;'Hoja De Calculo'!CU$16,0,'Credit issuance TYA'!CU80-('Credit issuance TYA'!$BH$21*'Credit issuance TYA'!$B$2)))</f>
        <v>0</v>
      </c>
      <c r="CV80" s="218">
        <f>IF(ISBLANK('Hoja De Calculo'!CW$13),'Credit issuance TYA'!CV80-('Credit issuance TYA'!$BH$21*'Credit issuance TYA'!$B$2),IF('Hoja De Calculo'!CW$16&lt;'Hoja De Calculo'!CV$16,0,'Credit issuance TYA'!CV80-('Credit issuance TYA'!$BH$21*'Credit issuance TYA'!$B$2)))</f>
        <v>0</v>
      </c>
      <c r="CW80" s="218">
        <f>IF(ISBLANK('Hoja De Calculo'!CX$13),'Credit issuance TYA'!CW80-('Credit issuance TYA'!$BH$21*'Credit issuance TYA'!$B$2),IF('Hoja De Calculo'!CX$16&lt;'Hoja De Calculo'!CW$16,0,'Credit issuance TYA'!CW80-('Credit issuance TYA'!$BH$21*'Credit issuance TYA'!$B$2)))</f>
        <v>0</v>
      </c>
    </row>
    <row r="81" spans="1:102" x14ac:dyDescent="0.35">
      <c r="A81" t="s">
        <v>186</v>
      </c>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c r="AZ81" s="196"/>
      <c r="BA81" s="196"/>
      <c r="BB81" s="196"/>
      <c r="BC81" s="196"/>
      <c r="BD81" s="196"/>
      <c r="BE81" s="196"/>
      <c r="BF81" s="196"/>
      <c r="BG81" s="196"/>
      <c r="BH81" s="196"/>
      <c r="BI81" s="218">
        <f>'Credit issuance TYA'!BI81-('Credit issuance TYA'!$BI$21*'Credit issuance TYA'!$B$2)</f>
        <v>0</v>
      </c>
      <c r="BJ81" s="218">
        <f>IF(ISBLANK('Hoja De Calculo'!BK$13),'Credit issuance TYA'!BJ81-('Credit issuance TYA'!$BI$21*'Credit issuance TYA'!$B$2),IF('Hoja De Calculo'!BK$16&lt;'Hoja De Calculo'!BJ$16,0,'Credit issuance TYA'!BJ81-('Credit issuance TYA'!$BI$21*'Credit issuance TYA'!$B$2)))</f>
        <v>0</v>
      </c>
      <c r="BK81" s="218">
        <f>IF(ISBLANK('Hoja De Calculo'!BL$13),'Credit issuance TYA'!BK81-('Credit issuance TYA'!$BI$21*'Credit issuance TYA'!$B$2),IF('Hoja De Calculo'!BL$16&lt;'Hoja De Calculo'!BK$16,0,'Credit issuance TYA'!BK81-('Credit issuance TYA'!$BI$21*'Credit issuance TYA'!$B$2)))</f>
        <v>0</v>
      </c>
      <c r="BL81" s="218">
        <f>IF(ISBLANK('Hoja De Calculo'!BM$13),'Credit issuance TYA'!BL81-('Credit issuance TYA'!$BI$21*'Credit issuance TYA'!$B$2),IF('Hoja De Calculo'!BM$16&lt;'Hoja De Calculo'!BL$16,0,'Credit issuance TYA'!BL81-('Credit issuance TYA'!$BI$21*'Credit issuance TYA'!$B$2)))</f>
        <v>0</v>
      </c>
      <c r="BM81" s="218">
        <f>IF(ISBLANK('Hoja De Calculo'!BN$13),'Credit issuance TYA'!BM81-('Credit issuance TYA'!$BI$21*'Credit issuance TYA'!$B$2),IF('Hoja De Calculo'!BN$16&lt;'Hoja De Calculo'!BM$16,0,'Credit issuance TYA'!BM81-('Credit issuance TYA'!$BI$21*'Credit issuance TYA'!$B$2)))</f>
        <v>0</v>
      </c>
      <c r="BN81" s="218">
        <f>IF(ISBLANK('Hoja De Calculo'!BO$13),'Credit issuance TYA'!BN81-('Credit issuance TYA'!$BI$21*'Credit issuance TYA'!$B$2),IF('Hoja De Calculo'!BO$16&lt;'Hoja De Calculo'!BN$16,0,'Credit issuance TYA'!BN81-('Credit issuance TYA'!$BI$21*'Credit issuance TYA'!$B$2)))</f>
        <v>0</v>
      </c>
      <c r="BO81" s="218">
        <f>IF(ISBLANK('Hoja De Calculo'!BP$13),'Credit issuance TYA'!BO81-('Credit issuance TYA'!$BI$21*'Credit issuance TYA'!$B$2),IF('Hoja De Calculo'!BP$16&lt;'Hoja De Calculo'!BO$16,0,'Credit issuance TYA'!BO81-('Credit issuance TYA'!$BI$21*'Credit issuance TYA'!$B$2)))</f>
        <v>0</v>
      </c>
      <c r="BP81" s="218">
        <f>IF(ISBLANK('Hoja De Calculo'!BQ$13),'Credit issuance TYA'!BP81-('Credit issuance TYA'!$BI$21*'Credit issuance TYA'!$B$2),IF('Hoja De Calculo'!BQ$16&lt;'Hoja De Calculo'!BP$16,0,'Credit issuance TYA'!BP81-('Credit issuance TYA'!$BI$21*'Credit issuance TYA'!$B$2)))</f>
        <v>0</v>
      </c>
      <c r="BQ81" s="218">
        <f>IF(ISBLANK('Hoja De Calculo'!BR$13),'Credit issuance TYA'!BQ81-('Credit issuance TYA'!$BI$21*'Credit issuance TYA'!$B$2),IF('Hoja De Calculo'!BR$16&lt;'Hoja De Calculo'!BQ$16,0,'Credit issuance TYA'!BQ81-('Credit issuance TYA'!$BI$21*'Credit issuance TYA'!$B$2)))</f>
        <v>0</v>
      </c>
      <c r="BR81" s="218">
        <f>IF(ISBLANK('Hoja De Calculo'!BS$13),'Credit issuance TYA'!BR81-('Credit issuance TYA'!$BI$21*'Credit issuance TYA'!$B$2),IF('Hoja De Calculo'!BS$16&lt;'Hoja De Calculo'!BR$16,0,'Credit issuance TYA'!BR81-('Credit issuance TYA'!$BI$21*'Credit issuance TYA'!$B$2)))</f>
        <v>0</v>
      </c>
      <c r="BS81" s="218">
        <f>IF(ISBLANK('Hoja De Calculo'!BT$13),'Credit issuance TYA'!BS81-('Credit issuance TYA'!$BI$21*'Credit issuance TYA'!$B$2),IF('Hoja De Calculo'!BT$16&lt;'Hoja De Calculo'!BS$16,0,'Credit issuance TYA'!BS81-('Credit issuance TYA'!$BI$21*'Credit issuance TYA'!$B$2)))</f>
        <v>0</v>
      </c>
      <c r="BT81" s="218">
        <f>IF(ISBLANK('Hoja De Calculo'!BU$13),'Credit issuance TYA'!BT81-('Credit issuance TYA'!$BI$21*'Credit issuance TYA'!$B$2),IF('Hoja De Calculo'!BU$16&lt;'Hoja De Calculo'!BT$16,0,'Credit issuance TYA'!BT81-('Credit issuance TYA'!$BI$21*'Credit issuance TYA'!$B$2)))</f>
        <v>0</v>
      </c>
      <c r="BU81" s="218">
        <f>IF(ISBLANK('Hoja De Calculo'!BV$13),'Credit issuance TYA'!BU81-('Credit issuance TYA'!$BI$21*'Credit issuance TYA'!$B$2),IF('Hoja De Calculo'!BV$16&lt;'Hoja De Calculo'!BU$16,0,'Credit issuance TYA'!BU81-('Credit issuance TYA'!$BI$21*'Credit issuance TYA'!$B$2)))</f>
        <v>0</v>
      </c>
      <c r="BV81" s="218">
        <f>IF(ISBLANK('Hoja De Calculo'!BW$13),'Credit issuance TYA'!BV81-('Credit issuance TYA'!$BI$21*'Credit issuance TYA'!$B$2),IF('Hoja De Calculo'!BW$16&lt;'Hoja De Calculo'!BV$16,0,'Credit issuance TYA'!BV81-('Credit issuance TYA'!$BI$21*'Credit issuance TYA'!$B$2)))</f>
        <v>0</v>
      </c>
      <c r="BW81" s="218">
        <f>IF(ISBLANK('Hoja De Calculo'!BX$13),'Credit issuance TYA'!BW81-('Credit issuance TYA'!$BI$21*'Credit issuance TYA'!$B$2),IF('Hoja De Calculo'!BX$16&lt;'Hoja De Calculo'!BW$16,0,'Credit issuance TYA'!BW81-('Credit issuance TYA'!$BI$21*'Credit issuance TYA'!$B$2)))</f>
        <v>0</v>
      </c>
      <c r="BX81" s="218">
        <f>IF(ISBLANK('Hoja De Calculo'!BY$13),'Credit issuance TYA'!BX81-('Credit issuance TYA'!$BI$21*'Credit issuance TYA'!$B$2),IF('Hoja De Calculo'!BY$16&lt;'Hoja De Calculo'!BX$16,0,'Credit issuance TYA'!BX81-('Credit issuance TYA'!$BI$21*'Credit issuance TYA'!$B$2)))</f>
        <v>0</v>
      </c>
      <c r="BY81" s="218">
        <f>IF(ISBLANK('Hoja De Calculo'!BZ$13),'Credit issuance TYA'!BY81-('Credit issuance TYA'!$BI$21*'Credit issuance TYA'!$B$2),IF('Hoja De Calculo'!BZ$16&lt;'Hoja De Calculo'!BY$16,0,'Credit issuance TYA'!BY81-('Credit issuance TYA'!$BI$21*'Credit issuance TYA'!$B$2)))</f>
        <v>0</v>
      </c>
      <c r="BZ81" s="218">
        <f>IF(ISBLANK('Hoja De Calculo'!CA$13),'Credit issuance TYA'!BZ81-('Credit issuance TYA'!$BI$21*'Credit issuance TYA'!$B$2),IF('Hoja De Calculo'!CA$16&lt;'Hoja De Calculo'!BZ$16,0,'Credit issuance TYA'!BZ81-('Credit issuance TYA'!$BI$21*'Credit issuance TYA'!$B$2)))</f>
        <v>0</v>
      </c>
      <c r="CA81" s="218">
        <f>IF(ISBLANK('Hoja De Calculo'!CB$13),'Credit issuance TYA'!CA81-('Credit issuance TYA'!$BI$21*'Credit issuance TYA'!$B$2),IF('Hoja De Calculo'!CB$16&lt;'Hoja De Calculo'!CA$16,0,'Credit issuance TYA'!CA81-('Credit issuance TYA'!$BI$21*'Credit issuance TYA'!$B$2)))</f>
        <v>0</v>
      </c>
      <c r="CB81" s="218">
        <f>IF(ISBLANK('Hoja De Calculo'!CC$13),'Credit issuance TYA'!CB81-('Credit issuance TYA'!$BI$21*'Credit issuance TYA'!$B$2),IF('Hoja De Calculo'!CC$16&lt;'Hoja De Calculo'!CB$16,0,'Credit issuance TYA'!CB81-('Credit issuance TYA'!$BI$21*'Credit issuance TYA'!$B$2)))</f>
        <v>0</v>
      </c>
      <c r="CC81" s="218">
        <f>IF(ISBLANK('Hoja De Calculo'!CD$13),'Credit issuance TYA'!CC81-('Credit issuance TYA'!$BI$21*'Credit issuance TYA'!$B$2),IF('Hoja De Calculo'!CD$16&lt;'Hoja De Calculo'!CC$16,0,'Credit issuance TYA'!CC81-('Credit issuance TYA'!$BI$21*'Credit issuance TYA'!$B$2)))</f>
        <v>0</v>
      </c>
      <c r="CD81" s="218">
        <f>IF(ISBLANK('Hoja De Calculo'!CE$13),'Credit issuance TYA'!CD81-('Credit issuance TYA'!$BI$21*'Credit issuance TYA'!$B$2),IF('Hoja De Calculo'!CE$16&lt;'Hoja De Calculo'!CD$16,0,'Credit issuance TYA'!CD81-('Credit issuance TYA'!$BI$21*'Credit issuance TYA'!$B$2)))</f>
        <v>0</v>
      </c>
      <c r="CE81" s="218">
        <f>IF(ISBLANK('Hoja De Calculo'!CF$13),'Credit issuance TYA'!CE81-('Credit issuance TYA'!$BI$21*'Credit issuance TYA'!$B$2),IF('Hoja De Calculo'!CF$16&lt;'Hoja De Calculo'!CE$16,0,'Credit issuance TYA'!CE81-('Credit issuance TYA'!$BI$21*'Credit issuance TYA'!$B$2)))</f>
        <v>0</v>
      </c>
      <c r="CF81" s="218">
        <f>IF(ISBLANK('Hoja De Calculo'!CG$13),'Credit issuance TYA'!CF81-('Credit issuance TYA'!$BI$21*'Credit issuance TYA'!$B$2),IF('Hoja De Calculo'!CG$16&lt;'Hoja De Calculo'!CF$16,0,'Credit issuance TYA'!CF81-('Credit issuance TYA'!$BI$21*'Credit issuance TYA'!$B$2)))</f>
        <v>0</v>
      </c>
      <c r="CG81" s="218">
        <f>IF(ISBLANK('Hoja De Calculo'!CH$13),'Credit issuance TYA'!CG81-('Credit issuance TYA'!$BI$21*'Credit issuance TYA'!$B$2),IF('Hoja De Calculo'!CH$16&lt;'Hoja De Calculo'!CG$16,0,'Credit issuance TYA'!CG81-('Credit issuance TYA'!$BI$21*'Credit issuance TYA'!$B$2)))</f>
        <v>0</v>
      </c>
      <c r="CH81" s="218">
        <f>IF(ISBLANK('Hoja De Calculo'!CI$13),'Credit issuance TYA'!CH81-('Credit issuance TYA'!$BI$21*'Credit issuance TYA'!$B$2),IF('Hoja De Calculo'!CI$16&lt;'Hoja De Calculo'!CH$16,0,'Credit issuance TYA'!CH81-('Credit issuance TYA'!$BI$21*'Credit issuance TYA'!$B$2)))</f>
        <v>0</v>
      </c>
      <c r="CI81" s="218">
        <f>IF(ISBLANK('Hoja De Calculo'!CJ$13),'Credit issuance TYA'!CI81-('Credit issuance TYA'!$BI$21*'Credit issuance TYA'!$B$2),IF('Hoja De Calculo'!CJ$16&lt;'Hoja De Calculo'!CI$16,0,'Credit issuance TYA'!CI81-('Credit issuance TYA'!$BI$21*'Credit issuance TYA'!$B$2)))</f>
        <v>0</v>
      </c>
      <c r="CJ81" s="218">
        <f>IF(ISBLANK('Hoja De Calculo'!CK$13),'Credit issuance TYA'!CJ81-('Credit issuance TYA'!$BI$21*'Credit issuance TYA'!$B$2),IF('Hoja De Calculo'!CK$16&lt;'Hoja De Calculo'!CJ$16,0,'Credit issuance TYA'!CJ81-('Credit issuance TYA'!$BI$21*'Credit issuance TYA'!$B$2)))</f>
        <v>0</v>
      </c>
      <c r="CK81" s="218">
        <f>IF(ISBLANK('Hoja De Calculo'!CL$13),'Credit issuance TYA'!CK81-('Credit issuance TYA'!$BI$21*'Credit issuance TYA'!$B$2),IF('Hoja De Calculo'!CL$16&lt;'Hoja De Calculo'!CK$16,0,'Credit issuance TYA'!CK81-('Credit issuance TYA'!$BI$21*'Credit issuance TYA'!$B$2)))</f>
        <v>0</v>
      </c>
      <c r="CL81" s="218">
        <f>IF(ISBLANK('Hoja De Calculo'!CM$13),'Credit issuance TYA'!CL81-('Credit issuance TYA'!$BI$21*'Credit issuance TYA'!$B$2),IF('Hoja De Calculo'!CM$16&lt;'Hoja De Calculo'!CL$16,0,'Credit issuance TYA'!CL81-('Credit issuance TYA'!$BI$21*'Credit issuance TYA'!$B$2)))</f>
        <v>0</v>
      </c>
      <c r="CM81" s="218">
        <f>IF(ISBLANK('Hoja De Calculo'!CN$13),'Credit issuance TYA'!CM81-('Credit issuance TYA'!$BI$21*'Credit issuance TYA'!$B$2),IF('Hoja De Calculo'!CN$16&lt;'Hoja De Calculo'!CM$16,0,'Credit issuance TYA'!CM81-('Credit issuance TYA'!$BI$21*'Credit issuance TYA'!$B$2)))</f>
        <v>0</v>
      </c>
      <c r="CN81" s="218">
        <f>IF(ISBLANK('Hoja De Calculo'!CO$13),'Credit issuance TYA'!CN81-('Credit issuance TYA'!$BI$21*'Credit issuance TYA'!$B$2),IF('Hoja De Calculo'!CO$16&lt;'Hoja De Calculo'!CN$16,0,'Credit issuance TYA'!CN81-('Credit issuance TYA'!$BI$21*'Credit issuance TYA'!$B$2)))</f>
        <v>0</v>
      </c>
      <c r="CO81" s="218">
        <f>IF(ISBLANK('Hoja De Calculo'!CP$13),'Credit issuance TYA'!CO81-('Credit issuance TYA'!$BI$21*'Credit issuance TYA'!$B$2),IF('Hoja De Calculo'!CP$16&lt;'Hoja De Calculo'!CO$16,0,'Credit issuance TYA'!CO81-('Credit issuance TYA'!$BI$21*'Credit issuance TYA'!$B$2)))</f>
        <v>0</v>
      </c>
      <c r="CP81" s="218">
        <f>IF(ISBLANK('Hoja De Calculo'!CQ$13),'Credit issuance TYA'!CP81-('Credit issuance TYA'!$BI$21*'Credit issuance TYA'!$B$2),IF('Hoja De Calculo'!CQ$16&lt;'Hoja De Calculo'!CP$16,0,'Credit issuance TYA'!CP81-('Credit issuance TYA'!$BI$21*'Credit issuance TYA'!$B$2)))</f>
        <v>0</v>
      </c>
      <c r="CQ81" s="218">
        <f>IF(ISBLANK('Hoja De Calculo'!CR$13),'Credit issuance TYA'!CQ81-('Credit issuance TYA'!$BI$21*'Credit issuance TYA'!$B$2),IF('Hoja De Calculo'!CR$16&lt;'Hoja De Calculo'!CQ$16,0,'Credit issuance TYA'!CQ81-('Credit issuance TYA'!$BI$21*'Credit issuance TYA'!$B$2)))</f>
        <v>0</v>
      </c>
      <c r="CR81" s="218">
        <f>IF(ISBLANK('Hoja De Calculo'!CS$13),'Credit issuance TYA'!CR81-('Credit issuance TYA'!$BI$21*'Credit issuance TYA'!$B$2),IF('Hoja De Calculo'!CS$16&lt;'Hoja De Calculo'!CR$16,0,'Credit issuance TYA'!CR81-('Credit issuance TYA'!$BI$21*'Credit issuance TYA'!$B$2)))</f>
        <v>0</v>
      </c>
      <c r="CS81" s="218">
        <f>IF(ISBLANK('Hoja De Calculo'!CT$13),'Credit issuance TYA'!CS81-('Credit issuance TYA'!$BI$21*'Credit issuance TYA'!$B$2),IF('Hoja De Calculo'!CT$16&lt;'Hoja De Calculo'!CS$16,0,'Credit issuance TYA'!CS81-('Credit issuance TYA'!$BI$21*'Credit issuance TYA'!$B$2)))</f>
        <v>0</v>
      </c>
      <c r="CT81" s="218">
        <f>IF(ISBLANK('Hoja De Calculo'!CU$13),'Credit issuance TYA'!CT81-('Credit issuance TYA'!$BI$21*'Credit issuance TYA'!$B$2),IF('Hoja De Calculo'!CU$16&lt;'Hoja De Calculo'!CT$16,0,'Credit issuance TYA'!CT81-('Credit issuance TYA'!$BI$21*'Credit issuance TYA'!$B$2)))</f>
        <v>0</v>
      </c>
      <c r="CU81" s="218">
        <f>IF(ISBLANK('Hoja De Calculo'!CV$13),'Credit issuance TYA'!CU81-('Credit issuance TYA'!$BI$21*'Credit issuance TYA'!$B$2),IF('Hoja De Calculo'!CV$16&lt;'Hoja De Calculo'!CU$16,0,'Credit issuance TYA'!CU81-('Credit issuance TYA'!$BI$21*'Credit issuance TYA'!$B$2)))</f>
        <v>0</v>
      </c>
      <c r="CV81" s="218">
        <f>IF(ISBLANK('Hoja De Calculo'!CW$13),'Credit issuance TYA'!CV81-('Credit issuance TYA'!$BI$21*'Credit issuance TYA'!$B$2),IF('Hoja De Calculo'!CW$16&lt;'Hoja De Calculo'!CV$16,0,'Credit issuance TYA'!CV81-('Credit issuance TYA'!$BI$21*'Credit issuance TYA'!$B$2)))</f>
        <v>0</v>
      </c>
      <c r="CW81" s="218">
        <f>IF(ISBLANK('Hoja De Calculo'!CX$13),'Credit issuance TYA'!CW81-('Credit issuance TYA'!$BI$21*'Credit issuance TYA'!$B$2),IF('Hoja De Calculo'!CX$16&lt;'Hoja De Calculo'!CW$16,0,'Credit issuance TYA'!CW81-('Credit issuance TYA'!$BI$21*'Credit issuance TYA'!$B$2)))</f>
        <v>0</v>
      </c>
    </row>
    <row r="82" spans="1:102" x14ac:dyDescent="0.35">
      <c r="A82" t="s">
        <v>187</v>
      </c>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218">
        <f>'Credit issuance TYA'!BJ82-('Credit issuance TYA'!$BJ$21*'Credit issuance TYA'!$B$2)</f>
        <v>0</v>
      </c>
      <c r="BK82" s="218">
        <f>IF(ISBLANK('Hoja De Calculo'!BL$13),'Credit issuance TYA'!BK82-('Credit issuance TYA'!$BJ$21*'Credit issuance TYA'!$B$2),IF('Hoja De Calculo'!BL$16&lt;'Hoja De Calculo'!BK$16,0,'Credit issuance TYA'!BK82-('Credit issuance TYA'!$BJ$21*'Credit issuance TYA'!$B$2)))</f>
        <v>0</v>
      </c>
      <c r="BL82" s="218">
        <f>IF(ISBLANK('Hoja De Calculo'!BM$13),'Credit issuance TYA'!BL82-('Credit issuance TYA'!$BJ$21*'Credit issuance TYA'!$B$2),IF('Hoja De Calculo'!BM$16&lt;'Hoja De Calculo'!BL$16,0,'Credit issuance TYA'!BL82-('Credit issuance TYA'!$BJ$21*'Credit issuance TYA'!$B$2)))</f>
        <v>0</v>
      </c>
      <c r="BM82" s="218">
        <f>IF(ISBLANK('Hoja De Calculo'!BN$13),'Credit issuance TYA'!BM82-('Credit issuance TYA'!$BJ$21*'Credit issuance TYA'!$B$2),IF('Hoja De Calculo'!BN$16&lt;'Hoja De Calculo'!BM$16,0,'Credit issuance TYA'!BM82-('Credit issuance TYA'!$BJ$21*'Credit issuance TYA'!$B$2)))</f>
        <v>0</v>
      </c>
      <c r="BN82" s="218">
        <f>IF(ISBLANK('Hoja De Calculo'!BO$13),'Credit issuance TYA'!BN82-('Credit issuance TYA'!$BJ$21*'Credit issuance TYA'!$B$2),IF('Hoja De Calculo'!BO$16&lt;'Hoja De Calculo'!BN$16,0,'Credit issuance TYA'!BN82-('Credit issuance TYA'!$BJ$21*'Credit issuance TYA'!$B$2)))</f>
        <v>0</v>
      </c>
      <c r="BO82" s="218">
        <f>IF(ISBLANK('Hoja De Calculo'!BP$13),'Credit issuance TYA'!BO82-('Credit issuance TYA'!$BJ$21*'Credit issuance TYA'!$B$2),IF('Hoja De Calculo'!BP$16&lt;'Hoja De Calculo'!BO$16,0,'Credit issuance TYA'!BO82-('Credit issuance TYA'!$BJ$21*'Credit issuance TYA'!$B$2)))</f>
        <v>0</v>
      </c>
      <c r="BP82" s="218">
        <f>IF(ISBLANK('Hoja De Calculo'!BQ$13),'Credit issuance TYA'!BP82-('Credit issuance TYA'!$BJ$21*'Credit issuance TYA'!$B$2),IF('Hoja De Calculo'!BQ$16&lt;'Hoja De Calculo'!BP$16,0,'Credit issuance TYA'!BP82-('Credit issuance TYA'!$BJ$21*'Credit issuance TYA'!$B$2)))</f>
        <v>0</v>
      </c>
      <c r="BQ82" s="218">
        <f>IF(ISBLANK('Hoja De Calculo'!BR$13),'Credit issuance TYA'!BQ82-('Credit issuance TYA'!$BJ$21*'Credit issuance TYA'!$B$2),IF('Hoja De Calculo'!BR$16&lt;'Hoja De Calculo'!BQ$16,0,'Credit issuance TYA'!BQ82-('Credit issuance TYA'!$BJ$21*'Credit issuance TYA'!$B$2)))</f>
        <v>0</v>
      </c>
      <c r="BR82" s="218">
        <f>IF(ISBLANK('Hoja De Calculo'!BS$13),'Credit issuance TYA'!BR82-('Credit issuance TYA'!$BJ$21*'Credit issuance TYA'!$B$2),IF('Hoja De Calculo'!BS$16&lt;'Hoja De Calculo'!BR$16,0,'Credit issuance TYA'!BR82-('Credit issuance TYA'!$BJ$21*'Credit issuance TYA'!$B$2)))</f>
        <v>0</v>
      </c>
      <c r="BS82" s="218">
        <f>IF(ISBLANK('Hoja De Calculo'!BT$13),'Credit issuance TYA'!BS82-('Credit issuance TYA'!$BJ$21*'Credit issuance TYA'!$B$2),IF('Hoja De Calculo'!BT$16&lt;'Hoja De Calculo'!BS$16,0,'Credit issuance TYA'!BS82-('Credit issuance TYA'!$BJ$21*'Credit issuance TYA'!$B$2)))</f>
        <v>0</v>
      </c>
      <c r="BT82" s="218">
        <f>IF(ISBLANK('Hoja De Calculo'!BU$13),'Credit issuance TYA'!BT82-('Credit issuance TYA'!$BJ$21*'Credit issuance TYA'!$B$2),IF('Hoja De Calculo'!BU$16&lt;'Hoja De Calculo'!BT$16,0,'Credit issuance TYA'!BT82-('Credit issuance TYA'!$BJ$21*'Credit issuance TYA'!$B$2)))</f>
        <v>0</v>
      </c>
      <c r="BU82" s="218">
        <f>IF(ISBLANK('Hoja De Calculo'!BV$13),'Credit issuance TYA'!BU82-('Credit issuance TYA'!$BJ$21*'Credit issuance TYA'!$B$2),IF('Hoja De Calculo'!BV$16&lt;'Hoja De Calculo'!BU$16,0,'Credit issuance TYA'!BU82-('Credit issuance TYA'!$BJ$21*'Credit issuance TYA'!$B$2)))</f>
        <v>0</v>
      </c>
      <c r="BV82" s="218">
        <f>IF(ISBLANK('Hoja De Calculo'!BW$13),'Credit issuance TYA'!BV82-('Credit issuance TYA'!$BJ$21*'Credit issuance TYA'!$B$2),IF('Hoja De Calculo'!BW$16&lt;'Hoja De Calculo'!BV$16,0,'Credit issuance TYA'!BV82-('Credit issuance TYA'!$BJ$21*'Credit issuance TYA'!$B$2)))</f>
        <v>0</v>
      </c>
      <c r="BW82" s="218">
        <f>IF(ISBLANK('Hoja De Calculo'!BX$13),'Credit issuance TYA'!BW82-('Credit issuance TYA'!$BJ$21*'Credit issuance TYA'!$B$2),IF('Hoja De Calculo'!BX$16&lt;'Hoja De Calculo'!BW$16,0,'Credit issuance TYA'!BW82-('Credit issuance TYA'!$BJ$21*'Credit issuance TYA'!$B$2)))</f>
        <v>0</v>
      </c>
      <c r="BX82" s="218">
        <f>IF(ISBLANK('Hoja De Calculo'!BY$13),'Credit issuance TYA'!BX82-('Credit issuance TYA'!$BJ$21*'Credit issuance TYA'!$B$2),IF('Hoja De Calculo'!BY$16&lt;'Hoja De Calculo'!BX$16,0,'Credit issuance TYA'!BX82-('Credit issuance TYA'!$BJ$21*'Credit issuance TYA'!$B$2)))</f>
        <v>0</v>
      </c>
      <c r="BY82" s="218">
        <f>IF(ISBLANK('Hoja De Calculo'!BZ$13),'Credit issuance TYA'!BY82-('Credit issuance TYA'!$BJ$21*'Credit issuance TYA'!$B$2),IF('Hoja De Calculo'!BZ$16&lt;'Hoja De Calculo'!BY$16,0,'Credit issuance TYA'!BY82-('Credit issuance TYA'!$BJ$21*'Credit issuance TYA'!$B$2)))</f>
        <v>0</v>
      </c>
      <c r="BZ82" s="218">
        <f>IF(ISBLANK('Hoja De Calculo'!CA$13),'Credit issuance TYA'!BZ82-('Credit issuance TYA'!$BJ$21*'Credit issuance TYA'!$B$2),IF('Hoja De Calculo'!CA$16&lt;'Hoja De Calculo'!BZ$16,0,'Credit issuance TYA'!BZ82-('Credit issuance TYA'!$BJ$21*'Credit issuance TYA'!$B$2)))</f>
        <v>0</v>
      </c>
      <c r="CA82" s="218">
        <f>IF(ISBLANK('Hoja De Calculo'!CB$13),'Credit issuance TYA'!CA82-('Credit issuance TYA'!$BJ$21*'Credit issuance TYA'!$B$2),IF('Hoja De Calculo'!CB$16&lt;'Hoja De Calculo'!CA$16,0,'Credit issuance TYA'!CA82-('Credit issuance TYA'!$BJ$21*'Credit issuance TYA'!$B$2)))</f>
        <v>0</v>
      </c>
      <c r="CB82" s="218">
        <f>IF(ISBLANK('Hoja De Calculo'!CC$13),'Credit issuance TYA'!CB82-('Credit issuance TYA'!$BJ$21*'Credit issuance TYA'!$B$2),IF('Hoja De Calculo'!CC$16&lt;'Hoja De Calculo'!CB$16,0,'Credit issuance TYA'!CB82-('Credit issuance TYA'!$BJ$21*'Credit issuance TYA'!$B$2)))</f>
        <v>0</v>
      </c>
      <c r="CC82" s="218">
        <f>IF(ISBLANK('Hoja De Calculo'!CD$13),'Credit issuance TYA'!CC82-('Credit issuance TYA'!$BJ$21*'Credit issuance TYA'!$B$2),IF('Hoja De Calculo'!CD$16&lt;'Hoja De Calculo'!CC$16,0,'Credit issuance TYA'!CC82-('Credit issuance TYA'!$BJ$21*'Credit issuance TYA'!$B$2)))</f>
        <v>0</v>
      </c>
      <c r="CD82" s="218">
        <f>IF(ISBLANK('Hoja De Calculo'!CE$13),'Credit issuance TYA'!CD82-('Credit issuance TYA'!$BJ$21*'Credit issuance TYA'!$B$2),IF('Hoja De Calculo'!CE$16&lt;'Hoja De Calculo'!CD$16,0,'Credit issuance TYA'!CD82-('Credit issuance TYA'!$BJ$21*'Credit issuance TYA'!$B$2)))</f>
        <v>0</v>
      </c>
      <c r="CE82" s="218">
        <f>IF(ISBLANK('Hoja De Calculo'!CF$13),'Credit issuance TYA'!CE82-('Credit issuance TYA'!$BJ$21*'Credit issuance TYA'!$B$2),IF('Hoja De Calculo'!CF$16&lt;'Hoja De Calculo'!CE$16,0,'Credit issuance TYA'!CE82-('Credit issuance TYA'!$BJ$21*'Credit issuance TYA'!$B$2)))</f>
        <v>0</v>
      </c>
      <c r="CF82" s="218">
        <f>IF(ISBLANK('Hoja De Calculo'!CG$13),'Credit issuance TYA'!CF82-('Credit issuance TYA'!$BJ$21*'Credit issuance TYA'!$B$2),IF('Hoja De Calculo'!CG$16&lt;'Hoja De Calculo'!CF$16,0,'Credit issuance TYA'!CF82-('Credit issuance TYA'!$BJ$21*'Credit issuance TYA'!$B$2)))</f>
        <v>0</v>
      </c>
      <c r="CG82" s="218">
        <f>IF(ISBLANK('Hoja De Calculo'!CH$13),'Credit issuance TYA'!CG82-('Credit issuance TYA'!$BJ$21*'Credit issuance TYA'!$B$2),IF('Hoja De Calculo'!CH$16&lt;'Hoja De Calculo'!CG$16,0,'Credit issuance TYA'!CG82-('Credit issuance TYA'!$BJ$21*'Credit issuance TYA'!$B$2)))</f>
        <v>0</v>
      </c>
      <c r="CH82" s="218">
        <f>IF(ISBLANK('Hoja De Calculo'!CI$13),'Credit issuance TYA'!CH82-('Credit issuance TYA'!$BJ$21*'Credit issuance TYA'!$B$2),IF('Hoja De Calculo'!CI$16&lt;'Hoja De Calculo'!CH$16,0,'Credit issuance TYA'!CH82-('Credit issuance TYA'!$BJ$21*'Credit issuance TYA'!$B$2)))</f>
        <v>0</v>
      </c>
      <c r="CI82" s="218">
        <f>IF(ISBLANK('Hoja De Calculo'!CJ$13),'Credit issuance TYA'!CI82-('Credit issuance TYA'!$BJ$21*'Credit issuance TYA'!$B$2),IF('Hoja De Calculo'!CJ$16&lt;'Hoja De Calculo'!CI$16,0,'Credit issuance TYA'!CI82-('Credit issuance TYA'!$BJ$21*'Credit issuance TYA'!$B$2)))</f>
        <v>0</v>
      </c>
      <c r="CJ82" s="218">
        <f>IF(ISBLANK('Hoja De Calculo'!CK$13),'Credit issuance TYA'!CJ82-('Credit issuance TYA'!$BJ$21*'Credit issuance TYA'!$B$2),IF('Hoja De Calculo'!CK$16&lt;'Hoja De Calculo'!CJ$16,0,'Credit issuance TYA'!CJ82-('Credit issuance TYA'!$BJ$21*'Credit issuance TYA'!$B$2)))</f>
        <v>0</v>
      </c>
      <c r="CK82" s="218">
        <f>IF(ISBLANK('Hoja De Calculo'!CL$13),'Credit issuance TYA'!CK82-('Credit issuance TYA'!$BJ$21*'Credit issuance TYA'!$B$2),IF('Hoja De Calculo'!CL$16&lt;'Hoja De Calculo'!CK$16,0,'Credit issuance TYA'!CK82-('Credit issuance TYA'!$BJ$21*'Credit issuance TYA'!$B$2)))</f>
        <v>0</v>
      </c>
      <c r="CL82" s="218">
        <f>IF(ISBLANK('Hoja De Calculo'!CM$13),'Credit issuance TYA'!CL82-('Credit issuance TYA'!$BJ$21*'Credit issuance TYA'!$B$2),IF('Hoja De Calculo'!CM$16&lt;'Hoja De Calculo'!CL$16,0,'Credit issuance TYA'!CL82-('Credit issuance TYA'!$BJ$21*'Credit issuance TYA'!$B$2)))</f>
        <v>0</v>
      </c>
      <c r="CM82" s="218">
        <f>IF(ISBLANK('Hoja De Calculo'!CN$13),'Credit issuance TYA'!CM82-('Credit issuance TYA'!$BJ$21*'Credit issuance TYA'!$B$2),IF('Hoja De Calculo'!CN$16&lt;'Hoja De Calculo'!CM$16,0,'Credit issuance TYA'!CM82-('Credit issuance TYA'!$BJ$21*'Credit issuance TYA'!$B$2)))</f>
        <v>0</v>
      </c>
      <c r="CN82" s="218">
        <f>IF(ISBLANK('Hoja De Calculo'!CO$13),'Credit issuance TYA'!CN82-('Credit issuance TYA'!$BJ$21*'Credit issuance TYA'!$B$2),IF('Hoja De Calculo'!CO$16&lt;'Hoja De Calculo'!CN$16,0,'Credit issuance TYA'!CN82-('Credit issuance TYA'!$BJ$21*'Credit issuance TYA'!$B$2)))</f>
        <v>0</v>
      </c>
      <c r="CO82" s="218">
        <f>IF(ISBLANK('Hoja De Calculo'!CP$13),'Credit issuance TYA'!CO82-('Credit issuance TYA'!$BJ$21*'Credit issuance TYA'!$B$2),IF('Hoja De Calculo'!CP$16&lt;'Hoja De Calculo'!CO$16,0,'Credit issuance TYA'!CO82-('Credit issuance TYA'!$BJ$21*'Credit issuance TYA'!$B$2)))</f>
        <v>0</v>
      </c>
      <c r="CP82" s="218">
        <f>IF(ISBLANK('Hoja De Calculo'!CQ$13),'Credit issuance TYA'!CP82-('Credit issuance TYA'!$BJ$21*'Credit issuance TYA'!$B$2),IF('Hoja De Calculo'!CQ$16&lt;'Hoja De Calculo'!CP$16,0,'Credit issuance TYA'!CP82-('Credit issuance TYA'!$BJ$21*'Credit issuance TYA'!$B$2)))</f>
        <v>0</v>
      </c>
      <c r="CQ82" s="218">
        <f>IF(ISBLANK('Hoja De Calculo'!CR$13),'Credit issuance TYA'!CQ82-('Credit issuance TYA'!$BJ$21*'Credit issuance TYA'!$B$2),IF('Hoja De Calculo'!CR$16&lt;'Hoja De Calculo'!CQ$16,0,'Credit issuance TYA'!CQ82-('Credit issuance TYA'!$BJ$21*'Credit issuance TYA'!$B$2)))</f>
        <v>0</v>
      </c>
      <c r="CR82" s="218">
        <f>IF(ISBLANK('Hoja De Calculo'!CS$13),'Credit issuance TYA'!CR82-('Credit issuance TYA'!$BJ$21*'Credit issuance TYA'!$B$2),IF('Hoja De Calculo'!CS$16&lt;'Hoja De Calculo'!CR$16,0,'Credit issuance TYA'!CR82-('Credit issuance TYA'!$BJ$21*'Credit issuance TYA'!$B$2)))</f>
        <v>0</v>
      </c>
      <c r="CS82" s="218">
        <f>IF(ISBLANK('Hoja De Calculo'!CT$13),'Credit issuance TYA'!CS82-('Credit issuance TYA'!$BJ$21*'Credit issuance TYA'!$B$2),IF('Hoja De Calculo'!CT$16&lt;'Hoja De Calculo'!CS$16,0,'Credit issuance TYA'!CS82-('Credit issuance TYA'!$BJ$21*'Credit issuance TYA'!$B$2)))</f>
        <v>0</v>
      </c>
      <c r="CT82" s="218">
        <f>IF(ISBLANK('Hoja De Calculo'!CU$13),'Credit issuance TYA'!CT82-('Credit issuance TYA'!$BJ$21*'Credit issuance TYA'!$B$2),IF('Hoja De Calculo'!CU$16&lt;'Hoja De Calculo'!CT$16,0,'Credit issuance TYA'!CT82-('Credit issuance TYA'!$BJ$21*'Credit issuance TYA'!$B$2)))</f>
        <v>0</v>
      </c>
      <c r="CU82" s="218">
        <f>IF(ISBLANK('Hoja De Calculo'!CV$13),'Credit issuance TYA'!CU82-('Credit issuance TYA'!$BJ$21*'Credit issuance TYA'!$B$2),IF('Hoja De Calculo'!CV$16&lt;'Hoja De Calculo'!CU$16,0,'Credit issuance TYA'!CU82-('Credit issuance TYA'!$BJ$21*'Credit issuance TYA'!$B$2)))</f>
        <v>0</v>
      </c>
      <c r="CV82" s="218">
        <f>IF(ISBLANK('Hoja De Calculo'!CW$13),'Credit issuance TYA'!CV82-('Credit issuance TYA'!$BJ$21*'Credit issuance TYA'!$B$2),IF('Hoja De Calculo'!CW$16&lt;'Hoja De Calculo'!CV$16,0,'Credit issuance TYA'!CV82-('Credit issuance TYA'!$BJ$21*'Credit issuance TYA'!$B$2)))</f>
        <v>0</v>
      </c>
      <c r="CW82" s="218">
        <f>IF(ISBLANK('Hoja De Calculo'!CX$13),'Credit issuance TYA'!CW82-('Credit issuance TYA'!$BJ$21*'Credit issuance TYA'!$B$2),IF('Hoja De Calculo'!CX$16&lt;'Hoja De Calculo'!CW$16,0,'Credit issuance TYA'!CW82-('Credit issuance TYA'!$BJ$21*'Credit issuance TYA'!$B$2)))</f>
        <v>0</v>
      </c>
    </row>
    <row r="83" spans="1:102" x14ac:dyDescent="0.35">
      <c r="A83" t="s">
        <v>188</v>
      </c>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218">
        <f>'Credit issuance TYA'!BK83-('Credit issuance TYA'!$BK$21*'Credit issuance TYA'!$B$2)</f>
        <v>0</v>
      </c>
      <c r="BL83" s="218">
        <f>IF(ISBLANK('Hoja De Calculo'!BM$13),'Credit issuance TYA'!BL83-('Credit issuance TYA'!$BK$21*'Credit issuance TYA'!$B$2),IF('Hoja De Calculo'!BM$16&lt;'Hoja De Calculo'!BL$16,0,'Credit issuance TYA'!BL83-('Credit issuance TYA'!$BK$21*'Credit issuance TYA'!$B$2)))</f>
        <v>0</v>
      </c>
      <c r="BM83" s="218">
        <f>IF(ISBLANK('Hoja De Calculo'!BN$13),'Credit issuance TYA'!BM83-('Credit issuance TYA'!$BK$21*'Credit issuance TYA'!$B$2),IF('Hoja De Calculo'!BN$16&lt;'Hoja De Calculo'!BM$16,0,'Credit issuance TYA'!BM83-('Credit issuance TYA'!$BK$21*'Credit issuance TYA'!$B$2)))</f>
        <v>0</v>
      </c>
      <c r="BN83" s="218">
        <f>IF(ISBLANK('Hoja De Calculo'!BO$13),'Credit issuance TYA'!BN83-('Credit issuance TYA'!$BK$21*'Credit issuance TYA'!$B$2),IF('Hoja De Calculo'!BO$16&lt;'Hoja De Calculo'!BN$16,0,'Credit issuance TYA'!BN83-('Credit issuance TYA'!$BK$21*'Credit issuance TYA'!$B$2)))</f>
        <v>0</v>
      </c>
      <c r="BO83" s="218">
        <f>IF(ISBLANK('Hoja De Calculo'!BP$13),'Credit issuance TYA'!BO83-('Credit issuance TYA'!$BK$21*'Credit issuance TYA'!$B$2),IF('Hoja De Calculo'!BP$16&lt;'Hoja De Calculo'!BO$16,0,'Credit issuance TYA'!BO83-('Credit issuance TYA'!$BK$21*'Credit issuance TYA'!$B$2)))</f>
        <v>0</v>
      </c>
      <c r="BP83" s="218">
        <f>IF(ISBLANK('Hoja De Calculo'!BQ$13),'Credit issuance TYA'!BP83-('Credit issuance TYA'!$BK$21*'Credit issuance TYA'!$B$2),IF('Hoja De Calculo'!BQ$16&lt;'Hoja De Calculo'!BP$16,0,'Credit issuance TYA'!BP83-('Credit issuance TYA'!$BK$21*'Credit issuance TYA'!$B$2)))</f>
        <v>0</v>
      </c>
      <c r="BQ83" s="218">
        <f>IF(ISBLANK('Hoja De Calculo'!BR$13),'Credit issuance TYA'!BQ83-('Credit issuance TYA'!$BK$21*'Credit issuance TYA'!$B$2),IF('Hoja De Calculo'!BR$16&lt;'Hoja De Calculo'!BQ$16,0,'Credit issuance TYA'!BQ83-('Credit issuance TYA'!$BK$21*'Credit issuance TYA'!$B$2)))</f>
        <v>0</v>
      </c>
      <c r="BR83" s="218">
        <f>IF(ISBLANK('Hoja De Calculo'!BS$13),'Credit issuance TYA'!BR83-('Credit issuance TYA'!$BK$21*'Credit issuance TYA'!$B$2),IF('Hoja De Calculo'!BS$16&lt;'Hoja De Calculo'!BR$16,0,'Credit issuance TYA'!BR83-('Credit issuance TYA'!$BK$21*'Credit issuance TYA'!$B$2)))</f>
        <v>0</v>
      </c>
      <c r="BS83" s="218">
        <f>IF(ISBLANK('Hoja De Calculo'!BT$13),'Credit issuance TYA'!BS83-('Credit issuance TYA'!$BK$21*'Credit issuance TYA'!$B$2),IF('Hoja De Calculo'!BT$16&lt;'Hoja De Calculo'!BS$16,0,'Credit issuance TYA'!BS83-('Credit issuance TYA'!$BK$21*'Credit issuance TYA'!$B$2)))</f>
        <v>0</v>
      </c>
      <c r="BT83" s="218">
        <f>IF(ISBLANK('Hoja De Calculo'!BU$13),'Credit issuance TYA'!BT83-('Credit issuance TYA'!$BK$21*'Credit issuance TYA'!$B$2),IF('Hoja De Calculo'!BU$16&lt;'Hoja De Calculo'!BT$16,0,'Credit issuance TYA'!BT83-('Credit issuance TYA'!$BK$21*'Credit issuance TYA'!$B$2)))</f>
        <v>0</v>
      </c>
      <c r="BU83" s="218">
        <f>IF(ISBLANK('Hoja De Calculo'!BV$13),'Credit issuance TYA'!BU83-('Credit issuance TYA'!$BK$21*'Credit issuance TYA'!$B$2),IF('Hoja De Calculo'!BV$16&lt;'Hoja De Calculo'!BU$16,0,'Credit issuance TYA'!BU83-('Credit issuance TYA'!$BK$21*'Credit issuance TYA'!$B$2)))</f>
        <v>0</v>
      </c>
      <c r="BV83" s="218">
        <f>IF(ISBLANK('Hoja De Calculo'!BW$13),'Credit issuance TYA'!BV83-('Credit issuance TYA'!$BK$21*'Credit issuance TYA'!$B$2),IF('Hoja De Calculo'!BW$16&lt;'Hoja De Calculo'!BV$16,0,'Credit issuance TYA'!BV83-('Credit issuance TYA'!$BK$21*'Credit issuance TYA'!$B$2)))</f>
        <v>0</v>
      </c>
      <c r="BW83" s="218">
        <f>IF(ISBLANK('Hoja De Calculo'!BX$13),'Credit issuance TYA'!BW83-('Credit issuance TYA'!$BK$21*'Credit issuance TYA'!$B$2),IF('Hoja De Calculo'!BX$16&lt;'Hoja De Calculo'!BW$16,0,'Credit issuance TYA'!BW83-('Credit issuance TYA'!$BK$21*'Credit issuance TYA'!$B$2)))</f>
        <v>0</v>
      </c>
      <c r="BX83" s="218">
        <f>IF(ISBLANK('Hoja De Calculo'!BY$13),'Credit issuance TYA'!BX83-('Credit issuance TYA'!$BK$21*'Credit issuance TYA'!$B$2),IF('Hoja De Calculo'!BY$16&lt;'Hoja De Calculo'!BX$16,0,'Credit issuance TYA'!BX83-('Credit issuance TYA'!$BK$21*'Credit issuance TYA'!$B$2)))</f>
        <v>0</v>
      </c>
      <c r="BY83" s="218">
        <f>IF(ISBLANK('Hoja De Calculo'!BZ$13),'Credit issuance TYA'!BY83-('Credit issuance TYA'!$BK$21*'Credit issuance TYA'!$B$2),IF('Hoja De Calculo'!BZ$16&lt;'Hoja De Calculo'!BY$16,0,'Credit issuance TYA'!BY83-('Credit issuance TYA'!$BK$21*'Credit issuance TYA'!$B$2)))</f>
        <v>0</v>
      </c>
      <c r="BZ83" s="218">
        <f>IF(ISBLANK('Hoja De Calculo'!CA$13),'Credit issuance TYA'!BZ83-('Credit issuance TYA'!$BK$21*'Credit issuance TYA'!$B$2),IF('Hoja De Calculo'!CA$16&lt;'Hoja De Calculo'!BZ$16,0,'Credit issuance TYA'!BZ83-('Credit issuance TYA'!$BK$21*'Credit issuance TYA'!$B$2)))</f>
        <v>0</v>
      </c>
      <c r="CA83" s="218">
        <f>IF(ISBLANK('Hoja De Calculo'!CB$13),'Credit issuance TYA'!CA83-('Credit issuance TYA'!$BK$21*'Credit issuance TYA'!$B$2),IF('Hoja De Calculo'!CB$16&lt;'Hoja De Calculo'!CA$16,0,'Credit issuance TYA'!CA83-('Credit issuance TYA'!$BK$21*'Credit issuance TYA'!$B$2)))</f>
        <v>0</v>
      </c>
      <c r="CB83" s="218">
        <f>IF(ISBLANK('Hoja De Calculo'!CC$13),'Credit issuance TYA'!CB83-('Credit issuance TYA'!$BK$21*'Credit issuance TYA'!$B$2),IF('Hoja De Calculo'!CC$16&lt;'Hoja De Calculo'!CB$16,0,'Credit issuance TYA'!CB83-('Credit issuance TYA'!$BK$21*'Credit issuance TYA'!$B$2)))</f>
        <v>0</v>
      </c>
      <c r="CC83" s="218">
        <f>IF(ISBLANK('Hoja De Calculo'!CD$13),'Credit issuance TYA'!CC83-('Credit issuance TYA'!$BK$21*'Credit issuance TYA'!$B$2),IF('Hoja De Calculo'!CD$16&lt;'Hoja De Calculo'!CC$16,0,'Credit issuance TYA'!CC83-('Credit issuance TYA'!$BK$21*'Credit issuance TYA'!$B$2)))</f>
        <v>0</v>
      </c>
      <c r="CD83" s="218">
        <f>IF(ISBLANK('Hoja De Calculo'!CE$13),'Credit issuance TYA'!CD83-('Credit issuance TYA'!$BK$21*'Credit issuance TYA'!$B$2),IF('Hoja De Calculo'!CE$16&lt;'Hoja De Calculo'!CD$16,0,'Credit issuance TYA'!CD83-('Credit issuance TYA'!$BK$21*'Credit issuance TYA'!$B$2)))</f>
        <v>0</v>
      </c>
      <c r="CE83" s="218">
        <f>IF(ISBLANK('Hoja De Calculo'!CF$13),'Credit issuance TYA'!CE83-('Credit issuance TYA'!$BK$21*'Credit issuance TYA'!$B$2),IF('Hoja De Calculo'!CF$16&lt;'Hoja De Calculo'!CE$16,0,'Credit issuance TYA'!CE83-('Credit issuance TYA'!$BK$21*'Credit issuance TYA'!$B$2)))</f>
        <v>0</v>
      </c>
      <c r="CF83" s="218">
        <f>IF(ISBLANK('Hoja De Calculo'!CG$13),'Credit issuance TYA'!CF83-('Credit issuance TYA'!$BK$21*'Credit issuance TYA'!$B$2),IF('Hoja De Calculo'!CG$16&lt;'Hoja De Calculo'!CF$16,0,'Credit issuance TYA'!CF83-('Credit issuance TYA'!$BK$21*'Credit issuance TYA'!$B$2)))</f>
        <v>0</v>
      </c>
      <c r="CG83" s="218">
        <f>IF(ISBLANK('Hoja De Calculo'!CH$13),'Credit issuance TYA'!CG83-('Credit issuance TYA'!$BK$21*'Credit issuance TYA'!$B$2),IF('Hoja De Calculo'!CH$16&lt;'Hoja De Calculo'!CG$16,0,'Credit issuance TYA'!CG83-('Credit issuance TYA'!$BK$21*'Credit issuance TYA'!$B$2)))</f>
        <v>0</v>
      </c>
      <c r="CH83" s="218">
        <f>IF(ISBLANK('Hoja De Calculo'!CI$13),'Credit issuance TYA'!CH83-('Credit issuance TYA'!$BK$21*'Credit issuance TYA'!$B$2),IF('Hoja De Calculo'!CI$16&lt;'Hoja De Calculo'!CH$16,0,'Credit issuance TYA'!CH83-('Credit issuance TYA'!$BK$21*'Credit issuance TYA'!$B$2)))</f>
        <v>0</v>
      </c>
      <c r="CI83" s="218">
        <f>IF(ISBLANK('Hoja De Calculo'!CJ$13),'Credit issuance TYA'!CI83-('Credit issuance TYA'!$BK$21*'Credit issuance TYA'!$B$2),IF('Hoja De Calculo'!CJ$16&lt;'Hoja De Calculo'!CI$16,0,'Credit issuance TYA'!CI83-('Credit issuance TYA'!$BK$21*'Credit issuance TYA'!$B$2)))</f>
        <v>0</v>
      </c>
      <c r="CJ83" s="218">
        <f>IF(ISBLANK('Hoja De Calculo'!CK$13),'Credit issuance TYA'!CJ83-('Credit issuance TYA'!$BK$21*'Credit issuance TYA'!$B$2),IF('Hoja De Calculo'!CK$16&lt;'Hoja De Calculo'!CJ$16,0,'Credit issuance TYA'!CJ83-('Credit issuance TYA'!$BK$21*'Credit issuance TYA'!$B$2)))</f>
        <v>0</v>
      </c>
      <c r="CK83" s="218">
        <f>IF(ISBLANK('Hoja De Calculo'!CL$13),'Credit issuance TYA'!CK83-('Credit issuance TYA'!$BK$21*'Credit issuance TYA'!$B$2),IF('Hoja De Calculo'!CL$16&lt;'Hoja De Calculo'!CK$16,0,'Credit issuance TYA'!CK83-('Credit issuance TYA'!$BK$21*'Credit issuance TYA'!$B$2)))</f>
        <v>0</v>
      </c>
      <c r="CL83" s="218">
        <f>IF(ISBLANK('Hoja De Calculo'!CM$13),'Credit issuance TYA'!CL83-('Credit issuance TYA'!$BK$21*'Credit issuance TYA'!$B$2),IF('Hoja De Calculo'!CM$16&lt;'Hoja De Calculo'!CL$16,0,'Credit issuance TYA'!CL83-('Credit issuance TYA'!$BK$21*'Credit issuance TYA'!$B$2)))</f>
        <v>0</v>
      </c>
      <c r="CM83" s="218">
        <f>IF(ISBLANK('Hoja De Calculo'!CN$13),'Credit issuance TYA'!CM83-('Credit issuance TYA'!$BK$21*'Credit issuance TYA'!$B$2),IF('Hoja De Calculo'!CN$16&lt;'Hoja De Calculo'!CM$16,0,'Credit issuance TYA'!CM83-('Credit issuance TYA'!$BK$21*'Credit issuance TYA'!$B$2)))</f>
        <v>0</v>
      </c>
      <c r="CN83" s="218">
        <f>IF(ISBLANK('Hoja De Calculo'!CO$13),'Credit issuance TYA'!CN83-('Credit issuance TYA'!$BK$21*'Credit issuance TYA'!$B$2),IF('Hoja De Calculo'!CO$16&lt;'Hoja De Calculo'!CN$16,0,'Credit issuance TYA'!CN83-('Credit issuance TYA'!$BK$21*'Credit issuance TYA'!$B$2)))</f>
        <v>0</v>
      </c>
      <c r="CO83" s="218">
        <f>IF(ISBLANK('Hoja De Calculo'!CP$13),'Credit issuance TYA'!CO83-('Credit issuance TYA'!$BK$21*'Credit issuance TYA'!$B$2),IF('Hoja De Calculo'!CP$16&lt;'Hoja De Calculo'!CO$16,0,'Credit issuance TYA'!CO83-('Credit issuance TYA'!$BK$21*'Credit issuance TYA'!$B$2)))</f>
        <v>0</v>
      </c>
      <c r="CP83" s="218">
        <f>IF(ISBLANK('Hoja De Calculo'!CQ$13),'Credit issuance TYA'!CP83-('Credit issuance TYA'!$BK$21*'Credit issuance TYA'!$B$2),IF('Hoja De Calculo'!CQ$16&lt;'Hoja De Calculo'!CP$16,0,'Credit issuance TYA'!CP83-('Credit issuance TYA'!$BK$21*'Credit issuance TYA'!$B$2)))</f>
        <v>0</v>
      </c>
      <c r="CQ83" s="218">
        <f>IF(ISBLANK('Hoja De Calculo'!CR$13),'Credit issuance TYA'!CQ83-('Credit issuance TYA'!$BK$21*'Credit issuance TYA'!$B$2),IF('Hoja De Calculo'!CR$16&lt;'Hoja De Calculo'!CQ$16,0,'Credit issuance TYA'!CQ83-('Credit issuance TYA'!$BK$21*'Credit issuance TYA'!$B$2)))</f>
        <v>0</v>
      </c>
      <c r="CR83" s="218">
        <f>IF(ISBLANK('Hoja De Calculo'!CS$13),'Credit issuance TYA'!CR83-('Credit issuance TYA'!$BK$21*'Credit issuance TYA'!$B$2),IF('Hoja De Calculo'!CS$16&lt;'Hoja De Calculo'!CR$16,0,'Credit issuance TYA'!CR83-('Credit issuance TYA'!$BK$21*'Credit issuance TYA'!$B$2)))</f>
        <v>0</v>
      </c>
      <c r="CS83" s="218">
        <f>IF(ISBLANK('Hoja De Calculo'!CT$13),'Credit issuance TYA'!CS83-('Credit issuance TYA'!$BK$21*'Credit issuance TYA'!$B$2),IF('Hoja De Calculo'!CT$16&lt;'Hoja De Calculo'!CS$16,0,'Credit issuance TYA'!CS83-('Credit issuance TYA'!$BK$21*'Credit issuance TYA'!$B$2)))</f>
        <v>0</v>
      </c>
      <c r="CT83" s="218">
        <f>IF(ISBLANK('Hoja De Calculo'!CU$13),'Credit issuance TYA'!CT83-('Credit issuance TYA'!$BK$21*'Credit issuance TYA'!$B$2),IF('Hoja De Calculo'!CU$16&lt;'Hoja De Calculo'!CT$16,0,'Credit issuance TYA'!CT83-('Credit issuance TYA'!$BK$21*'Credit issuance TYA'!$B$2)))</f>
        <v>0</v>
      </c>
      <c r="CU83" s="218">
        <f>IF(ISBLANK('Hoja De Calculo'!CV$13),'Credit issuance TYA'!CU83-('Credit issuance TYA'!$BK$21*'Credit issuance TYA'!$B$2),IF('Hoja De Calculo'!CV$16&lt;'Hoja De Calculo'!CU$16,0,'Credit issuance TYA'!CU83-('Credit issuance TYA'!$BK$21*'Credit issuance TYA'!$B$2)))</f>
        <v>0</v>
      </c>
      <c r="CV83" s="218">
        <f>IF(ISBLANK('Hoja De Calculo'!CW$13),'Credit issuance TYA'!CV83-('Credit issuance TYA'!$BK$21*'Credit issuance TYA'!$B$2),IF('Hoja De Calculo'!CW$16&lt;'Hoja De Calculo'!CV$16,0,'Credit issuance TYA'!CV83-('Credit issuance TYA'!$BK$21*'Credit issuance TYA'!$B$2)))</f>
        <v>0</v>
      </c>
      <c r="CW83" s="218">
        <f>IF(ISBLANK('Hoja De Calculo'!CX$13),'Credit issuance TYA'!CW83-('Credit issuance TYA'!$BK$21*'Credit issuance TYA'!$B$2),IF('Hoja De Calculo'!CX$16&lt;'Hoja De Calculo'!CW$16,0,'Credit issuance TYA'!CW83-('Credit issuance TYA'!$BK$21*'Credit issuance TYA'!$B$2)))</f>
        <v>0</v>
      </c>
    </row>
    <row r="84" spans="1:102" x14ac:dyDescent="0.35">
      <c r="A84" t="s">
        <v>189</v>
      </c>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218">
        <f>'Credit issuance TYA'!BL84-('Credit issuance TYA'!$BL$21*'Credit issuance TYA'!$B$2)</f>
        <v>0</v>
      </c>
      <c r="BM84" s="218">
        <f>IF(ISBLANK('Hoja De Calculo'!BN$13),'Credit issuance TYA'!BM84-('Credit issuance TYA'!$BL$21*'Credit issuance TYA'!$B$2),IF('Hoja De Calculo'!BN$16&lt;'Hoja De Calculo'!BM$16,0,'Credit issuance TYA'!BM84-('Credit issuance TYA'!$BL$21*'Credit issuance TYA'!$B$2)))</f>
        <v>0</v>
      </c>
      <c r="BN84" s="218">
        <f>IF(ISBLANK('Hoja De Calculo'!BO$13),'Credit issuance TYA'!BN84-('Credit issuance TYA'!$BL$21*'Credit issuance TYA'!$B$2),IF('Hoja De Calculo'!BO$16&lt;'Hoja De Calculo'!BN$16,0,'Credit issuance TYA'!BN84-('Credit issuance TYA'!$BL$21*'Credit issuance TYA'!$B$2)))</f>
        <v>0</v>
      </c>
      <c r="BO84" s="218">
        <f>IF(ISBLANK('Hoja De Calculo'!BP$13),'Credit issuance TYA'!BO84-('Credit issuance TYA'!$BL$21*'Credit issuance TYA'!$B$2),IF('Hoja De Calculo'!BP$16&lt;'Hoja De Calculo'!BO$16,0,'Credit issuance TYA'!BO84-('Credit issuance TYA'!$BL$21*'Credit issuance TYA'!$B$2)))</f>
        <v>0</v>
      </c>
      <c r="BP84" s="218">
        <f>IF(ISBLANK('Hoja De Calculo'!BQ$13),'Credit issuance TYA'!BP84-('Credit issuance TYA'!$BL$21*'Credit issuance TYA'!$B$2),IF('Hoja De Calculo'!BQ$16&lt;'Hoja De Calculo'!BP$16,0,'Credit issuance TYA'!BP84-('Credit issuance TYA'!$BL$21*'Credit issuance TYA'!$B$2)))</f>
        <v>0</v>
      </c>
      <c r="BQ84" s="218">
        <f>IF(ISBLANK('Hoja De Calculo'!BR$13),'Credit issuance TYA'!BQ84-('Credit issuance TYA'!$BL$21*'Credit issuance TYA'!$B$2),IF('Hoja De Calculo'!BR$16&lt;'Hoja De Calculo'!BQ$16,0,'Credit issuance TYA'!BQ84-('Credit issuance TYA'!$BL$21*'Credit issuance TYA'!$B$2)))</f>
        <v>0</v>
      </c>
      <c r="BR84" s="218">
        <f>IF(ISBLANK('Hoja De Calculo'!BS$13),'Credit issuance TYA'!BR84-('Credit issuance TYA'!$BL$21*'Credit issuance TYA'!$B$2),IF('Hoja De Calculo'!BS$16&lt;'Hoja De Calculo'!BR$16,0,'Credit issuance TYA'!BR84-('Credit issuance TYA'!$BL$21*'Credit issuance TYA'!$B$2)))</f>
        <v>0</v>
      </c>
      <c r="BS84" s="218">
        <f>IF(ISBLANK('Hoja De Calculo'!BT$13),'Credit issuance TYA'!BS84-('Credit issuance TYA'!$BL$21*'Credit issuance TYA'!$B$2),IF('Hoja De Calculo'!BT$16&lt;'Hoja De Calculo'!BS$16,0,'Credit issuance TYA'!BS84-('Credit issuance TYA'!$BL$21*'Credit issuance TYA'!$B$2)))</f>
        <v>0</v>
      </c>
      <c r="BT84" s="218">
        <f>IF(ISBLANK('Hoja De Calculo'!BU$13),'Credit issuance TYA'!BT84-('Credit issuance TYA'!$BL$21*'Credit issuance TYA'!$B$2),IF('Hoja De Calculo'!BU$16&lt;'Hoja De Calculo'!BT$16,0,'Credit issuance TYA'!BT84-('Credit issuance TYA'!$BL$21*'Credit issuance TYA'!$B$2)))</f>
        <v>0</v>
      </c>
      <c r="BU84" s="218">
        <f>IF(ISBLANK('Hoja De Calculo'!BV$13),'Credit issuance TYA'!BU84-('Credit issuance TYA'!$BL$21*'Credit issuance TYA'!$B$2),IF('Hoja De Calculo'!BV$16&lt;'Hoja De Calculo'!BU$16,0,'Credit issuance TYA'!BU84-('Credit issuance TYA'!$BL$21*'Credit issuance TYA'!$B$2)))</f>
        <v>0</v>
      </c>
      <c r="BV84" s="218">
        <f>IF(ISBLANK('Hoja De Calculo'!BW$13),'Credit issuance TYA'!BV84-('Credit issuance TYA'!$BL$21*'Credit issuance TYA'!$B$2),IF('Hoja De Calculo'!BW$16&lt;'Hoja De Calculo'!BV$16,0,'Credit issuance TYA'!BV84-('Credit issuance TYA'!$BL$21*'Credit issuance TYA'!$B$2)))</f>
        <v>0</v>
      </c>
      <c r="BW84" s="218">
        <f>IF(ISBLANK('Hoja De Calculo'!BX$13),'Credit issuance TYA'!BW84-('Credit issuance TYA'!$BL$21*'Credit issuance TYA'!$B$2),IF('Hoja De Calculo'!BX$16&lt;'Hoja De Calculo'!BW$16,0,'Credit issuance TYA'!BW84-('Credit issuance TYA'!$BL$21*'Credit issuance TYA'!$B$2)))</f>
        <v>0</v>
      </c>
      <c r="BX84" s="218">
        <f>IF(ISBLANK('Hoja De Calculo'!BY$13),'Credit issuance TYA'!BX84-('Credit issuance TYA'!$BL$21*'Credit issuance TYA'!$B$2),IF('Hoja De Calculo'!BY$16&lt;'Hoja De Calculo'!BX$16,0,'Credit issuance TYA'!BX84-('Credit issuance TYA'!$BL$21*'Credit issuance TYA'!$B$2)))</f>
        <v>0</v>
      </c>
      <c r="BY84" s="218">
        <f>IF(ISBLANK('Hoja De Calculo'!BZ$13),'Credit issuance TYA'!BY84-('Credit issuance TYA'!$BL$21*'Credit issuance TYA'!$B$2),IF('Hoja De Calculo'!BZ$16&lt;'Hoja De Calculo'!BY$16,0,'Credit issuance TYA'!BY84-('Credit issuance TYA'!$BL$21*'Credit issuance TYA'!$B$2)))</f>
        <v>0</v>
      </c>
      <c r="BZ84" s="218">
        <f>IF(ISBLANK('Hoja De Calculo'!CA$13),'Credit issuance TYA'!BZ84-('Credit issuance TYA'!$BL$21*'Credit issuance TYA'!$B$2),IF('Hoja De Calculo'!CA$16&lt;'Hoja De Calculo'!BZ$16,0,'Credit issuance TYA'!BZ84-('Credit issuance TYA'!$BL$21*'Credit issuance TYA'!$B$2)))</f>
        <v>0</v>
      </c>
      <c r="CA84" s="218">
        <f>IF(ISBLANK('Hoja De Calculo'!CB$13),'Credit issuance TYA'!CA84-('Credit issuance TYA'!$BL$21*'Credit issuance TYA'!$B$2),IF('Hoja De Calculo'!CB$16&lt;'Hoja De Calculo'!CA$16,0,'Credit issuance TYA'!CA84-('Credit issuance TYA'!$BL$21*'Credit issuance TYA'!$B$2)))</f>
        <v>0</v>
      </c>
      <c r="CB84" s="218">
        <f>IF(ISBLANK('Hoja De Calculo'!CC$13),'Credit issuance TYA'!CB84-('Credit issuance TYA'!$BL$21*'Credit issuance TYA'!$B$2),IF('Hoja De Calculo'!CC$16&lt;'Hoja De Calculo'!CB$16,0,'Credit issuance TYA'!CB84-('Credit issuance TYA'!$BL$21*'Credit issuance TYA'!$B$2)))</f>
        <v>0</v>
      </c>
      <c r="CC84" s="218">
        <f>IF(ISBLANK('Hoja De Calculo'!CD$13),'Credit issuance TYA'!CC84-('Credit issuance TYA'!$BL$21*'Credit issuance TYA'!$B$2),IF('Hoja De Calculo'!CD$16&lt;'Hoja De Calculo'!CC$16,0,'Credit issuance TYA'!CC84-('Credit issuance TYA'!$BL$21*'Credit issuance TYA'!$B$2)))</f>
        <v>0</v>
      </c>
      <c r="CD84" s="218">
        <f>IF(ISBLANK('Hoja De Calculo'!CE$13),'Credit issuance TYA'!CD84-('Credit issuance TYA'!$BL$21*'Credit issuance TYA'!$B$2),IF('Hoja De Calculo'!CE$16&lt;'Hoja De Calculo'!CD$16,0,'Credit issuance TYA'!CD84-('Credit issuance TYA'!$BL$21*'Credit issuance TYA'!$B$2)))</f>
        <v>0</v>
      </c>
      <c r="CE84" s="218">
        <f>IF(ISBLANK('Hoja De Calculo'!CF$13),'Credit issuance TYA'!CE84-('Credit issuance TYA'!$BL$21*'Credit issuance TYA'!$B$2),IF('Hoja De Calculo'!CF$16&lt;'Hoja De Calculo'!CE$16,0,'Credit issuance TYA'!CE84-('Credit issuance TYA'!$BL$21*'Credit issuance TYA'!$B$2)))</f>
        <v>0</v>
      </c>
      <c r="CF84" s="218">
        <f>IF(ISBLANK('Hoja De Calculo'!CG$13),'Credit issuance TYA'!CF84-('Credit issuance TYA'!$BL$21*'Credit issuance TYA'!$B$2),IF('Hoja De Calculo'!CG$16&lt;'Hoja De Calculo'!CF$16,0,'Credit issuance TYA'!CF84-('Credit issuance TYA'!$BL$21*'Credit issuance TYA'!$B$2)))</f>
        <v>0</v>
      </c>
      <c r="CG84" s="218">
        <f>IF(ISBLANK('Hoja De Calculo'!CH$13),'Credit issuance TYA'!CG84-('Credit issuance TYA'!$BL$21*'Credit issuance TYA'!$B$2),IF('Hoja De Calculo'!CH$16&lt;'Hoja De Calculo'!CG$16,0,'Credit issuance TYA'!CG84-('Credit issuance TYA'!$BL$21*'Credit issuance TYA'!$B$2)))</f>
        <v>0</v>
      </c>
      <c r="CH84" s="218">
        <f>IF(ISBLANK('Hoja De Calculo'!CI$13),'Credit issuance TYA'!CH84-('Credit issuance TYA'!$BL$21*'Credit issuance TYA'!$B$2),IF('Hoja De Calculo'!CI$16&lt;'Hoja De Calculo'!CH$16,0,'Credit issuance TYA'!CH84-('Credit issuance TYA'!$BL$21*'Credit issuance TYA'!$B$2)))</f>
        <v>0</v>
      </c>
      <c r="CI84" s="218">
        <f>IF(ISBLANK('Hoja De Calculo'!CJ$13),'Credit issuance TYA'!CI84-('Credit issuance TYA'!$BL$21*'Credit issuance TYA'!$B$2),IF('Hoja De Calculo'!CJ$16&lt;'Hoja De Calculo'!CI$16,0,'Credit issuance TYA'!CI84-('Credit issuance TYA'!$BL$21*'Credit issuance TYA'!$B$2)))</f>
        <v>0</v>
      </c>
      <c r="CJ84" s="218">
        <f>IF(ISBLANK('Hoja De Calculo'!CK$13),'Credit issuance TYA'!CJ84-('Credit issuance TYA'!$BL$21*'Credit issuance TYA'!$B$2),IF('Hoja De Calculo'!CK$16&lt;'Hoja De Calculo'!CJ$16,0,'Credit issuance TYA'!CJ84-('Credit issuance TYA'!$BL$21*'Credit issuance TYA'!$B$2)))</f>
        <v>0</v>
      </c>
      <c r="CK84" s="218">
        <f>IF(ISBLANK('Hoja De Calculo'!CL$13),'Credit issuance TYA'!CK84-('Credit issuance TYA'!$BL$21*'Credit issuance TYA'!$B$2),IF('Hoja De Calculo'!CL$16&lt;'Hoja De Calculo'!CK$16,0,'Credit issuance TYA'!CK84-('Credit issuance TYA'!$BL$21*'Credit issuance TYA'!$B$2)))</f>
        <v>0</v>
      </c>
      <c r="CL84" s="218">
        <f>IF(ISBLANK('Hoja De Calculo'!CM$13),'Credit issuance TYA'!CL84-('Credit issuance TYA'!$BL$21*'Credit issuance TYA'!$B$2),IF('Hoja De Calculo'!CM$16&lt;'Hoja De Calculo'!CL$16,0,'Credit issuance TYA'!CL84-('Credit issuance TYA'!$BL$21*'Credit issuance TYA'!$B$2)))</f>
        <v>0</v>
      </c>
      <c r="CM84" s="218">
        <f>IF(ISBLANK('Hoja De Calculo'!CN$13),'Credit issuance TYA'!CM84-('Credit issuance TYA'!$BL$21*'Credit issuance TYA'!$B$2),IF('Hoja De Calculo'!CN$16&lt;'Hoja De Calculo'!CM$16,0,'Credit issuance TYA'!CM84-('Credit issuance TYA'!$BL$21*'Credit issuance TYA'!$B$2)))</f>
        <v>0</v>
      </c>
      <c r="CN84" s="218">
        <f>IF(ISBLANK('Hoja De Calculo'!CO$13),'Credit issuance TYA'!CN84-('Credit issuance TYA'!$BL$21*'Credit issuance TYA'!$B$2),IF('Hoja De Calculo'!CO$16&lt;'Hoja De Calculo'!CN$16,0,'Credit issuance TYA'!CN84-('Credit issuance TYA'!$BL$21*'Credit issuance TYA'!$B$2)))</f>
        <v>0</v>
      </c>
      <c r="CO84" s="218">
        <f>IF(ISBLANK('Hoja De Calculo'!CP$13),'Credit issuance TYA'!CO84-('Credit issuance TYA'!$BL$21*'Credit issuance TYA'!$B$2),IF('Hoja De Calculo'!CP$16&lt;'Hoja De Calculo'!CO$16,0,'Credit issuance TYA'!CO84-('Credit issuance TYA'!$BL$21*'Credit issuance TYA'!$B$2)))</f>
        <v>0</v>
      </c>
      <c r="CP84" s="218">
        <f>IF(ISBLANK('Hoja De Calculo'!CQ$13),'Credit issuance TYA'!CP84-('Credit issuance TYA'!$BL$21*'Credit issuance TYA'!$B$2),IF('Hoja De Calculo'!CQ$16&lt;'Hoja De Calculo'!CP$16,0,'Credit issuance TYA'!CP84-('Credit issuance TYA'!$BL$21*'Credit issuance TYA'!$B$2)))</f>
        <v>0</v>
      </c>
      <c r="CQ84" s="218">
        <f>IF(ISBLANK('Hoja De Calculo'!CR$13),'Credit issuance TYA'!CQ84-('Credit issuance TYA'!$BL$21*'Credit issuance TYA'!$B$2),IF('Hoja De Calculo'!CR$16&lt;'Hoja De Calculo'!CQ$16,0,'Credit issuance TYA'!CQ84-('Credit issuance TYA'!$BL$21*'Credit issuance TYA'!$B$2)))</f>
        <v>0</v>
      </c>
      <c r="CR84" s="218">
        <f>IF(ISBLANK('Hoja De Calculo'!CS$13),'Credit issuance TYA'!CR84-('Credit issuance TYA'!$BL$21*'Credit issuance TYA'!$B$2),IF('Hoja De Calculo'!CS$16&lt;'Hoja De Calculo'!CR$16,0,'Credit issuance TYA'!CR84-('Credit issuance TYA'!$BL$21*'Credit issuance TYA'!$B$2)))</f>
        <v>0</v>
      </c>
      <c r="CS84" s="218">
        <f>IF(ISBLANK('Hoja De Calculo'!CT$13),'Credit issuance TYA'!CS84-('Credit issuance TYA'!$BL$21*'Credit issuance TYA'!$B$2),IF('Hoja De Calculo'!CT$16&lt;'Hoja De Calculo'!CS$16,0,'Credit issuance TYA'!CS84-('Credit issuance TYA'!$BL$21*'Credit issuance TYA'!$B$2)))</f>
        <v>0</v>
      </c>
      <c r="CT84" s="218">
        <f>IF(ISBLANK('Hoja De Calculo'!CU$13),'Credit issuance TYA'!CT84-('Credit issuance TYA'!$BL$21*'Credit issuance TYA'!$B$2),IF('Hoja De Calculo'!CU$16&lt;'Hoja De Calculo'!CT$16,0,'Credit issuance TYA'!CT84-('Credit issuance TYA'!$BL$21*'Credit issuance TYA'!$B$2)))</f>
        <v>0</v>
      </c>
      <c r="CU84" s="218">
        <f>IF(ISBLANK('Hoja De Calculo'!CV$13),'Credit issuance TYA'!CU84-('Credit issuance TYA'!$BL$21*'Credit issuance TYA'!$B$2),IF('Hoja De Calculo'!CV$16&lt;'Hoja De Calculo'!CU$16,0,'Credit issuance TYA'!CU84-('Credit issuance TYA'!$BL$21*'Credit issuance TYA'!$B$2)))</f>
        <v>0</v>
      </c>
      <c r="CV84" s="218">
        <f>IF(ISBLANK('Hoja De Calculo'!CW$13),'Credit issuance TYA'!CV84-('Credit issuance TYA'!$BL$21*'Credit issuance TYA'!$B$2),IF('Hoja De Calculo'!CW$16&lt;'Hoja De Calculo'!CV$16,0,'Credit issuance TYA'!CV84-('Credit issuance TYA'!$BL$21*'Credit issuance TYA'!$B$2)))</f>
        <v>0</v>
      </c>
      <c r="CW84" s="218">
        <f>IF(ISBLANK('Hoja De Calculo'!CX$13),'Credit issuance TYA'!CW84-('Credit issuance TYA'!$BL$21*'Credit issuance TYA'!$B$2),IF('Hoja De Calculo'!CX$16&lt;'Hoja De Calculo'!CW$16,0,'Credit issuance TYA'!CW84-('Credit issuance TYA'!$BL$21*'Credit issuance TYA'!$B$2)))</f>
        <v>0</v>
      </c>
      <c r="CX84" s="211"/>
    </row>
    <row r="85" spans="1:102" x14ac:dyDescent="0.35">
      <c r="A85" t="s">
        <v>190</v>
      </c>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c r="BM85" s="218">
        <f>'Credit issuance TYA'!BM85-('Credit issuance TYA'!$BM$21*'Credit issuance TYA'!$B$2)</f>
        <v>0</v>
      </c>
      <c r="BN85" s="218">
        <f>IF(ISBLANK('Hoja De Calculo'!BO$13),'Credit issuance TYA'!BN85-('Credit issuance TYA'!$BM$21*'Credit issuance TYA'!$B$2),IF('Hoja De Calculo'!BO$16&lt;'Hoja De Calculo'!BN$16,0,'Credit issuance TYA'!BN85-('Credit issuance TYA'!$BM$21*'Credit issuance TYA'!$B$2)))</f>
        <v>0</v>
      </c>
      <c r="BO85" s="218">
        <f>IF(ISBLANK('Hoja De Calculo'!BP$13),'Credit issuance TYA'!BO85-('Credit issuance TYA'!$BM$21*'Credit issuance TYA'!$B$2),IF('Hoja De Calculo'!BP$16&lt;'Hoja De Calculo'!BO$16,0,'Credit issuance TYA'!BO85-('Credit issuance TYA'!$BM$21*'Credit issuance TYA'!$B$2)))</f>
        <v>0</v>
      </c>
      <c r="BP85" s="218">
        <f>IF(ISBLANK('Hoja De Calculo'!BQ$13),'Credit issuance TYA'!BP85-('Credit issuance TYA'!$BM$21*'Credit issuance TYA'!$B$2),IF('Hoja De Calculo'!BQ$16&lt;'Hoja De Calculo'!BP$16,0,'Credit issuance TYA'!BP85-('Credit issuance TYA'!$BM$21*'Credit issuance TYA'!$B$2)))</f>
        <v>0</v>
      </c>
      <c r="BQ85" s="218">
        <f>IF(ISBLANK('Hoja De Calculo'!BR$13),'Credit issuance TYA'!BQ85-('Credit issuance TYA'!$BM$21*'Credit issuance TYA'!$B$2),IF('Hoja De Calculo'!BR$16&lt;'Hoja De Calculo'!BQ$16,0,'Credit issuance TYA'!BQ85-('Credit issuance TYA'!$BM$21*'Credit issuance TYA'!$B$2)))</f>
        <v>0</v>
      </c>
      <c r="BR85" s="218">
        <f>IF(ISBLANK('Hoja De Calculo'!BS$13),'Credit issuance TYA'!BR85-('Credit issuance TYA'!$BM$21*'Credit issuance TYA'!$B$2),IF('Hoja De Calculo'!BS$16&lt;'Hoja De Calculo'!BR$16,0,'Credit issuance TYA'!BR85-('Credit issuance TYA'!$BM$21*'Credit issuance TYA'!$B$2)))</f>
        <v>0</v>
      </c>
      <c r="BS85" s="218">
        <f>IF(ISBLANK('Hoja De Calculo'!BT$13),'Credit issuance TYA'!BS85-('Credit issuance TYA'!$BM$21*'Credit issuance TYA'!$B$2),IF('Hoja De Calculo'!BT$16&lt;'Hoja De Calculo'!BS$16,0,'Credit issuance TYA'!BS85-('Credit issuance TYA'!$BM$21*'Credit issuance TYA'!$B$2)))</f>
        <v>0</v>
      </c>
      <c r="BT85" s="218">
        <f>IF(ISBLANK('Hoja De Calculo'!BU$13),'Credit issuance TYA'!BT85-('Credit issuance TYA'!$BM$21*'Credit issuance TYA'!$B$2),IF('Hoja De Calculo'!BU$16&lt;'Hoja De Calculo'!BT$16,0,'Credit issuance TYA'!BT85-('Credit issuance TYA'!$BM$21*'Credit issuance TYA'!$B$2)))</f>
        <v>0</v>
      </c>
      <c r="BU85" s="218">
        <f>IF(ISBLANK('Hoja De Calculo'!BV$13),'Credit issuance TYA'!BU85-('Credit issuance TYA'!$BM$21*'Credit issuance TYA'!$B$2),IF('Hoja De Calculo'!BV$16&lt;'Hoja De Calculo'!BU$16,0,'Credit issuance TYA'!BU85-('Credit issuance TYA'!$BM$21*'Credit issuance TYA'!$B$2)))</f>
        <v>0</v>
      </c>
      <c r="BV85" s="218">
        <f>IF(ISBLANK('Hoja De Calculo'!BW$13),'Credit issuance TYA'!BV85-('Credit issuance TYA'!$BM$21*'Credit issuance TYA'!$B$2),IF('Hoja De Calculo'!BW$16&lt;'Hoja De Calculo'!BV$16,0,'Credit issuance TYA'!BV85-('Credit issuance TYA'!$BM$21*'Credit issuance TYA'!$B$2)))</f>
        <v>0</v>
      </c>
      <c r="BW85" s="218">
        <f>IF(ISBLANK('Hoja De Calculo'!BX$13),'Credit issuance TYA'!BW85-('Credit issuance TYA'!$BM$21*'Credit issuance TYA'!$B$2),IF('Hoja De Calculo'!BX$16&lt;'Hoja De Calculo'!BW$16,0,'Credit issuance TYA'!BW85-('Credit issuance TYA'!$BM$21*'Credit issuance TYA'!$B$2)))</f>
        <v>0</v>
      </c>
      <c r="BX85" s="218">
        <f>IF(ISBLANK('Hoja De Calculo'!BY$13),'Credit issuance TYA'!BX85-('Credit issuance TYA'!$BM$21*'Credit issuance TYA'!$B$2),IF('Hoja De Calculo'!BY$16&lt;'Hoja De Calculo'!BX$16,0,'Credit issuance TYA'!BX85-('Credit issuance TYA'!$BM$21*'Credit issuance TYA'!$B$2)))</f>
        <v>0</v>
      </c>
      <c r="BY85" s="218">
        <f>IF(ISBLANK('Hoja De Calculo'!BZ$13),'Credit issuance TYA'!BY85-('Credit issuance TYA'!$BM$21*'Credit issuance TYA'!$B$2),IF('Hoja De Calculo'!BZ$16&lt;'Hoja De Calculo'!BY$16,0,'Credit issuance TYA'!BY85-('Credit issuance TYA'!$BM$21*'Credit issuance TYA'!$B$2)))</f>
        <v>0</v>
      </c>
      <c r="BZ85" s="218">
        <f>IF(ISBLANK('Hoja De Calculo'!CA$13),'Credit issuance TYA'!BZ85-('Credit issuance TYA'!$BM$21*'Credit issuance TYA'!$B$2),IF('Hoja De Calculo'!CA$16&lt;'Hoja De Calculo'!BZ$16,0,'Credit issuance TYA'!BZ85-('Credit issuance TYA'!$BM$21*'Credit issuance TYA'!$B$2)))</f>
        <v>0</v>
      </c>
      <c r="CA85" s="218">
        <f>IF(ISBLANK('Hoja De Calculo'!CB$13),'Credit issuance TYA'!CA85-('Credit issuance TYA'!$BM$21*'Credit issuance TYA'!$B$2),IF('Hoja De Calculo'!CB$16&lt;'Hoja De Calculo'!CA$16,0,'Credit issuance TYA'!CA85-('Credit issuance TYA'!$BM$21*'Credit issuance TYA'!$B$2)))</f>
        <v>0</v>
      </c>
      <c r="CB85" s="218">
        <f>IF(ISBLANK('Hoja De Calculo'!CC$13),'Credit issuance TYA'!CB85-('Credit issuance TYA'!$BM$21*'Credit issuance TYA'!$B$2),IF('Hoja De Calculo'!CC$16&lt;'Hoja De Calculo'!CB$16,0,'Credit issuance TYA'!CB85-('Credit issuance TYA'!$BM$21*'Credit issuance TYA'!$B$2)))</f>
        <v>0</v>
      </c>
      <c r="CC85" s="218">
        <f>IF(ISBLANK('Hoja De Calculo'!CD$13),'Credit issuance TYA'!CC85-('Credit issuance TYA'!$BM$21*'Credit issuance TYA'!$B$2),IF('Hoja De Calculo'!CD$16&lt;'Hoja De Calculo'!CC$16,0,'Credit issuance TYA'!CC85-('Credit issuance TYA'!$BM$21*'Credit issuance TYA'!$B$2)))</f>
        <v>0</v>
      </c>
      <c r="CD85" s="218">
        <f>IF(ISBLANK('Hoja De Calculo'!CE$13),'Credit issuance TYA'!CD85-('Credit issuance TYA'!$BM$21*'Credit issuance TYA'!$B$2),IF('Hoja De Calculo'!CE$16&lt;'Hoja De Calculo'!CD$16,0,'Credit issuance TYA'!CD85-('Credit issuance TYA'!$BM$21*'Credit issuance TYA'!$B$2)))</f>
        <v>0</v>
      </c>
      <c r="CE85" s="218">
        <f>IF(ISBLANK('Hoja De Calculo'!CF$13),'Credit issuance TYA'!CE85-('Credit issuance TYA'!$BM$21*'Credit issuance TYA'!$B$2),IF('Hoja De Calculo'!CF$16&lt;'Hoja De Calculo'!CE$16,0,'Credit issuance TYA'!CE85-('Credit issuance TYA'!$BM$21*'Credit issuance TYA'!$B$2)))</f>
        <v>0</v>
      </c>
      <c r="CF85" s="218">
        <f>IF(ISBLANK('Hoja De Calculo'!CG$13),'Credit issuance TYA'!CF85-('Credit issuance TYA'!$BM$21*'Credit issuance TYA'!$B$2),IF('Hoja De Calculo'!CG$16&lt;'Hoja De Calculo'!CF$16,0,'Credit issuance TYA'!CF85-('Credit issuance TYA'!$BM$21*'Credit issuance TYA'!$B$2)))</f>
        <v>0</v>
      </c>
      <c r="CG85" s="218">
        <f>IF(ISBLANK('Hoja De Calculo'!CH$13),'Credit issuance TYA'!CG85-('Credit issuance TYA'!$BM$21*'Credit issuance TYA'!$B$2),IF('Hoja De Calculo'!CH$16&lt;'Hoja De Calculo'!CG$16,0,'Credit issuance TYA'!CG85-('Credit issuance TYA'!$BM$21*'Credit issuance TYA'!$B$2)))</f>
        <v>0</v>
      </c>
      <c r="CH85" s="218">
        <f>IF(ISBLANK('Hoja De Calculo'!CI$13),'Credit issuance TYA'!CH85-('Credit issuance TYA'!$BM$21*'Credit issuance TYA'!$B$2),IF('Hoja De Calculo'!CI$16&lt;'Hoja De Calculo'!CH$16,0,'Credit issuance TYA'!CH85-('Credit issuance TYA'!$BM$21*'Credit issuance TYA'!$B$2)))</f>
        <v>0</v>
      </c>
      <c r="CI85" s="218">
        <f>IF(ISBLANK('Hoja De Calculo'!CJ$13),'Credit issuance TYA'!CI85-('Credit issuance TYA'!$BM$21*'Credit issuance TYA'!$B$2),IF('Hoja De Calculo'!CJ$16&lt;'Hoja De Calculo'!CI$16,0,'Credit issuance TYA'!CI85-('Credit issuance TYA'!$BM$21*'Credit issuance TYA'!$B$2)))</f>
        <v>0</v>
      </c>
      <c r="CJ85" s="218">
        <f>IF(ISBLANK('Hoja De Calculo'!CK$13),'Credit issuance TYA'!CJ85-('Credit issuance TYA'!$BM$21*'Credit issuance TYA'!$B$2),IF('Hoja De Calculo'!CK$16&lt;'Hoja De Calculo'!CJ$16,0,'Credit issuance TYA'!CJ85-('Credit issuance TYA'!$BM$21*'Credit issuance TYA'!$B$2)))</f>
        <v>0</v>
      </c>
      <c r="CK85" s="218">
        <f>IF(ISBLANK('Hoja De Calculo'!CL$13),'Credit issuance TYA'!CK85-('Credit issuance TYA'!$BM$21*'Credit issuance TYA'!$B$2),IF('Hoja De Calculo'!CL$16&lt;'Hoja De Calculo'!CK$16,0,'Credit issuance TYA'!CK85-('Credit issuance TYA'!$BM$21*'Credit issuance TYA'!$B$2)))</f>
        <v>0</v>
      </c>
      <c r="CL85" s="218">
        <f>IF(ISBLANK('Hoja De Calculo'!CM$13),'Credit issuance TYA'!CL85-('Credit issuance TYA'!$BM$21*'Credit issuance TYA'!$B$2),IF('Hoja De Calculo'!CM$16&lt;'Hoja De Calculo'!CL$16,0,'Credit issuance TYA'!CL85-('Credit issuance TYA'!$BM$21*'Credit issuance TYA'!$B$2)))</f>
        <v>0</v>
      </c>
      <c r="CM85" s="218">
        <f>IF(ISBLANK('Hoja De Calculo'!CN$13),'Credit issuance TYA'!CM85-('Credit issuance TYA'!$BM$21*'Credit issuance TYA'!$B$2),IF('Hoja De Calculo'!CN$16&lt;'Hoja De Calculo'!CM$16,0,'Credit issuance TYA'!CM85-('Credit issuance TYA'!$BM$21*'Credit issuance TYA'!$B$2)))</f>
        <v>0</v>
      </c>
      <c r="CN85" s="218">
        <f>IF(ISBLANK('Hoja De Calculo'!CO$13),'Credit issuance TYA'!CN85-('Credit issuance TYA'!$BM$21*'Credit issuance TYA'!$B$2),IF('Hoja De Calculo'!CO$16&lt;'Hoja De Calculo'!CN$16,0,'Credit issuance TYA'!CN85-('Credit issuance TYA'!$BM$21*'Credit issuance TYA'!$B$2)))</f>
        <v>0</v>
      </c>
      <c r="CO85" s="218">
        <f>IF(ISBLANK('Hoja De Calculo'!CP$13),'Credit issuance TYA'!CO85-('Credit issuance TYA'!$BM$21*'Credit issuance TYA'!$B$2),IF('Hoja De Calculo'!CP$16&lt;'Hoja De Calculo'!CO$16,0,'Credit issuance TYA'!CO85-('Credit issuance TYA'!$BM$21*'Credit issuance TYA'!$B$2)))</f>
        <v>0</v>
      </c>
      <c r="CP85" s="218">
        <f>IF(ISBLANK('Hoja De Calculo'!CQ$13),'Credit issuance TYA'!CP85-('Credit issuance TYA'!$BM$21*'Credit issuance TYA'!$B$2),IF('Hoja De Calculo'!CQ$16&lt;'Hoja De Calculo'!CP$16,0,'Credit issuance TYA'!CP85-('Credit issuance TYA'!$BM$21*'Credit issuance TYA'!$B$2)))</f>
        <v>0</v>
      </c>
      <c r="CQ85" s="218">
        <f>IF(ISBLANK('Hoja De Calculo'!CR$13),'Credit issuance TYA'!CQ85-('Credit issuance TYA'!$BM$21*'Credit issuance TYA'!$B$2),IF('Hoja De Calculo'!CR$16&lt;'Hoja De Calculo'!CQ$16,0,'Credit issuance TYA'!CQ85-('Credit issuance TYA'!$BM$21*'Credit issuance TYA'!$B$2)))</f>
        <v>0</v>
      </c>
      <c r="CR85" s="218">
        <f>IF(ISBLANK('Hoja De Calculo'!CS$13),'Credit issuance TYA'!CR85-('Credit issuance TYA'!$BM$21*'Credit issuance TYA'!$B$2),IF('Hoja De Calculo'!CS$16&lt;'Hoja De Calculo'!CR$16,0,'Credit issuance TYA'!CR85-('Credit issuance TYA'!$BM$21*'Credit issuance TYA'!$B$2)))</f>
        <v>0</v>
      </c>
      <c r="CS85" s="218">
        <f>IF(ISBLANK('Hoja De Calculo'!CT$13),'Credit issuance TYA'!CS85-('Credit issuance TYA'!$BM$21*'Credit issuance TYA'!$B$2),IF('Hoja De Calculo'!CT$16&lt;'Hoja De Calculo'!CS$16,0,'Credit issuance TYA'!CS85-('Credit issuance TYA'!$BM$21*'Credit issuance TYA'!$B$2)))</f>
        <v>0</v>
      </c>
      <c r="CT85" s="218">
        <f>IF(ISBLANK('Hoja De Calculo'!CU$13),'Credit issuance TYA'!CT85-('Credit issuance TYA'!$BM$21*'Credit issuance TYA'!$B$2),IF('Hoja De Calculo'!CU$16&lt;'Hoja De Calculo'!CT$16,0,'Credit issuance TYA'!CT85-('Credit issuance TYA'!$BM$21*'Credit issuance TYA'!$B$2)))</f>
        <v>0</v>
      </c>
      <c r="CU85" s="218">
        <f>IF(ISBLANK('Hoja De Calculo'!CV$13),'Credit issuance TYA'!CU85-('Credit issuance TYA'!$BM$21*'Credit issuance TYA'!$B$2),IF('Hoja De Calculo'!CV$16&lt;'Hoja De Calculo'!CU$16,0,'Credit issuance TYA'!CU85-('Credit issuance TYA'!$BM$21*'Credit issuance TYA'!$B$2)))</f>
        <v>0</v>
      </c>
      <c r="CV85" s="218">
        <f>IF(ISBLANK('Hoja De Calculo'!CW$13),'Credit issuance TYA'!CV85-('Credit issuance TYA'!$BM$21*'Credit issuance TYA'!$B$2),IF('Hoja De Calculo'!CW$16&lt;'Hoja De Calculo'!CV$16,0,'Credit issuance TYA'!CV85-('Credit issuance TYA'!$BM$21*'Credit issuance TYA'!$B$2)))</f>
        <v>0</v>
      </c>
      <c r="CW85" s="218">
        <f>IF(ISBLANK('Hoja De Calculo'!CX$13),'Credit issuance TYA'!CW85-('Credit issuance TYA'!$BM$21*'Credit issuance TYA'!$B$2),IF('Hoja De Calculo'!CX$16&lt;'Hoja De Calculo'!CW$16,0,'Credit issuance TYA'!CW85-('Credit issuance TYA'!$BM$21*'Credit issuance TYA'!$B$2)))</f>
        <v>0</v>
      </c>
    </row>
    <row r="86" spans="1:102" x14ac:dyDescent="0.35">
      <c r="A86" t="s">
        <v>191</v>
      </c>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196"/>
      <c r="BJ86" s="196"/>
      <c r="BK86" s="196"/>
      <c r="BL86" s="196"/>
      <c r="BM86" s="196"/>
      <c r="BN86" s="218">
        <f>'Credit issuance TYA'!BN86-('Credit issuance TYA'!$BN$21*'Credit issuance TYA'!$B$2)</f>
        <v>0</v>
      </c>
      <c r="BO86" s="218">
        <f>IF(ISBLANK('Hoja De Calculo'!BP$13),'Credit issuance TYA'!BO86-('Credit issuance TYA'!$BN$21*'Credit issuance TYA'!$B$2),IF('Hoja De Calculo'!BP$16&lt;'Hoja De Calculo'!BO$16,0,'Credit issuance TYA'!BO86-('Credit issuance TYA'!$BN$21*'Credit issuance TYA'!$B$2)))</f>
        <v>0</v>
      </c>
      <c r="BP86" s="218">
        <f>IF(ISBLANK('Hoja De Calculo'!BQ$13),'Credit issuance TYA'!BP86-('Credit issuance TYA'!$BN$21*'Credit issuance TYA'!$B$2),IF('Hoja De Calculo'!BQ$16&lt;'Hoja De Calculo'!BP$16,0,'Credit issuance TYA'!BP86-('Credit issuance TYA'!$BN$21*'Credit issuance TYA'!$B$2)))</f>
        <v>0</v>
      </c>
      <c r="BQ86" s="218">
        <f>IF(ISBLANK('Hoja De Calculo'!BR$13),'Credit issuance TYA'!BQ86-('Credit issuance TYA'!$BN$21*'Credit issuance TYA'!$B$2),IF('Hoja De Calculo'!BR$16&lt;'Hoja De Calculo'!BQ$16,0,'Credit issuance TYA'!BQ86-('Credit issuance TYA'!$BN$21*'Credit issuance TYA'!$B$2)))</f>
        <v>0</v>
      </c>
      <c r="BR86" s="218">
        <f>IF(ISBLANK('Hoja De Calculo'!BS$13),'Credit issuance TYA'!BR86-('Credit issuance TYA'!$BN$21*'Credit issuance TYA'!$B$2),IF('Hoja De Calculo'!BS$16&lt;'Hoja De Calculo'!BR$16,0,'Credit issuance TYA'!BR86-('Credit issuance TYA'!$BN$21*'Credit issuance TYA'!$B$2)))</f>
        <v>0</v>
      </c>
      <c r="BS86" s="218">
        <f>IF(ISBLANK('Hoja De Calculo'!BT$13),'Credit issuance TYA'!BS86-('Credit issuance TYA'!$BN$21*'Credit issuance TYA'!$B$2),IF('Hoja De Calculo'!BT$16&lt;'Hoja De Calculo'!BS$16,0,'Credit issuance TYA'!BS86-('Credit issuance TYA'!$BN$21*'Credit issuance TYA'!$B$2)))</f>
        <v>0</v>
      </c>
      <c r="BT86" s="218">
        <f>IF(ISBLANK('Hoja De Calculo'!BU$13),'Credit issuance TYA'!BT86-('Credit issuance TYA'!$BN$21*'Credit issuance TYA'!$B$2),IF('Hoja De Calculo'!BU$16&lt;'Hoja De Calculo'!BT$16,0,'Credit issuance TYA'!BT86-('Credit issuance TYA'!$BN$21*'Credit issuance TYA'!$B$2)))</f>
        <v>0</v>
      </c>
      <c r="BU86" s="218">
        <f>IF(ISBLANK('Hoja De Calculo'!BV$13),'Credit issuance TYA'!BU86-('Credit issuance TYA'!$BN$21*'Credit issuance TYA'!$B$2),IF('Hoja De Calculo'!BV$16&lt;'Hoja De Calculo'!BU$16,0,'Credit issuance TYA'!BU86-('Credit issuance TYA'!$BN$21*'Credit issuance TYA'!$B$2)))</f>
        <v>0</v>
      </c>
      <c r="BV86" s="218">
        <f>IF(ISBLANK('Hoja De Calculo'!BW$13),'Credit issuance TYA'!BV86-('Credit issuance TYA'!$BN$21*'Credit issuance TYA'!$B$2),IF('Hoja De Calculo'!BW$16&lt;'Hoja De Calculo'!BV$16,0,'Credit issuance TYA'!BV86-('Credit issuance TYA'!$BN$21*'Credit issuance TYA'!$B$2)))</f>
        <v>0</v>
      </c>
      <c r="BW86" s="218">
        <f>IF(ISBLANK('Hoja De Calculo'!BX$13),'Credit issuance TYA'!BW86-('Credit issuance TYA'!$BN$21*'Credit issuance TYA'!$B$2),IF('Hoja De Calculo'!BX$16&lt;'Hoja De Calculo'!BW$16,0,'Credit issuance TYA'!BW86-('Credit issuance TYA'!$BN$21*'Credit issuance TYA'!$B$2)))</f>
        <v>0</v>
      </c>
      <c r="BX86" s="218">
        <f>IF(ISBLANK('Hoja De Calculo'!BY$13),'Credit issuance TYA'!BX86-('Credit issuance TYA'!$BN$21*'Credit issuance TYA'!$B$2),IF('Hoja De Calculo'!BY$16&lt;'Hoja De Calculo'!BX$16,0,'Credit issuance TYA'!BX86-('Credit issuance TYA'!$BN$21*'Credit issuance TYA'!$B$2)))</f>
        <v>0</v>
      </c>
      <c r="BY86" s="218">
        <f>IF(ISBLANK('Hoja De Calculo'!BZ$13),'Credit issuance TYA'!BY86-('Credit issuance TYA'!$BN$21*'Credit issuance TYA'!$B$2),IF('Hoja De Calculo'!BZ$16&lt;'Hoja De Calculo'!BY$16,0,'Credit issuance TYA'!BY86-('Credit issuance TYA'!$BN$21*'Credit issuance TYA'!$B$2)))</f>
        <v>0</v>
      </c>
      <c r="BZ86" s="218">
        <f>IF(ISBLANK('Hoja De Calculo'!CA$13),'Credit issuance TYA'!BZ86-('Credit issuance TYA'!$BN$21*'Credit issuance TYA'!$B$2),IF('Hoja De Calculo'!CA$16&lt;'Hoja De Calculo'!BZ$16,0,'Credit issuance TYA'!BZ86-('Credit issuance TYA'!$BN$21*'Credit issuance TYA'!$B$2)))</f>
        <v>0</v>
      </c>
      <c r="CA86" s="218">
        <f>IF(ISBLANK('Hoja De Calculo'!CB$13),'Credit issuance TYA'!CA86-('Credit issuance TYA'!$BN$21*'Credit issuance TYA'!$B$2),IF('Hoja De Calculo'!CB$16&lt;'Hoja De Calculo'!CA$16,0,'Credit issuance TYA'!CA86-('Credit issuance TYA'!$BN$21*'Credit issuance TYA'!$B$2)))</f>
        <v>0</v>
      </c>
      <c r="CB86" s="218">
        <f>IF(ISBLANK('Hoja De Calculo'!CC$13),'Credit issuance TYA'!CB86-('Credit issuance TYA'!$BN$21*'Credit issuance TYA'!$B$2),IF('Hoja De Calculo'!CC$16&lt;'Hoja De Calculo'!CB$16,0,'Credit issuance TYA'!CB86-('Credit issuance TYA'!$BN$21*'Credit issuance TYA'!$B$2)))</f>
        <v>0</v>
      </c>
      <c r="CC86" s="218">
        <f>IF(ISBLANK('Hoja De Calculo'!CD$13),'Credit issuance TYA'!CC86-('Credit issuance TYA'!$BN$21*'Credit issuance TYA'!$B$2),IF('Hoja De Calculo'!CD$16&lt;'Hoja De Calculo'!CC$16,0,'Credit issuance TYA'!CC86-('Credit issuance TYA'!$BN$21*'Credit issuance TYA'!$B$2)))</f>
        <v>0</v>
      </c>
      <c r="CD86" s="218">
        <f>IF(ISBLANK('Hoja De Calculo'!CE$13),'Credit issuance TYA'!CD86-('Credit issuance TYA'!$BN$21*'Credit issuance TYA'!$B$2),IF('Hoja De Calculo'!CE$16&lt;'Hoja De Calculo'!CD$16,0,'Credit issuance TYA'!CD86-('Credit issuance TYA'!$BN$21*'Credit issuance TYA'!$B$2)))</f>
        <v>0</v>
      </c>
      <c r="CE86" s="218">
        <f>IF(ISBLANK('Hoja De Calculo'!CF$13),'Credit issuance TYA'!CE86-('Credit issuance TYA'!$BN$21*'Credit issuance TYA'!$B$2),IF('Hoja De Calculo'!CF$16&lt;'Hoja De Calculo'!CE$16,0,'Credit issuance TYA'!CE86-('Credit issuance TYA'!$BN$21*'Credit issuance TYA'!$B$2)))</f>
        <v>0</v>
      </c>
      <c r="CF86" s="218">
        <f>IF(ISBLANK('Hoja De Calculo'!CG$13),'Credit issuance TYA'!CF86-('Credit issuance TYA'!$BN$21*'Credit issuance TYA'!$B$2),IF('Hoja De Calculo'!CG$16&lt;'Hoja De Calculo'!CF$16,0,'Credit issuance TYA'!CF86-('Credit issuance TYA'!$BN$21*'Credit issuance TYA'!$B$2)))</f>
        <v>0</v>
      </c>
      <c r="CG86" s="218">
        <f>IF(ISBLANK('Hoja De Calculo'!CH$13),'Credit issuance TYA'!CG86-('Credit issuance TYA'!$BN$21*'Credit issuance TYA'!$B$2),IF('Hoja De Calculo'!CH$16&lt;'Hoja De Calculo'!CG$16,0,'Credit issuance TYA'!CG86-('Credit issuance TYA'!$BN$21*'Credit issuance TYA'!$B$2)))</f>
        <v>0</v>
      </c>
      <c r="CH86" s="218">
        <f>IF(ISBLANK('Hoja De Calculo'!CI$13),'Credit issuance TYA'!CH86-('Credit issuance TYA'!$BN$21*'Credit issuance TYA'!$B$2),IF('Hoja De Calculo'!CI$16&lt;'Hoja De Calculo'!CH$16,0,'Credit issuance TYA'!CH86-('Credit issuance TYA'!$BN$21*'Credit issuance TYA'!$B$2)))</f>
        <v>0</v>
      </c>
      <c r="CI86" s="218">
        <f>IF(ISBLANK('Hoja De Calculo'!CJ$13),'Credit issuance TYA'!CI86-('Credit issuance TYA'!$BN$21*'Credit issuance TYA'!$B$2),IF('Hoja De Calculo'!CJ$16&lt;'Hoja De Calculo'!CI$16,0,'Credit issuance TYA'!CI86-('Credit issuance TYA'!$BN$21*'Credit issuance TYA'!$B$2)))</f>
        <v>0</v>
      </c>
      <c r="CJ86" s="218">
        <f>IF(ISBLANK('Hoja De Calculo'!CK$13),'Credit issuance TYA'!CJ86-('Credit issuance TYA'!$BN$21*'Credit issuance TYA'!$B$2),IF('Hoja De Calculo'!CK$16&lt;'Hoja De Calculo'!CJ$16,0,'Credit issuance TYA'!CJ86-('Credit issuance TYA'!$BN$21*'Credit issuance TYA'!$B$2)))</f>
        <v>0</v>
      </c>
      <c r="CK86" s="218">
        <f>IF(ISBLANK('Hoja De Calculo'!CL$13),'Credit issuance TYA'!CK86-('Credit issuance TYA'!$BN$21*'Credit issuance TYA'!$B$2),IF('Hoja De Calculo'!CL$16&lt;'Hoja De Calculo'!CK$16,0,'Credit issuance TYA'!CK86-('Credit issuance TYA'!$BN$21*'Credit issuance TYA'!$B$2)))</f>
        <v>0</v>
      </c>
      <c r="CL86" s="218">
        <f>IF(ISBLANK('Hoja De Calculo'!CM$13),'Credit issuance TYA'!CL86-('Credit issuance TYA'!$BN$21*'Credit issuance TYA'!$B$2),IF('Hoja De Calculo'!CM$16&lt;'Hoja De Calculo'!CL$16,0,'Credit issuance TYA'!CL86-('Credit issuance TYA'!$BN$21*'Credit issuance TYA'!$B$2)))</f>
        <v>0</v>
      </c>
      <c r="CM86" s="218">
        <f>IF(ISBLANK('Hoja De Calculo'!CN$13),'Credit issuance TYA'!CM86-('Credit issuance TYA'!$BN$21*'Credit issuance TYA'!$B$2),IF('Hoja De Calculo'!CN$16&lt;'Hoja De Calculo'!CM$16,0,'Credit issuance TYA'!CM86-('Credit issuance TYA'!$BN$21*'Credit issuance TYA'!$B$2)))</f>
        <v>0</v>
      </c>
      <c r="CN86" s="218">
        <f>IF(ISBLANK('Hoja De Calculo'!CO$13),'Credit issuance TYA'!CN86-('Credit issuance TYA'!$BN$21*'Credit issuance TYA'!$B$2),IF('Hoja De Calculo'!CO$16&lt;'Hoja De Calculo'!CN$16,0,'Credit issuance TYA'!CN86-('Credit issuance TYA'!$BN$21*'Credit issuance TYA'!$B$2)))</f>
        <v>0</v>
      </c>
      <c r="CO86" s="218">
        <f>IF(ISBLANK('Hoja De Calculo'!CP$13),'Credit issuance TYA'!CO86-('Credit issuance TYA'!$BN$21*'Credit issuance TYA'!$B$2),IF('Hoja De Calculo'!CP$16&lt;'Hoja De Calculo'!CO$16,0,'Credit issuance TYA'!CO86-('Credit issuance TYA'!$BN$21*'Credit issuance TYA'!$B$2)))</f>
        <v>0</v>
      </c>
      <c r="CP86" s="218">
        <f>IF(ISBLANK('Hoja De Calculo'!CQ$13),'Credit issuance TYA'!CP86-('Credit issuance TYA'!$BN$21*'Credit issuance TYA'!$B$2),IF('Hoja De Calculo'!CQ$16&lt;'Hoja De Calculo'!CP$16,0,'Credit issuance TYA'!CP86-('Credit issuance TYA'!$BN$21*'Credit issuance TYA'!$B$2)))</f>
        <v>0</v>
      </c>
      <c r="CQ86" s="218">
        <f>IF(ISBLANK('Hoja De Calculo'!CR$13),'Credit issuance TYA'!CQ86-('Credit issuance TYA'!$BN$21*'Credit issuance TYA'!$B$2),IF('Hoja De Calculo'!CR$16&lt;'Hoja De Calculo'!CQ$16,0,'Credit issuance TYA'!CQ86-('Credit issuance TYA'!$BN$21*'Credit issuance TYA'!$B$2)))</f>
        <v>0</v>
      </c>
      <c r="CR86" s="218">
        <f>IF(ISBLANK('Hoja De Calculo'!CS$13),'Credit issuance TYA'!CR86-('Credit issuance TYA'!$BN$21*'Credit issuance TYA'!$B$2),IF('Hoja De Calculo'!CS$16&lt;'Hoja De Calculo'!CR$16,0,'Credit issuance TYA'!CR86-('Credit issuance TYA'!$BN$21*'Credit issuance TYA'!$B$2)))</f>
        <v>0</v>
      </c>
      <c r="CS86" s="218">
        <f>IF(ISBLANK('Hoja De Calculo'!CT$13),'Credit issuance TYA'!CS86-('Credit issuance TYA'!$BN$21*'Credit issuance TYA'!$B$2),IF('Hoja De Calculo'!CT$16&lt;'Hoja De Calculo'!CS$16,0,'Credit issuance TYA'!CS86-('Credit issuance TYA'!$BN$21*'Credit issuance TYA'!$B$2)))</f>
        <v>0</v>
      </c>
      <c r="CT86" s="218">
        <f>IF(ISBLANK('Hoja De Calculo'!CU$13),'Credit issuance TYA'!CT86-('Credit issuance TYA'!$BN$21*'Credit issuance TYA'!$B$2),IF('Hoja De Calculo'!CU$16&lt;'Hoja De Calculo'!CT$16,0,'Credit issuance TYA'!CT86-('Credit issuance TYA'!$BN$21*'Credit issuance TYA'!$B$2)))</f>
        <v>0</v>
      </c>
      <c r="CU86" s="218">
        <f>IF(ISBLANK('Hoja De Calculo'!CV$13),'Credit issuance TYA'!CU86-('Credit issuance TYA'!$BN$21*'Credit issuance TYA'!$B$2),IF('Hoja De Calculo'!CV$16&lt;'Hoja De Calculo'!CU$16,0,'Credit issuance TYA'!CU86-('Credit issuance TYA'!$BN$21*'Credit issuance TYA'!$B$2)))</f>
        <v>0</v>
      </c>
      <c r="CV86" s="218">
        <f>IF(ISBLANK('Hoja De Calculo'!CW$13),'Credit issuance TYA'!CV86-('Credit issuance TYA'!$BN$21*'Credit issuance TYA'!$B$2),IF('Hoja De Calculo'!CW$16&lt;'Hoja De Calculo'!CV$16,0,'Credit issuance TYA'!CV86-('Credit issuance TYA'!$BN$21*'Credit issuance TYA'!$B$2)))</f>
        <v>0</v>
      </c>
      <c r="CW86" s="218">
        <f>IF(ISBLANK('Hoja De Calculo'!CX$13),'Credit issuance TYA'!CW86-('Credit issuance TYA'!$BN$21*'Credit issuance TYA'!$B$2),IF('Hoja De Calculo'!CX$16&lt;'Hoja De Calculo'!CW$16,0,'Credit issuance TYA'!CW86-('Credit issuance TYA'!$BN$21*'Credit issuance TYA'!$B$2)))</f>
        <v>0</v>
      </c>
    </row>
    <row r="87" spans="1:102" x14ac:dyDescent="0.35">
      <c r="A87" t="s">
        <v>192</v>
      </c>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c r="BI87" s="196"/>
      <c r="BJ87" s="196"/>
      <c r="BK87" s="196"/>
      <c r="BL87" s="196"/>
      <c r="BM87" s="196"/>
      <c r="BN87" s="196"/>
      <c r="BO87" s="218">
        <f>'Credit issuance TYA'!BO87-('Credit issuance TYA'!$BO$21*'Credit issuance TYA'!$B$2)</f>
        <v>0</v>
      </c>
      <c r="BP87" s="218">
        <f>IF(ISBLANK('Hoja De Calculo'!BQ$13),'Credit issuance TYA'!BP87-('Credit issuance TYA'!$BO$21*'Credit issuance TYA'!$B$2),IF('Hoja De Calculo'!BQ$16&lt;'Hoja De Calculo'!BP$16,0,'Credit issuance TYA'!BP87-('Credit issuance TYA'!$BO$21*'Credit issuance TYA'!$B$2)))</f>
        <v>0</v>
      </c>
      <c r="BQ87" s="218">
        <f>IF(ISBLANK('Hoja De Calculo'!BR$13),'Credit issuance TYA'!BQ87-('Credit issuance TYA'!$BO$21*'Credit issuance TYA'!$B$2),IF('Hoja De Calculo'!BR$16&lt;'Hoja De Calculo'!BQ$16,0,'Credit issuance TYA'!BQ87-('Credit issuance TYA'!$BO$21*'Credit issuance TYA'!$B$2)))</f>
        <v>0</v>
      </c>
      <c r="BR87" s="218">
        <f>IF(ISBLANK('Hoja De Calculo'!BS$13),'Credit issuance TYA'!BR87-('Credit issuance TYA'!$BO$21*'Credit issuance TYA'!$B$2),IF('Hoja De Calculo'!BS$16&lt;'Hoja De Calculo'!BR$16,0,'Credit issuance TYA'!BR87-('Credit issuance TYA'!$BO$21*'Credit issuance TYA'!$B$2)))</f>
        <v>0</v>
      </c>
      <c r="BS87" s="218">
        <f>IF(ISBLANK('Hoja De Calculo'!BT$13),'Credit issuance TYA'!BS87-('Credit issuance TYA'!$BO$21*'Credit issuance TYA'!$B$2),IF('Hoja De Calculo'!BT$16&lt;'Hoja De Calculo'!BS$16,0,'Credit issuance TYA'!BS87-('Credit issuance TYA'!$BO$21*'Credit issuance TYA'!$B$2)))</f>
        <v>0</v>
      </c>
      <c r="BT87" s="218">
        <f>IF(ISBLANK('Hoja De Calculo'!BU$13),'Credit issuance TYA'!BT87-('Credit issuance TYA'!$BO$21*'Credit issuance TYA'!$B$2),IF('Hoja De Calculo'!BU$16&lt;'Hoja De Calculo'!BT$16,0,'Credit issuance TYA'!BT87-('Credit issuance TYA'!$BO$21*'Credit issuance TYA'!$B$2)))</f>
        <v>0</v>
      </c>
      <c r="BU87" s="218">
        <f>IF(ISBLANK('Hoja De Calculo'!BV$13),'Credit issuance TYA'!BU87-('Credit issuance TYA'!$BO$21*'Credit issuance TYA'!$B$2),IF('Hoja De Calculo'!BV$16&lt;'Hoja De Calculo'!BU$16,0,'Credit issuance TYA'!BU87-('Credit issuance TYA'!$BO$21*'Credit issuance TYA'!$B$2)))</f>
        <v>0</v>
      </c>
      <c r="BV87" s="218">
        <f>IF(ISBLANK('Hoja De Calculo'!BW$13),'Credit issuance TYA'!BV87-('Credit issuance TYA'!$BO$21*'Credit issuance TYA'!$B$2),IF('Hoja De Calculo'!BW$16&lt;'Hoja De Calculo'!BV$16,0,'Credit issuance TYA'!BV87-('Credit issuance TYA'!$BO$21*'Credit issuance TYA'!$B$2)))</f>
        <v>0</v>
      </c>
      <c r="BW87" s="218">
        <f>IF(ISBLANK('Hoja De Calculo'!BX$13),'Credit issuance TYA'!BW87-('Credit issuance TYA'!$BO$21*'Credit issuance TYA'!$B$2),IF('Hoja De Calculo'!BX$16&lt;'Hoja De Calculo'!BW$16,0,'Credit issuance TYA'!BW87-('Credit issuance TYA'!$BO$21*'Credit issuance TYA'!$B$2)))</f>
        <v>0</v>
      </c>
      <c r="BX87" s="218">
        <f>IF(ISBLANK('Hoja De Calculo'!BY$13),'Credit issuance TYA'!BX87-('Credit issuance TYA'!$BO$21*'Credit issuance TYA'!$B$2),IF('Hoja De Calculo'!BY$16&lt;'Hoja De Calculo'!BX$16,0,'Credit issuance TYA'!BX87-('Credit issuance TYA'!$BO$21*'Credit issuance TYA'!$B$2)))</f>
        <v>0</v>
      </c>
      <c r="BY87" s="218">
        <f>IF(ISBLANK('Hoja De Calculo'!BZ$13),'Credit issuance TYA'!BY87-('Credit issuance TYA'!$BO$21*'Credit issuance TYA'!$B$2),IF('Hoja De Calculo'!BZ$16&lt;'Hoja De Calculo'!BY$16,0,'Credit issuance TYA'!BY87-('Credit issuance TYA'!$BO$21*'Credit issuance TYA'!$B$2)))</f>
        <v>0</v>
      </c>
      <c r="BZ87" s="218">
        <f>IF(ISBLANK('Hoja De Calculo'!CA$13),'Credit issuance TYA'!BZ87-('Credit issuance TYA'!$BO$21*'Credit issuance TYA'!$B$2),IF('Hoja De Calculo'!CA$16&lt;'Hoja De Calculo'!BZ$16,0,'Credit issuance TYA'!BZ87-('Credit issuance TYA'!$BO$21*'Credit issuance TYA'!$B$2)))</f>
        <v>0</v>
      </c>
      <c r="CA87" s="218">
        <f>IF(ISBLANK('Hoja De Calculo'!CB$13),'Credit issuance TYA'!CA87-('Credit issuance TYA'!$BO$21*'Credit issuance TYA'!$B$2),IF('Hoja De Calculo'!CB$16&lt;'Hoja De Calculo'!CA$16,0,'Credit issuance TYA'!CA87-('Credit issuance TYA'!$BO$21*'Credit issuance TYA'!$B$2)))</f>
        <v>0</v>
      </c>
      <c r="CB87" s="218">
        <f>IF(ISBLANK('Hoja De Calculo'!CC$13),'Credit issuance TYA'!CB87-('Credit issuance TYA'!$BO$21*'Credit issuance TYA'!$B$2),IF('Hoja De Calculo'!CC$16&lt;'Hoja De Calculo'!CB$16,0,'Credit issuance TYA'!CB87-('Credit issuance TYA'!$BO$21*'Credit issuance TYA'!$B$2)))</f>
        <v>0</v>
      </c>
      <c r="CC87" s="218">
        <f>IF(ISBLANK('Hoja De Calculo'!CD$13),'Credit issuance TYA'!CC87-('Credit issuance TYA'!$BO$21*'Credit issuance TYA'!$B$2),IF('Hoja De Calculo'!CD$16&lt;'Hoja De Calculo'!CC$16,0,'Credit issuance TYA'!CC87-('Credit issuance TYA'!$BO$21*'Credit issuance TYA'!$B$2)))</f>
        <v>0</v>
      </c>
      <c r="CD87" s="218">
        <f>IF(ISBLANK('Hoja De Calculo'!CE$13),'Credit issuance TYA'!CD87-('Credit issuance TYA'!$BO$21*'Credit issuance TYA'!$B$2),IF('Hoja De Calculo'!CE$16&lt;'Hoja De Calculo'!CD$16,0,'Credit issuance TYA'!CD87-('Credit issuance TYA'!$BO$21*'Credit issuance TYA'!$B$2)))</f>
        <v>0</v>
      </c>
      <c r="CE87" s="218">
        <f>IF(ISBLANK('Hoja De Calculo'!CF$13),'Credit issuance TYA'!CE87-('Credit issuance TYA'!$BO$21*'Credit issuance TYA'!$B$2),IF('Hoja De Calculo'!CF$16&lt;'Hoja De Calculo'!CE$16,0,'Credit issuance TYA'!CE87-('Credit issuance TYA'!$BO$21*'Credit issuance TYA'!$B$2)))</f>
        <v>0</v>
      </c>
      <c r="CF87" s="218">
        <f>IF(ISBLANK('Hoja De Calculo'!CG$13),'Credit issuance TYA'!CF87-('Credit issuance TYA'!$BO$21*'Credit issuance TYA'!$B$2),IF('Hoja De Calculo'!CG$16&lt;'Hoja De Calculo'!CF$16,0,'Credit issuance TYA'!CF87-('Credit issuance TYA'!$BO$21*'Credit issuance TYA'!$B$2)))</f>
        <v>0</v>
      </c>
      <c r="CG87" s="218">
        <f>IF(ISBLANK('Hoja De Calculo'!CH$13),'Credit issuance TYA'!CG87-('Credit issuance TYA'!$BO$21*'Credit issuance TYA'!$B$2),IF('Hoja De Calculo'!CH$16&lt;'Hoja De Calculo'!CG$16,0,'Credit issuance TYA'!CG87-('Credit issuance TYA'!$BO$21*'Credit issuance TYA'!$B$2)))</f>
        <v>0</v>
      </c>
      <c r="CH87" s="218">
        <f>IF(ISBLANK('Hoja De Calculo'!CI$13),'Credit issuance TYA'!CH87-('Credit issuance TYA'!$BO$21*'Credit issuance TYA'!$B$2),IF('Hoja De Calculo'!CI$16&lt;'Hoja De Calculo'!CH$16,0,'Credit issuance TYA'!CH87-('Credit issuance TYA'!$BO$21*'Credit issuance TYA'!$B$2)))</f>
        <v>0</v>
      </c>
      <c r="CI87" s="218">
        <f>IF(ISBLANK('Hoja De Calculo'!CJ$13),'Credit issuance TYA'!CI87-('Credit issuance TYA'!$BO$21*'Credit issuance TYA'!$B$2),IF('Hoja De Calculo'!CJ$16&lt;'Hoja De Calculo'!CI$16,0,'Credit issuance TYA'!CI87-('Credit issuance TYA'!$BO$21*'Credit issuance TYA'!$B$2)))</f>
        <v>0</v>
      </c>
      <c r="CJ87" s="218">
        <f>IF(ISBLANK('Hoja De Calculo'!CK$13),'Credit issuance TYA'!CJ87-('Credit issuance TYA'!$BO$21*'Credit issuance TYA'!$B$2),IF('Hoja De Calculo'!CK$16&lt;'Hoja De Calculo'!CJ$16,0,'Credit issuance TYA'!CJ87-('Credit issuance TYA'!$BO$21*'Credit issuance TYA'!$B$2)))</f>
        <v>0</v>
      </c>
      <c r="CK87" s="218">
        <f>IF(ISBLANK('Hoja De Calculo'!CL$13),'Credit issuance TYA'!CK87-('Credit issuance TYA'!$BO$21*'Credit issuance TYA'!$B$2),IF('Hoja De Calculo'!CL$16&lt;'Hoja De Calculo'!CK$16,0,'Credit issuance TYA'!CK87-('Credit issuance TYA'!$BO$21*'Credit issuance TYA'!$B$2)))</f>
        <v>0</v>
      </c>
      <c r="CL87" s="218">
        <f>IF(ISBLANK('Hoja De Calculo'!CM$13),'Credit issuance TYA'!CL87-('Credit issuance TYA'!$BO$21*'Credit issuance TYA'!$B$2),IF('Hoja De Calculo'!CM$16&lt;'Hoja De Calculo'!CL$16,0,'Credit issuance TYA'!CL87-('Credit issuance TYA'!$BO$21*'Credit issuance TYA'!$B$2)))</f>
        <v>0</v>
      </c>
      <c r="CM87" s="218">
        <f>IF(ISBLANK('Hoja De Calculo'!CN$13),'Credit issuance TYA'!CM87-('Credit issuance TYA'!$BO$21*'Credit issuance TYA'!$B$2),IF('Hoja De Calculo'!CN$16&lt;'Hoja De Calculo'!CM$16,0,'Credit issuance TYA'!CM87-('Credit issuance TYA'!$BO$21*'Credit issuance TYA'!$B$2)))</f>
        <v>0</v>
      </c>
      <c r="CN87" s="218">
        <f>IF(ISBLANK('Hoja De Calculo'!CO$13),'Credit issuance TYA'!CN87-('Credit issuance TYA'!$BO$21*'Credit issuance TYA'!$B$2),IF('Hoja De Calculo'!CO$16&lt;'Hoja De Calculo'!CN$16,0,'Credit issuance TYA'!CN87-('Credit issuance TYA'!$BO$21*'Credit issuance TYA'!$B$2)))</f>
        <v>0</v>
      </c>
      <c r="CO87" s="218">
        <f>IF(ISBLANK('Hoja De Calculo'!CP$13),'Credit issuance TYA'!CO87-('Credit issuance TYA'!$BO$21*'Credit issuance TYA'!$B$2),IF('Hoja De Calculo'!CP$16&lt;'Hoja De Calculo'!CO$16,0,'Credit issuance TYA'!CO87-('Credit issuance TYA'!$BO$21*'Credit issuance TYA'!$B$2)))</f>
        <v>0</v>
      </c>
      <c r="CP87" s="218">
        <f>IF(ISBLANK('Hoja De Calculo'!CQ$13),'Credit issuance TYA'!CP87-('Credit issuance TYA'!$BO$21*'Credit issuance TYA'!$B$2),IF('Hoja De Calculo'!CQ$16&lt;'Hoja De Calculo'!CP$16,0,'Credit issuance TYA'!CP87-('Credit issuance TYA'!$BO$21*'Credit issuance TYA'!$B$2)))</f>
        <v>0</v>
      </c>
      <c r="CQ87" s="218">
        <f>IF(ISBLANK('Hoja De Calculo'!CR$13),'Credit issuance TYA'!CQ87-('Credit issuance TYA'!$BO$21*'Credit issuance TYA'!$B$2),IF('Hoja De Calculo'!CR$16&lt;'Hoja De Calculo'!CQ$16,0,'Credit issuance TYA'!CQ87-('Credit issuance TYA'!$BO$21*'Credit issuance TYA'!$B$2)))</f>
        <v>0</v>
      </c>
      <c r="CR87" s="218">
        <f>IF(ISBLANK('Hoja De Calculo'!CS$13),'Credit issuance TYA'!CR87-('Credit issuance TYA'!$BO$21*'Credit issuance TYA'!$B$2),IF('Hoja De Calculo'!CS$16&lt;'Hoja De Calculo'!CR$16,0,'Credit issuance TYA'!CR87-('Credit issuance TYA'!$BO$21*'Credit issuance TYA'!$B$2)))</f>
        <v>0</v>
      </c>
      <c r="CS87" s="218">
        <f>IF(ISBLANK('Hoja De Calculo'!CT$13),'Credit issuance TYA'!CS87-('Credit issuance TYA'!$BO$21*'Credit issuance TYA'!$B$2),IF('Hoja De Calculo'!CT$16&lt;'Hoja De Calculo'!CS$16,0,'Credit issuance TYA'!CS87-('Credit issuance TYA'!$BO$21*'Credit issuance TYA'!$B$2)))</f>
        <v>0</v>
      </c>
      <c r="CT87" s="218">
        <f>IF(ISBLANK('Hoja De Calculo'!CU$13),'Credit issuance TYA'!CT87-('Credit issuance TYA'!$BO$21*'Credit issuance TYA'!$B$2),IF('Hoja De Calculo'!CU$16&lt;'Hoja De Calculo'!CT$16,0,'Credit issuance TYA'!CT87-('Credit issuance TYA'!$BO$21*'Credit issuance TYA'!$B$2)))</f>
        <v>0</v>
      </c>
      <c r="CU87" s="218">
        <f>IF(ISBLANK('Hoja De Calculo'!CV$13),'Credit issuance TYA'!CU87-('Credit issuance TYA'!$BO$21*'Credit issuance TYA'!$B$2),IF('Hoja De Calculo'!CV$16&lt;'Hoja De Calculo'!CU$16,0,'Credit issuance TYA'!CU87-('Credit issuance TYA'!$BO$21*'Credit issuance TYA'!$B$2)))</f>
        <v>0</v>
      </c>
      <c r="CV87" s="218">
        <f>IF(ISBLANK('Hoja De Calculo'!CW$13),'Credit issuance TYA'!CV87-('Credit issuance TYA'!$BO$21*'Credit issuance TYA'!$B$2),IF('Hoja De Calculo'!CW$16&lt;'Hoja De Calculo'!CV$16,0,'Credit issuance TYA'!CV87-('Credit issuance TYA'!$BO$21*'Credit issuance TYA'!$B$2)))</f>
        <v>0</v>
      </c>
      <c r="CW87" s="218">
        <f>IF(ISBLANK('Hoja De Calculo'!CX$13),'Credit issuance TYA'!CW87-('Credit issuance TYA'!$BO$21*'Credit issuance TYA'!$B$2),IF('Hoja De Calculo'!CX$16&lt;'Hoja De Calculo'!CW$16,0,'Credit issuance TYA'!CW87-('Credit issuance TYA'!$BO$21*'Credit issuance TYA'!$B$2)))</f>
        <v>0</v>
      </c>
    </row>
    <row r="88" spans="1:102" x14ac:dyDescent="0.35">
      <c r="A88" t="s">
        <v>193</v>
      </c>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c r="BJ88" s="196"/>
      <c r="BK88" s="196"/>
      <c r="BL88" s="196"/>
      <c r="BM88" s="196"/>
      <c r="BN88" s="196"/>
      <c r="BO88" s="196"/>
      <c r="BP88" s="218">
        <f>'Credit issuance TYA'!BP88-('Credit issuance TYA'!$BP$21*'Credit issuance TYA'!$B$2)</f>
        <v>0</v>
      </c>
      <c r="BQ88" s="218">
        <f>IF(ISBLANK('Hoja De Calculo'!BR$13),'Credit issuance TYA'!BQ88-('Credit issuance TYA'!$BP$21*'Credit issuance TYA'!$B$2),IF('Hoja De Calculo'!BR$16&lt;'Hoja De Calculo'!BQ$16,0,'Credit issuance TYA'!BQ88-('Credit issuance TYA'!$BP$21*'Credit issuance TYA'!$B$2)))</f>
        <v>0</v>
      </c>
      <c r="BR88" s="218">
        <f>IF(ISBLANK('Hoja De Calculo'!BS$13),'Credit issuance TYA'!BR88-('Credit issuance TYA'!$BP$21*'Credit issuance TYA'!$B$2),IF('Hoja De Calculo'!BS$16&lt;'Hoja De Calculo'!BR$16,0,'Credit issuance TYA'!BR88-('Credit issuance TYA'!$BP$21*'Credit issuance TYA'!$B$2)))</f>
        <v>0</v>
      </c>
      <c r="BS88" s="218">
        <f>IF(ISBLANK('Hoja De Calculo'!BT$13),'Credit issuance TYA'!BS88-('Credit issuance TYA'!$BP$21*'Credit issuance TYA'!$B$2),IF('Hoja De Calculo'!BT$16&lt;'Hoja De Calculo'!BS$16,0,'Credit issuance TYA'!BS88-('Credit issuance TYA'!$BP$21*'Credit issuance TYA'!$B$2)))</f>
        <v>0</v>
      </c>
      <c r="BT88" s="218">
        <f>IF(ISBLANK('Hoja De Calculo'!BU$13),'Credit issuance TYA'!BT88-('Credit issuance TYA'!$BP$21*'Credit issuance TYA'!$B$2),IF('Hoja De Calculo'!BU$16&lt;'Hoja De Calculo'!BT$16,0,'Credit issuance TYA'!BT88-('Credit issuance TYA'!$BP$21*'Credit issuance TYA'!$B$2)))</f>
        <v>0</v>
      </c>
      <c r="BU88" s="218">
        <f>IF(ISBLANK('Hoja De Calculo'!BV$13),'Credit issuance TYA'!BU88-('Credit issuance TYA'!$BP$21*'Credit issuance TYA'!$B$2),IF('Hoja De Calculo'!BV$16&lt;'Hoja De Calculo'!BU$16,0,'Credit issuance TYA'!BU88-('Credit issuance TYA'!$BP$21*'Credit issuance TYA'!$B$2)))</f>
        <v>0</v>
      </c>
      <c r="BV88" s="218">
        <f>IF(ISBLANK('Hoja De Calculo'!BW$13),'Credit issuance TYA'!BV88-('Credit issuance TYA'!$BP$21*'Credit issuance TYA'!$B$2),IF('Hoja De Calculo'!BW$16&lt;'Hoja De Calculo'!BV$16,0,'Credit issuance TYA'!BV88-('Credit issuance TYA'!$BP$21*'Credit issuance TYA'!$B$2)))</f>
        <v>0</v>
      </c>
      <c r="BW88" s="218">
        <f>IF(ISBLANK('Hoja De Calculo'!BX$13),'Credit issuance TYA'!BW88-('Credit issuance TYA'!$BP$21*'Credit issuance TYA'!$B$2),IF('Hoja De Calculo'!BX$16&lt;'Hoja De Calculo'!BW$16,0,'Credit issuance TYA'!BW88-('Credit issuance TYA'!$BP$21*'Credit issuance TYA'!$B$2)))</f>
        <v>0</v>
      </c>
      <c r="BX88" s="218">
        <f>IF(ISBLANK('Hoja De Calculo'!BY$13),'Credit issuance TYA'!BX88-('Credit issuance TYA'!$BP$21*'Credit issuance TYA'!$B$2),IF('Hoja De Calculo'!BY$16&lt;'Hoja De Calculo'!BX$16,0,'Credit issuance TYA'!BX88-('Credit issuance TYA'!$BP$21*'Credit issuance TYA'!$B$2)))</f>
        <v>0</v>
      </c>
      <c r="BY88" s="218">
        <f>IF(ISBLANK('Hoja De Calculo'!BZ$13),'Credit issuance TYA'!BY88-('Credit issuance TYA'!$BP$21*'Credit issuance TYA'!$B$2),IF('Hoja De Calculo'!BZ$16&lt;'Hoja De Calculo'!BY$16,0,'Credit issuance TYA'!BY88-('Credit issuance TYA'!$BP$21*'Credit issuance TYA'!$B$2)))</f>
        <v>0</v>
      </c>
      <c r="BZ88" s="218">
        <f>IF(ISBLANK('Hoja De Calculo'!CA$13),'Credit issuance TYA'!BZ88-('Credit issuance TYA'!$BP$21*'Credit issuance TYA'!$B$2),IF('Hoja De Calculo'!CA$16&lt;'Hoja De Calculo'!BZ$16,0,'Credit issuance TYA'!BZ88-('Credit issuance TYA'!$BP$21*'Credit issuance TYA'!$B$2)))</f>
        <v>0</v>
      </c>
      <c r="CA88" s="218">
        <f>IF(ISBLANK('Hoja De Calculo'!CB$13),'Credit issuance TYA'!CA88-('Credit issuance TYA'!$BP$21*'Credit issuance TYA'!$B$2),IF('Hoja De Calculo'!CB$16&lt;'Hoja De Calculo'!CA$16,0,'Credit issuance TYA'!CA88-('Credit issuance TYA'!$BP$21*'Credit issuance TYA'!$B$2)))</f>
        <v>0</v>
      </c>
      <c r="CB88" s="218">
        <f>IF(ISBLANK('Hoja De Calculo'!CC$13),'Credit issuance TYA'!CB88-('Credit issuance TYA'!$BP$21*'Credit issuance TYA'!$B$2),IF('Hoja De Calculo'!CC$16&lt;'Hoja De Calculo'!CB$16,0,'Credit issuance TYA'!CB88-('Credit issuance TYA'!$BP$21*'Credit issuance TYA'!$B$2)))</f>
        <v>0</v>
      </c>
      <c r="CC88" s="218">
        <f>IF(ISBLANK('Hoja De Calculo'!CD$13),'Credit issuance TYA'!CC88-('Credit issuance TYA'!$BP$21*'Credit issuance TYA'!$B$2),IF('Hoja De Calculo'!CD$16&lt;'Hoja De Calculo'!CC$16,0,'Credit issuance TYA'!CC88-('Credit issuance TYA'!$BP$21*'Credit issuance TYA'!$B$2)))</f>
        <v>0</v>
      </c>
      <c r="CD88" s="218">
        <f>IF(ISBLANK('Hoja De Calculo'!CE$13),'Credit issuance TYA'!CD88-('Credit issuance TYA'!$BP$21*'Credit issuance TYA'!$B$2),IF('Hoja De Calculo'!CE$16&lt;'Hoja De Calculo'!CD$16,0,'Credit issuance TYA'!CD88-('Credit issuance TYA'!$BP$21*'Credit issuance TYA'!$B$2)))</f>
        <v>0</v>
      </c>
      <c r="CE88" s="218">
        <f>IF(ISBLANK('Hoja De Calculo'!CF$13),'Credit issuance TYA'!CE88-('Credit issuance TYA'!$BP$21*'Credit issuance TYA'!$B$2),IF('Hoja De Calculo'!CF$16&lt;'Hoja De Calculo'!CE$16,0,'Credit issuance TYA'!CE88-('Credit issuance TYA'!$BP$21*'Credit issuance TYA'!$B$2)))</f>
        <v>0</v>
      </c>
      <c r="CF88" s="218">
        <f>IF(ISBLANK('Hoja De Calculo'!CG$13),'Credit issuance TYA'!CF88-('Credit issuance TYA'!$BP$21*'Credit issuance TYA'!$B$2),IF('Hoja De Calculo'!CG$16&lt;'Hoja De Calculo'!CF$16,0,'Credit issuance TYA'!CF88-('Credit issuance TYA'!$BP$21*'Credit issuance TYA'!$B$2)))</f>
        <v>0</v>
      </c>
      <c r="CG88" s="218">
        <f>IF(ISBLANK('Hoja De Calculo'!CH$13),'Credit issuance TYA'!CG88-('Credit issuance TYA'!$BP$21*'Credit issuance TYA'!$B$2),IF('Hoja De Calculo'!CH$16&lt;'Hoja De Calculo'!CG$16,0,'Credit issuance TYA'!CG88-('Credit issuance TYA'!$BP$21*'Credit issuance TYA'!$B$2)))</f>
        <v>0</v>
      </c>
      <c r="CH88" s="218">
        <f>IF(ISBLANK('Hoja De Calculo'!CI$13),'Credit issuance TYA'!CH88-('Credit issuance TYA'!$BP$21*'Credit issuance TYA'!$B$2),IF('Hoja De Calculo'!CI$16&lt;'Hoja De Calculo'!CH$16,0,'Credit issuance TYA'!CH88-('Credit issuance TYA'!$BP$21*'Credit issuance TYA'!$B$2)))</f>
        <v>0</v>
      </c>
      <c r="CI88" s="218">
        <f>IF(ISBLANK('Hoja De Calculo'!CJ$13),'Credit issuance TYA'!CI88-('Credit issuance TYA'!$BP$21*'Credit issuance TYA'!$B$2),IF('Hoja De Calculo'!CJ$16&lt;'Hoja De Calculo'!CI$16,0,'Credit issuance TYA'!CI88-('Credit issuance TYA'!$BP$21*'Credit issuance TYA'!$B$2)))</f>
        <v>0</v>
      </c>
      <c r="CJ88" s="218">
        <f>IF(ISBLANK('Hoja De Calculo'!CK$13),'Credit issuance TYA'!CJ88-('Credit issuance TYA'!$BP$21*'Credit issuance TYA'!$B$2),IF('Hoja De Calculo'!CK$16&lt;'Hoja De Calculo'!CJ$16,0,'Credit issuance TYA'!CJ88-('Credit issuance TYA'!$BP$21*'Credit issuance TYA'!$B$2)))</f>
        <v>0</v>
      </c>
      <c r="CK88" s="218">
        <f>IF(ISBLANK('Hoja De Calculo'!CL$13),'Credit issuance TYA'!CK88-('Credit issuance TYA'!$BP$21*'Credit issuance TYA'!$B$2),IF('Hoja De Calculo'!CL$16&lt;'Hoja De Calculo'!CK$16,0,'Credit issuance TYA'!CK88-('Credit issuance TYA'!$BP$21*'Credit issuance TYA'!$B$2)))</f>
        <v>0</v>
      </c>
      <c r="CL88" s="218">
        <f>IF(ISBLANK('Hoja De Calculo'!CM$13),'Credit issuance TYA'!CL88-('Credit issuance TYA'!$BP$21*'Credit issuance TYA'!$B$2),IF('Hoja De Calculo'!CM$16&lt;'Hoja De Calculo'!CL$16,0,'Credit issuance TYA'!CL88-('Credit issuance TYA'!$BP$21*'Credit issuance TYA'!$B$2)))</f>
        <v>0</v>
      </c>
      <c r="CM88" s="218">
        <f>IF(ISBLANK('Hoja De Calculo'!CN$13),'Credit issuance TYA'!CM88-('Credit issuance TYA'!$BP$21*'Credit issuance TYA'!$B$2),IF('Hoja De Calculo'!CN$16&lt;'Hoja De Calculo'!CM$16,0,'Credit issuance TYA'!CM88-('Credit issuance TYA'!$BP$21*'Credit issuance TYA'!$B$2)))</f>
        <v>0</v>
      </c>
      <c r="CN88" s="218">
        <f>IF(ISBLANK('Hoja De Calculo'!CO$13),'Credit issuance TYA'!CN88-('Credit issuance TYA'!$BP$21*'Credit issuance TYA'!$B$2),IF('Hoja De Calculo'!CO$16&lt;'Hoja De Calculo'!CN$16,0,'Credit issuance TYA'!CN88-('Credit issuance TYA'!$BP$21*'Credit issuance TYA'!$B$2)))</f>
        <v>0</v>
      </c>
      <c r="CO88" s="218">
        <f>IF(ISBLANK('Hoja De Calculo'!CP$13),'Credit issuance TYA'!CO88-('Credit issuance TYA'!$BP$21*'Credit issuance TYA'!$B$2),IF('Hoja De Calculo'!CP$16&lt;'Hoja De Calculo'!CO$16,0,'Credit issuance TYA'!CO88-('Credit issuance TYA'!$BP$21*'Credit issuance TYA'!$B$2)))</f>
        <v>0</v>
      </c>
      <c r="CP88" s="218">
        <f>IF(ISBLANK('Hoja De Calculo'!CQ$13),'Credit issuance TYA'!CP88-('Credit issuance TYA'!$BP$21*'Credit issuance TYA'!$B$2),IF('Hoja De Calculo'!CQ$16&lt;'Hoja De Calculo'!CP$16,0,'Credit issuance TYA'!CP88-('Credit issuance TYA'!$BP$21*'Credit issuance TYA'!$B$2)))</f>
        <v>0</v>
      </c>
      <c r="CQ88" s="218">
        <f>IF(ISBLANK('Hoja De Calculo'!CR$13),'Credit issuance TYA'!CQ88-('Credit issuance TYA'!$BP$21*'Credit issuance TYA'!$B$2),IF('Hoja De Calculo'!CR$16&lt;'Hoja De Calculo'!CQ$16,0,'Credit issuance TYA'!CQ88-('Credit issuance TYA'!$BP$21*'Credit issuance TYA'!$B$2)))</f>
        <v>0</v>
      </c>
      <c r="CR88" s="218">
        <f>IF(ISBLANK('Hoja De Calculo'!CS$13),'Credit issuance TYA'!CR88-('Credit issuance TYA'!$BP$21*'Credit issuance TYA'!$B$2),IF('Hoja De Calculo'!CS$16&lt;'Hoja De Calculo'!CR$16,0,'Credit issuance TYA'!CR88-('Credit issuance TYA'!$BP$21*'Credit issuance TYA'!$B$2)))</f>
        <v>0</v>
      </c>
      <c r="CS88" s="218">
        <f>IF(ISBLANK('Hoja De Calculo'!CT$13),'Credit issuance TYA'!CS88-('Credit issuance TYA'!$BP$21*'Credit issuance TYA'!$B$2),IF('Hoja De Calculo'!CT$16&lt;'Hoja De Calculo'!CS$16,0,'Credit issuance TYA'!CS88-('Credit issuance TYA'!$BP$21*'Credit issuance TYA'!$B$2)))</f>
        <v>0</v>
      </c>
      <c r="CT88" s="218">
        <f>IF(ISBLANK('Hoja De Calculo'!CU$13),'Credit issuance TYA'!CT88-('Credit issuance TYA'!$BP$21*'Credit issuance TYA'!$B$2),IF('Hoja De Calculo'!CU$16&lt;'Hoja De Calculo'!CT$16,0,'Credit issuance TYA'!CT88-('Credit issuance TYA'!$BP$21*'Credit issuance TYA'!$B$2)))</f>
        <v>0</v>
      </c>
      <c r="CU88" s="218">
        <f>IF(ISBLANK('Hoja De Calculo'!CV$13),'Credit issuance TYA'!CU88-('Credit issuance TYA'!$BP$21*'Credit issuance TYA'!$B$2),IF('Hoja De Calculo'!CV$16&lt;'Hoja De Calculo'!CU$16,0,'Credit issuance TYA'!CU88-('Credit issuance TYA'!$BP$21*'Credit issuance TYA'!$B$2)))</f>
        <v>0</v>
      </c>
      <c r="CV88" s="218">
        <f>IF(ISBLANK('Hoja De Calculo'!CW$13),'Credit issuance TYA'!CV88-('Credit issuance TYA'!$BP$21*'Credit issuance TYA'!$B$2),IF('Hoja De Calculo'!CW$16&lt;'Hoja De Calculo'!CV$16,0,'Credit issuance TYA'!CV88-('Credit issuance TYA'!$BP$21*'Credit issuance TYA'!$B$2)))</f>
        <v>0</v>
      </c>
      <c r="CW88" s="218">
        <f>IF(ISBLANK('Hoja De Calculo'!CX$13),'Credit issuance TYA'!CW88-('Credit issuance TYA'!$BP$21*'Credit issuance TYA'!$B$2),IF('Hoja De Calculo'!CX$16&lt;'Hoja De Calculo'!CW$16,0,'Credit issuance TYA'!CW88-('Credit issuance TYA'!$BP$21*'Credit issuance TYA'!$B$2)))</f>
        <v>0</v>
      </c>
    </row>
    <row r="89" spans="1:102" x14ac:dyDescent="0.35">
      <c r="A89" t="s">
        <v>194</v>
      </c>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196"/>
      <c r="BL89" s="196"/>
      <c r="BM89" s="196"/>
      <c r="BN89" s="196"/>
      <c r="BO89" s="196"/>
      <c r="BP89" s="196"/>
      <c r="BQ89" s="218">
        <f>'Credit issuance TYA'!BQ89-('Credit issuance TYA'!$BQ$21*'Credit issuance TYA'!$B$2)</f>
        <v>0</v>
      </c>
      <c r="BR89" s="218">
        <f>IF(ISBLANK('Hoja De Calculo'!BS$13),'Credit issuance TYA'!BR89-('Credit issuance TYA'!$BQ$21*'Credit issuance TYA'!$B$2),IF('Hoja De Calculo'!BS$16&lt;'Hoja De Calculo'!BR$16,0,'Credit issuance TYA'!BR89-('Credit issuance TYA'!$BQ$21*'Credit issuance TYA'!$B$2)))</f>
        <v>0</v>
      </c>
      <c r="BS89" s="218">
        <f>IF(ISBLANK('Hoja De Calculo'!BT$13),'Credit issuance TYA'!BS89-('Credit issuance TYA'!$BQ$21*'Credit issuance TYA'!$B$2),IF('Hoja De Calculo'!BT$16&lt;'Hoja De Calculo'!BS$16,0,'Credit issuance TYA'!BS89-('Credit issuance TYA'!$BQ$21*'Credit issuance TYA'!$B$2)))</f>
        <v>0</v>
      </c>
      <c r="BT89" s="218">
        <f>IF(ISBLANK('Hoja De Calculo'!BU$13),'Credit issuance TYA'!BT89-('Credit issuance TYA'!$BQ$21*'Credit issuance TYA'!$B$2),IF('Hoja De Calculo'!BU$16&lt;'Hoja De Calculo'!BT$16,0,'Credit issuance TYA'!BT89-('Credit issuance TYA'!$BQ$21*'Credit issuance TYA'!$B$2)))</f>
        <v>0</v>
      </c>
      <c r="BU89" s="218">
        <f>IF(ISBLANK('Hoja De Calculo'!BV$13),'Credit issuance TYA'!BU89-('Credit issuance TYA'!$BQ$21*'Credit issuance TYA'!$B$2),IF('Hoja De Calculo'!BV$16&lt;'Hoja De Calculo'!BU$16,0,'Credit issuance TYA'!BU89-('Credit issuance TYA'!$BQ$21*'Credit issuance TYA'!$B$2)))</f>
        <v>0</v>
      </c>
      <c r="BV89" s="218">
        <f>IF(ISBLANK('Hoja De Calculo'!BW$13),'Credit issuance TYA'!BV89-('Credit issuance TYA'!$BQ$21*'Credit issuance TYA'!$B$2),IF('Hoja De Calculo'!BW$16&lt;'Hoja De Calculo'!BV$16,0,'Credit issuance TYA'!BV89-('Credit issuance TYA'!$BQ$21*'Credit issuance TYA'!$B$2)))</f>
        <v>0</v>
      </c>
      <c r="BW89" s="218">
        <f>IF(ISBLANK('Hoja De Calculo'!BX$13),'Credit issuance TYA'!BW89-('Credit issuance TYA'!$BQ$21*'Credit issuance TYA'!$B$2),IF('Hoja De Calculo'!BX$16&lt;'Hoja De Calculo'!BW$16,0,'Credit issuance TYA'!BW89-('Credit issuance TYA'!$BQ$21*'Credit issuance TYA'!$B$2)))</f>
        <v>0</v>
      </c>
      <c r="BX89" s="218">
        <f>IF(ISBLANK('Hoja De Calculo'!BY$13),'Credit issuance TYA'!BX89-('Credit issuance TYA'!$BQ$21*'Credit issuance TYA'!$B$2),IF('Hoja De Calculo'!BY$16&lt;'Hoja De Calculo'!BX$16,0,'Credit issuance TYA'!BX89-('Credit issuance TYA'!$BQ$21*'Credit issuance TYA'!$B$2)))</f>
        <v>0</v>
      </c>
      <c r="BY89" s="218">
        <f>IF(ISBLANK('Hoja De Calculo'!BZ$13),'Credit issuance TYA'!BY89-('Credit issuance TYA'!$BQ$21*'Credit issuance TYA'!$B$2),IF('Hoja De Calculo'!BZ$16&lt;'Hoja De Calculo'!BY$16,0,'Credit issuance TYA'!BY89-('Credit issuance TYA'!$BQ$21*'Credit issuance TYA'!$B$2)))</f>
        <v>0</v>
      </c>
      <c r="BZ89" s="218">
        <f>IF(ISBLANK('Hoja De Calculo'!CA$13),'Credit issuance TYA'!BZ89-('Credit issuance TYA'!$BQ$21*'Credit issuance TYA'!$B$2),IF('Hoja De Calculo'!CA$16&lt;'Hoja De Calculo'!BZ$16,0,'Credit issuance TYA'!BZ89-('Credit issuance TYA'!$BQ$21*'Credit issuance TYA'!$B$2)))</f>
        <v>0</v>
      </c>
      <c r="CA89" s="218">
        <f>IF(ISBLANK('Hoja De Calculo'!CB$13),'Credit issuance TYA'!CA89-('Credit issuance TYA'!$BQ$21*'Credit issuance TYA'!$B$2),IF('Hoja De Calculo'!CB$16&lt;'Hoja De Calculo'!CA$16,0,'Credit issuance TYA'!CA89-('Credit issuance TYA'!$BQ$21*'Credit issuance TYA'!$B$2)))</f>
        <v>0</v>
      </c>
      <c r="CB89" s="218">
        <f>IF(ISBLANK('Hoja De Calculo'!CC$13),'Credit issuance TYA'!CB89-('Credit issuance TYA'!$BQ$21*'Credit issuance TYA'!$B$2),IF('Hoja De Calculo'!CC$16&lt;'Hoja De Calculo'!CB$16,0,'Credit issuance TYA'!CB89-('Credit issuance TYA'!$BQ$21*'Credit issuance TYA'!$B$2)))</f>
        <v>0</v>
      </c>
      <c r="CC89" s="218">
        <f>IF(ISBLANK('Hoja De Calculo'!CD$13),'Credit issuance TYA'!CC89-('Credit issuance TYA'!$BQ$21*'Credit issuance TYA'!$B$2),IF('Hoja De Calculo'!CD$16&lt;'Hoja De Calculo'!CC$16,0,'Credit issuance TYA'!CC89-('Credit issuance TYA'!$BQ$21*'Credit issuance TYA'!$B$2)))</f>
        <v>0</v>
      </c>
      <c r="CD89" s="218">
        <f>IF(ISBLANK('Hoja De Calculo'!CE$13),'Credit issuance TYA'!CD89-('Credit issuance TYA'!$BQ$21*'Credit issuance TYA'!$B$2),IF('Hoja De Calculo'!CE$16&lt;'Hoja De Calculo'!CD$16,0,'Credit issuance TYA'!CD89-('Credit issuance TYA'!$BQ$21*'Credit issuance TYA'!$B$2)))</f>
        <v>0</v>
      </c>
      <c r="CE89" s="218">
        <f>IF(ISBLANK('Hoja De Calculo'!CF$13),'Credit issuance TYA'!CE89-('Credit issuance TYA'!$BQ$21*'Credit issuance TYA'!$B$2),IF('Hoja De Calculo'!CF$16&lt;'Hoja De Calculo'!CE$16,0,'Credit issuance TYA'!CE89-('Credit issuance TYA'!$BQ$21*'Credit issuance TYA'!$B$2)))</f>
        <v>0</v>
      </c>
      <c r="CF89" s="218">
        <f>IF(ISBLANK('Hoja De Calculo'!CG$13),'Credit issuance TYA'!CF89-('Credit issuance TYA'!$BQ$21*'Credit issuance TYA'!$B$2),IF('Hoja De Calculo'!CG$16&lt;'Hoja De Calculo'!CF$16,0,'Credit issuance TYA'!CF89-('Credit issuance TYA'!$BQ$21*'Credit issuance TYA'!$B$2)))</f>
        <v>0</v>
      </c>
      <c r="CG89" s="218">
        <f>IF(ISBLANK('Hoja De Calculo'!CH$13),'Credit issuance TYA'!CG89-('Credit issuance TYA'!$BQ$21*'Credit issuance TYA'!$B$2),IF('Hoja De Calculo'!CH$16&lt;'Hoja De Calculo'!CG$16,0,'Credit issuance TYA'!CG89-('Credit issuance TYA'!$BQ$21*'Credit issuance TYA'!$B$2)))</f>
        <v>0</v>
      </c>
      <c r="CH89" s="218">
        <f>IF(ISBLANK('Hoja De Calculo'!CI$13),'Credit issuance TYA'!CH89-('Credit issuance TYA'!$BQ$21*'Credit issuance TYA'!$B$2),IF('Hoja De Calculo'!CI$16&lt;'Hoja De Calculo'!CH$16,0,'Credit issuance TYA'!CH89-('Credit issuance TYA'!$BQ$21*'Credit issuance TYA'!$B$2)))</f>
        <v>0</v>
      </c>
      <c r="CI89" s="218">
        <f>IF(ISBLANK('Hoja De Calculo'!CJ$13),'Credit issuance TYA'!CI89-('Credit issuance TYA'!$BQ$21*'Credit issuance TYA'!$B$2),IF('Hoja De Calculo'!CJ$16&lt;'Hoja De Calculo'!CI$16,0,'Credit issuance TYA'!CI89-('Credit issuance TYA'!$BQ$21*'Credit issuance TYA'!$B$2)))</f>
        <v>0</v>
      </c>
      <c r="CJ89" s="218">
        <f>IF(ISBLANK('Hoja De Calculo'!CK$13),'Credit issuance TYA'!CJ89-('Credit issuance TYA'!$BQ$21*'Credit issuance TYA'!$B$2),IF('Hoja De Calculo'!CK$16&lt;'Hoja De Calculo'!CJ$16,0,'Credit issuance TYA'!CJ89-('Credit issuance TYA'!$BQ$21*'Credit issuance TYA'!$B$2)))</f>
        <v>0</v>
      </c>
      <c r="CK89" s="218">
        <f>IF(ISBLANK('Hoja De Calculo'!CL$13),'Credit issuance TYA'!CK89-('Credit issuance TYA'!$BQ$21*'Credit issuance TYA'!$B$2),IF('Hoja De Calculo'!CL$16&lt;'Hoja De Calculo'!CK$16,0,'Credit issuance TYA'!CK89-('Credit issuance TYA'!$BQ$21*'Credit issuance TYA'!$B$2)))</f>
        <v>0</v>
      </c>
      <c r="CL89" s="218">
        <f>IF(ISBLANK('Hoja De Calculo'!CM$13),'Credit issuance TYA'!CL89-('Credit issuance TYA'!$BQ$21*'Credit issuance TYA'!$B$2),IF('Hoja De Calculo'!CM$16&lt;'Hoja De Calculo'!CL$16,0,'Credit issuance TYA'!CL89-('Credit issuance TYA'!$BQ$21*'Credit issuance TYA'!$B$2)))</f>
        <v>0</v>
      </c>
      <c r="CM89" s="218">
        <f>IF(ISBLANK('Hoja De Calculo'!CN$13),'Credit issuance TYA'!CM89-('Credit issuance TYA'!$BQ$21*'Credit issuance TYA'!$B$2),IF('Hoja De Calculo'!CN$16&lt;'Hoja De Calculo'!CM$16,0,'Credit issuance TYA'!CM89-('Credit issuance TYA'!$BQ$21*'Credit issuance TYA'!$B$2)))</f>
        <v>0</v>
      </c>
      <c r="CN89" s="218">
        <f>IF(ISBLANK('Hoja De Calculo'!CO$13),'Credit issuance TYA'!CN89-('Credit issuance TYA'!$BQ$21*'Credit issuance TYA'!$B$2),IF('Hoja De Calculo'!CO$16&lt;'Hoja De Calculo'!CN$16,0,'Credit issuance TYA'!CN89-('Credit issuance TYA'!$BQ$21*'Credit issuance TYA'!$B$2)))</f>
        <v>0</v>
      </c>
      <c r="CO89" s="218">
        <f>IF(ISBLANK('Hoja De Calculo'!CP$13),'Credit issuance TYA'!CO89-('Credit issuance TYA'!$BQ$21*'Credit issuance TYA'!$B$2),IF('Hoja De Calculo'!CP$16&lt;'Hoja De Calculo'!CO$16,0,'Credit issuance TYA'!CO89-('Credit issuance TYA'!$BQ$21*'Credit issuance TYA'!$B$2)))</f>
        <v>0</v>
      </c>
      <c r="CP89" s="218">
        <f>IF(ISBLANK('Hoja De Calculo'!CQ$13),'Credit issuance TYA'!CP89-('Credit issuance TYA'!$BQ$21*'Credit issuance TYA'!$B$2),IF('Hoja De Calculo'!CQ$16&lt;'Hoja De Calculo'!CP$16,0,'Credit issuance TYA'!CP89-('Credit issuance TYA'!$BQ$21*'Credit issuance TYA'!$B$2)))</f>
        <v>0</v>
      </c>
      <c r="CQ89" s="218">
        <f>IF(ISBLANK('Hoja De Calculo'!CR$13),'Credit issuance TYA'!CQ89-('Credit issuance TYA'!$BQ$21*'Credit issuance TYA'!$B$2),IF('Hoja De Calculo'!CR$16&lt;'Hoja De Calculo'!CQ$16,0,'Credit issuance TYA'!CQ89-('Credit issuance TYA'!$BQ$21*'Credit issuance TYA'!$B$2)))</f>
        <v>0</v>
      </c>
      <c r="CR89" s="218">
        <f>IF(ISBLANK('Hoja De Calculo'!CS$13),'Credit issuance TYA'!CR89-('Credit issuance TYA'!$BQ$21*'Credit issuance TYA'!$B$2),IF('Hoja De Calculo'!CS$16&lt;'Hoja De Calculo'!CR$16,0,'Credit issuance TYA'!CR89-('Credit issuance TYA'!$BQ$21*'Credit issuance TYA'!$B$2)))</f>
        <v>0</v>
      </c>
      <c r="CS89" s="218">
        <f>IF(ISBLANK('Hoja De Calculo'!CT$13),'Credit issuance TYA'!CS89-('Credit issuance TYA'!$BQ$21*'Credit issuance TYA'!$B$2),IF('Hoja De Calculo'!CT$16&lt;'Hoja De Calculo'!CS$16,0,'Credit issuance TYA'!CS89-('Credit issuance TYA'!$BQ$21*'Credit issuance TYA'!$B$2)))</f>
        <v>0</v>
      </c>
      <c r="CT89" s="218">
        <f>IF(ISBLANK('Hoja De Calculo'!CU$13),'Credit issuance TYA'!CT89-('Credit issuance TYA'!$BQ$21*'Credit issuance TYA'!$B$2),IF('Hoja De Calculo'!CU$16&lt;'Hoja De Calculo'!CT$16,0,'Credit issuance TYA'!CT89-('Credit issuance TYA'!$BQ$21*'Credit issuance TYA'!$B$2)))</f>
        <v>0</v>
      </c>
      <c r="CU89" s="218">
        <f>IF(ISBLANK('Hoja De Calculo'!CV$13),'Credit issuance TYA'!CU89-('Credit issuance TYA'!$BQ$21*'Credit issuance TYA'!$B$2),IF('Hoja De Calculo'!CV$16&lt;'Hoja De Calculo'!CU$16,0,'Credit issuance TYA'!CU89-('Credit issuance TYA'!$BQ$21*'Credit issuance TYA'!$B$2)))</f>
        <v>0</v>
      </c>
      <c r="CV89" s="218">
        <f>IF(ISBLANK('Hoja De Calculo'!CW$13),'Credit issuance TYA'!CV89-('Credit issuance TYA'!$BQ$21*'Credit issuance TYA'!$B$2),IF('Hoja De Calculo'!CW$16&lt;'Hoja De Calculo'!CV$16,0,'Credit issuance TYA'!CV89-('Credit issuance TYA'!$BQ$21*'Credit issuance TYA'!$B$2)))</f>
        <v>0</v>
      </c>
      <c r="CW89" s="218">
        <f>IF(ISBLANK('Hoja De Calculo'!CX$13),'Credit issuance TYA'!CW89-('Credit issuance TYA'!$BQ$21*'Credit issuance TYA'!$B$2),IF('Hoja De Calculo'!CX$16&lt;'Hoja De Calculo'!CW$16,0,'Credit issuance TYA'!CW89-('Credit issuance TYA'!$BQ$21*'Credit issuance TYA'!$B$2)))</f>
        <v>0</v>
      </c>
    </row>
    <row r="90" spans="1:102" x14ac:dyDescent="0.35">
      <c r="A90" t="s">
        <v>195</v>
      </c>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6"/>
      <c r="BR90" s="218">
        <f>'Credit issuance TYA'!BR90-('Credit issuance TYA'!$BR$21*'Credit issuance TYA'!$B$2)</f>
        <v>0</v>
      </c>
      <c r="BS90" s="218">
        <f>IF(ISBLANK('Hoja De Calculo'!BT$13),'Credit issuance TYA'!BS90-('Credit issuance TYA'!$BR$21*'Credit issuance TYA'!$B$2),IF('Hoja De Calculo'!BT$16&lt;'Hoja De Calculo'!BS$16,0,'Credit issuance TYA'!BS90-('Credit issuance TYA'!$BR$21*'Credit issuance TYA'!$B$2)))</f>
        <v>0</v>
      </c>
      <c r="BT90" s="218">
        <f>IF(ISBLANK('Hoja De Calculo'!BU$13),'Credit issuance TYA'!BT90-('Credit issuance TYA'!$BR$21*'Credit issuance TYA'!$B$2),IF('Hoja De Calculo'!BU$16&lt;'Hoja De Calculo'!BT$16,0,'Credit issuance TYA'!BT90-('Credit issuance TYA'!$BR$21*'Credit issuance TYA'!$B$2)))</f>
        <v>0</v>
      </c>
      <c r="BU90" s="218">
        <f>IF(ISBLANK('Hoja De Calculo'!BV$13),'Credit issuance TYA'!BU90-('Credit issuance TYA'!$BR$21*'Credit issuance TYA'!$B$2),IF('Hoja De Calculo'!BV$16&lt;'Hoja De Calculo'!BU$16,0,'Credit issuance TYA'!BU90-('Credit issuance TYA'!$BR$21*'Credit issuance TYA'!$B$2)))</f>
        <v>0</v>
      </c>
      <c r="BV90" s="218">
        <f>IF(ISBLANK('Hoja De Calculo'!BW$13),'Credit issuance TYA'!BV90-('Credit issuance TYA'!$BR$21*'Credit issuance TYA'!$B$2),IF('Hoja De Calculo'!BW$16&lt;'Hoja De Calculo'!BV$16,0,'Credit issuance TYA'!BV90-('Credit issuance TYA'!$BR$21*'Credit issuance TYA'!$B$2)))</f>
        <v>0</v>
      </c>
      <c r="BW90" s="218">
        <f>IF(ISBLANK('Hoja De Calculo'!BX$13),'Credit issuance TYA'!BW90-('Credit issuance TYA'!$BR$21*'Credit issuance TYA'!$B$2),IF('Hoja De Calculo'!BX$16&lt;'Hoja De Calculo'!BW$16,0,'Credit issuance TYA'!BW90-('Credit issuance TYA'!$BR$21*'Credit issuance TYA'!$B$2)))</f>
        <v>0</v>
      </c>
      <c r="BX90" s="218">
        <f>IF(ISBLANK('Hoja De Calculo'!BY$13),'Credit issuance TYA'!BX90-('Credit issuance TYA'!$BR$21*'Credit issuance TYA'!$B$2),IF('Hoja De Calculo'!BY$16&lt;'Hoja De Calculo'!BX$16,0,'Credit issuance TYA'!BX90-('Credit issuance TYA'!$BR$21*'Credit issuance TYA'!$B$2)))</f>
        <v>0</v>
      </c>
      <c r="BY90" s="218">
        <f>IF(ISBLANK('Hoja De Calculo'!BZ$13),'Credit issuance TYA'!BY90-('Credit issuance TYA'!$BR$21*'Credit issuance TYA'!$B$2),IF('Hoja De Calculo'!BZ$16&lt;'Hoja De Calculo'!BY$16,0,'Credit issuance TYA'!BY90-('Credit issuance TYA'!$BR$21*'Credit issuance TYA'!$B$2)))</f>
        <v>0</v>
      </c>
      <c r="BZ90" s="218">
        <f>IF(ISBLANK('Hoja De Calculo'!CA$13),'Credit issuance TYA'!BZ90-('Credit issuance TYA'!$BR$21*'Credit issuance TYA'!$B$2),IF('Hoja De Calculo'!CA$16&lt;'Hoja De Calculo'!BZ$16,0,'Credit issuance TYA'!BZ90-('Credit issuance TYA'!$BR$21*'Credit issuance TYA'!$B$2)))</f>
        <v>0</v>
      </c>
      <c r="CA90" s="218">
        <f>IF(ISBLANK('Hoja De Calculo'!CB$13),'Credit issuance TYA'!CA90-('Credit issuance TYA'!$BR$21*'Credit issuance TYA'!$B$2),IF('Hoja De Calculo'!CB$16&lt;'Hoja De Calculo'!CA$16,0,'Credit issuance TYA'!CA90-('Credit issuance TYA'!$BR$21*'Credit issuance TYA'!$B$2)))</f>
        <v>0</v>
      </c>
      <c r="CB90" s="218">
        <f>IF(ISBLANK('Hoja De Calculo'!CC$13),'Credit issuance TYA'!CB90-('Credit issuance TYA'!$BR$21*'Credit issuance TYA'!$B$2),IF('Hoja De Calculo'!CC$16&lt;'Hoja De Calculo'!CB$16,0,'Credit issuance TYA'!CB90-('Credit issuance TYA'!$BR$21*'Credit issuance TYA'!$B$2)))</f>
        <v>0</v>
      </c>
      <c r="CC90" s="218">
        <f>IF(ISBLANK('Hoja De Calculo'!CD$13),'Credit issuance TYA'!CC90-('Credit issuance TYA'!$BR$21*'Credit issuance TYA'!$B$2),IF('Hoja De Calculo'!CD$16&lt;'Hoja De Calculo'!CC$16,0,'Credit issuance TYA'!CC90-('Credit issuance TYA'!$BR$21*'Credit issuance TYA'!$B$2)))</f>
        <v>0</v>
      </c>
      <c r="CD90" s="218">
        <f>IF(ISBLANK('Hoja De Calculo'!CE$13),'Credit issuance TYA'!CD90-('Credit issuance TYA'!$BR$21*'Credit issuance TYA'!$B$2),IF('Hoja De Calculo'!CE$16&lt;'Hoja De Calculo'!CD$16,0,'Credit issuance TYA'!CD90-('Credit issuance TYA'!$BR$21*'Credit issuance TYA'!$B$2)))</f>
        <v>0</v>
      </c>
      <c r="CE90" s="218">
        <f>IF(ISBLANK('Hoja De Calculo'!CF$13),'Credit issuance TYA'!CE90-('Credit issuance TYA'!$BR$21*'Credit issuance TYA'!$B$2),IF('Hoja De Calculo'!CF$16&lt;'Hoja De Calculo'!CE$16,0,'Credit issuance TYA'!CE90-('Credit issuance TYA'!$BR$21*'Credit issuance TYA'!$B$2)))</f>
        <v>0</v>
      </c>
      <c r="CF90" s="218">
        <f>IF(ISBLANK('Hoja De Calculo'!CG$13),'Credit issuance TYA'!CF90-('Credit issuance TYA'!$BR$21*'Credit issuance TYA'!$B$2),IF('Hoja De Calculo'!CG$16&lt;'Hoja De Calculo'!CF$16,0,'Credit issuance TYA'!CF90-('Credit issuance TYA'!$BR$21*'Credit issuance TYA'!$B$2)))</f>
        <v>0</v>
      </c>
      <c r="CG90" s="218">
        <f>IF(ISBLANK('Hoja De Calculo'!CH$13),'Credit issuance TYA'!CG90-('Credit issuance TYA'!$BR$21*'Credit issuance TYA'!$B$2),IF('Hoja De Calculo'!CH$16&lt;'Hoja De Calculo'!CG$16,0,'Credit issuance TYA'!CG90-('Credit issuance TYA'!$BR$21*'Credit issuance TYA'!$B$2)))</f>
        <v>0</v>
      </c>
      <c r="CH90" s="218">
        <f>IF(ISBLANK('Hoja De Calculo'!CI$13),'Credit issuance TYA'!CH90-('Credit issuance TYA'!$BR$21*'Credit issuance TYA'!$B$2),IF('Hoja De Calculo'!CI$16&lt;'Hoja De Calculo'!CH$16,0,'Credit issuance TYA'!CH90-('Credit issuance TYA'!$BR$21*'Credit issuance TYA'!$B$2)))</f>
        <v>0</v>
      </c>
      <c r="CI90" s="218">
        <f>IF(ISBLANK('Hoja De Calculo'!CJ$13),'Credit issuance TYA'!CI90-('Credit issuance TYA'!$BR$21*'Credit issuance TYA'!$B$2),IF('Hoja De Calculo'!CJ$16&lt;'Hoja De Calculo'!CI$16,0,'Credit issuance TYA'!CI90-('Credit issuance TYA'!$BR$21*'Credit issuance TYA'!$B$2)))</f>
        <v>0</v>
      </c>
      <c r="CJ90" s="218">
        <f>IF(ISBLANK('Hoja De Calculo'!CK$13),'Credit issuance TYA'!CJ90-('Credit issuance TYA'!$BR$21*'Credit issuance TYA'!$B$2),IF('Hoja De Calculo'!CK$16&lt;'Hoja De Calculo'!CJ$16,0,'Credit issuance TYA'!CJ90-('Credit issuance TYA'!$BR$21*'Credit issuance TYA'!$B$2)))</f>
        <v>0</v>
      </c>
      <c r="CK90" s="218">
        <f>IF(ISBLANK('Hoja De Calculo'!CL$13),'Credit issuance TYA'!CK90-('Credit issuance TYA'!$BR$21*'Credit issuance TYA'!$B$2),IF('Hoja De Calculo'!CL$16&lt;'Hoja De Calculo'!CK$16,0,'Credit issuance TYA'!CK90-('Credit issuance TYA'!$BR$21*'Credit issuance TYA'!$B$2)))</f>
        <v>0</v>
      </c>
      <c r="CL90" s="218">
        <f>IF(ISBLANK('Hoja De Calculo'!CM$13),'Credit issuance TYA'!CL90-('Credit issuance TYA'!$BR$21*'Credit issuance TYA'!$B$2),IF('Hoja De Calculo'!CM$16&lt;'Hoja De Calculo'!CL$16,0,'Credit issuance TYA'!CL90-('Credit issuance TYA'!$BR$21*'Credit issuance TYA'!$B$2)))</f>
        <v>0</v>
      </c>
      <c r="CM90" s="218">
        <f>IF(ISBLANK('Hoja De Calculo'!CN$13),'Credit issuance TYA'!CM90-('Credit issuance TYA'!$BR$21*'Credit issuance TYA'!$B$2),IF('Hoja De Calculo'!CN$16&lt;'Hoja De Calculo'!CM$16,0,'Credit issuance TYA'!CM90-('Credit issuance TYA'!$BR$21*'Credit issuance TYA'!$B$2)))</f>
        <v>0</v>
      </c>
      <c r="CN90" s="218">
        <f>IF(ISBLANK('Hoja De Calculo'!CO$13),'Credit issuance TYA'!CN90-('Credit issuance TYA'!$BR$21*'Credit issuance TYA'!$B$2),IF('Hoja De Calculo'!CO$16&lt;'Hoja De Calculo'!CN$16,0,'Credit issuance TYA'!CN90-('Credit issuance TYA'!$BR$21*'Credit issuance TYA'!$B$2)))</f>
        <v>0</v>
      </c>
      <c r="CO90" s="218">
        <f>IF(ISBLANK('Hoja De Calculo'!CP$13),'Credit issuance TYA'!CO90-('Credit issuance TYA'!$BR$21*'Credit issuance TYA'!$B$2),IF('Hoja De Calculo'!CP$16&lt;'Hoja De Calculo'!CO$16,0,'Credit issuance TYA'!CO90-('Credit issuance TYA'!$BR$21*'Credit issuance TYA'!$B$2)))</f>
        <v>0</v>
      </c>
      <c r="CP90" s="218">
        <f>IF(ISBLANK('Hoja De Calculo'!CQ$13),'Credit issuance TYA'!CP90-('Credit issuance TYA'!$BR$21*'Credit issuance TYA'!$B$2),IF('Hoja De Calculo'!CQ$16&lt;'Hoja De Calculo'!CP$16,0,'Credit issuance TYA'!CP90-('Credit issuance TYA'!$BR$21*'Credit issuance TYA'!$B$2)))</f>
        <v>0</v>
      </c>
      <c r="CQ90" s="218">
        <f>IF(ISBLANK('Hoja De Calculo'!CR$13),'Credit issuance TYA'!CQ90-('Credit issuance TYA'!$BR$21*'Credit issuance TYA'!$B$2),IF('Hoja De Calculo'!CR$16&lt;'Hoja De Calculo'!CQ$16,0,'Credit issuance TYA'!CQ90-('Credit issuance TYA'!$BR$21*'Credit issuance TYA'!$B$2)))</f>
        <v>0</v>
      </c>
      <c r="CR90" s="218">
        <f>IF(ISBLANK('Hoja De Calculo'!CS$13),'Credit issuance TYA'!CR90-('Credit issuance TYA'!$BR$21*'Credit issuance TYA'!$B$2),IF('Hoja De Calculo'!CS$16&lt;'Hoja De Calculo'!CR$16,0,'Credit issuance TYA'!CR90-('Credit issuance TYA'!$BR$21*'Credit issuance TYA'!$B$2)))</f>
        <v>0</v>
      </c>
      <c r="CS90" s="218">
        <f>IF(ISBLANK('Hoja De Calculo'!CT$13),'Credit issuance TYA'!CS90-('Credit issuance TYA'!$BR$21*'Credit issuance TYA'!$B$2),IF('Hoja De Calculo'!CT$16&lt;'Hoja De Calculo'!CS$16,0,'Credit issuance TYA'!CS90-('Credit issuance TYA'!$BR$21*'Credit issuance TYA'!$B$2)))</f>
        <v>0</v>
      </c>
      <c r="CT90" s="218">
        <f>IF(ISBLANK('Hoja De Calculo'!CU$13),'Credit issuance TYA'!CT90-('Credit issuance TYA'!$BR$21*'Credit issuance TYA'!$B$2),IF('Hoja De Calculo'!CU$16&lt;'Hoja De Calculo'!CT$16,0,'Credit issuance TYA'!CT90-('Credit issuance TYA'!$BR$21*'Credit issuance TYA'!$B$2)))</f>
        <v>0</v>
      </c>
      <c r="CU90" s="218">
        <f>IF(ISBLANK('Hoja De Calculo'!CV$13),'Credit issuance TYA'!CU90-('Credit issuance TYA'!$BR$21*'Credit issuance TYA'!$B$2),IF('Hoja De Calculo'!CV$16&lt;'Hoja De Calculo'!CU$16,0,'Credit issuance TYA'!CU90-('Credit issuance TYA'!$BR$21*'Credit issuance TYA'!$B$2)))</f>
        <v>0</v>
      </c>
      <c r="CV90" s="218">
        <f>IF(ISBLANK('Hoja De Calculo'!CW$13),'Credit issuance TYA'!CV90-('Credit issuance TYA'!$BR$21*'Credit issuance TYA'!$B$2),IF('Hoja De Calculo'!CW$16&lt;'Hoja De Calculo'!CV$16,0,'Credit issuance TYA'!CV90-('Credit issuance TYA'!$BR$21*'Credit issuance TYA'!$B$2)))</f>
        <v>0</v>
      </c>
      <c r="CW90" s="218">
        <f>IF(ISBLANK('Hoja De Calculo'!CX$13),'Credit issuance TYA'!CW90-('Credit issuance TYA'!$BR$21*'Credit issuance TYA'!$B$2),IF('Hoja De Calculo'!CX$16&lt;'Hoja De Calculo'!CW$16,0,'Credit issuance TYA'!CW90-('Credit issuance TYA'!$BR$21*'Credit issuance TYA'!$B$2)))</f>
        <v>0</v>
      </c>
    </row>
    <row r="91" spans="1:102" x14ac:dyDescent="0.35">
      <c r="A91" t="s">
        <v>196</v>
      </c>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c r="BJ91" s="196"/>
      <c r="BK91" s="196"/>
      <c r="BL91" s="196"/>
      <c r="BM91" s="196"/>
      <c r="BN91" s="196"/>
      <c r="BO91" s="196"/>
      <c r="BP91" s="196"/>
      <c r="BQ91" s="196"/>
      <c r="BR91" s="196"/>
      <c r="BS91" s="218">
        <f>'Credit issuance TYA'!BS91-('Credit issuance TYA'!$BS$21*'Credit issuance TYA'!$B$2)</f>
        <v>0</v>
      </c>
      <c r="BT91" s="218">
        <f>IF(ISBLANK('Hoja De Calculo'!BU$13),'Credit issuance TYA'!BT91-('Credit issuance TYA'!$BS$21*'Credit issuance TYA'!$B$2),IF('Hoja De Calculo'!BU$16&lt;'Hoja De Calculo'!BT$16,0,'Credit issuance TYA'!BT91-('Credit issuance TYA'!$BS$21*'Credit issuance TYA'!$B$2)))</f>
        <v>0</v>
      </c>
      <c r="BU91" s="218">
        <f>IF(ISBLANK('Hoja De Calculo'!BV$13),'Credit issuance TYA'!BU91-('Credit issuance TYA'!$BS$21*'Credit issuance TYA'!$B$2),IF('Hoja De Calculo'!BV$16&lt;'Hoja De Calculo'!BU$16,0,'Credit issuance TYA'!BU91-('Credit issuance TYA'!$BS$21*'Credit issuance TYA'!$B$2)))</f>
        <v>0</v>
      </c>
      <c r="BV91" s="218">
        <f>IF(ISBLANK('Hoja De Calculo'!BW$13),'Credit issuance TYA'!BV91-('Credit issuance TYA'!$BS$21*'Credit issuance TYA'!$B$2),IF('Hoja De Calculo'!BW$16&lt;'Hoja De Calculo'!BV$16,0,'Credit issuance TYA'!BV91-('Credit issuance TYA'!$BS$21*'Credit issuance TYA'!$B$2)))</f>
        <v>0</v>
      </c>
      <c r="BW91" s="218">
        <f>IF(ISBLANK('Hoja De Calculo'!BX$13),'Credit issuance TYA'!BW91-('Credit issuance TYA'!$BS$21*'Credit issuance TYA'!$B$2),IF('Hoja De Calculo'!BX$16&lt;'Hoja De Calculo'!BW$16,0,'Credit issuance TYA'!BW91-('Credit issuance TYA'!$BS$21*'Credit issuance TYA'!$B$2)))</f>
        <v>0</v>
      </c>
      <c r="BX91" s="218">
        <f>IF(ISBLANK('Hoja De Calculo'!BY$13),'Credit issuance TYA'!BX91-('Credit issuance TYA'!$BS$21*'Credit issuance TYA'!$B$2),IF('Hoja De Calculo'!BY$16&lt;'Hoja De Calculo'!BX$16,0,'Credit issuance TYA'!BX91-('Credit issuance TYA'!$BS$21*'Credit issuance TYA'!$B$2)))</f>
        <v>0</v>
      </c>
      <c r="BY91" s="218">
        <f>IF(ISBLANK('Hoja De Calculo'!BZ$13),'Credit issuance TYA'!BY91-('Credit issuance TYA'!$BS$21*'Credit issuance TYA'!$B$2),IF('Hoja De Calculo'!BZ$16&lt;'Hoja De Calculo'!BY$16,0,'Credit issuance TYA'!BY91-('Credit issuance TYA'!$BS$21*'Credit issuance TYA'!$B$2)))</f>
        <v>0</v>
      </c>
      <c r="BZ91" s="218">
        <f>IF(ISBLANK('Hoja De Calculo'!CA$13),'Credit issuance TYA'!BZ91-('Credit issuance TYA'!$BS$21*'Credit issuance TYA'!$B$2),IF('Hoja De Calculo'!CA$16&lt;'Hoja De Calculo'!BZ$16,0,'Credit issuance TYA'!BZ91-('Credit issuance TYA'!$BS$21*'Credit issuance TYA'!$B$2)))</f>
        <v>0</v>
      </c>
      <c r="CA91" s="218">
        <f>IF(ISBLANK('Hoja De Calculo'!CB$13),'Credit issuance TYA'!CA91-('Credit issuance TYA'!$BS$21*'Credit issuance TYA'!$B$2),IF('Hoja De Calculo'!CB$16&lt;'Hoja De Calculo'!CA$16,0,'Credit issuance TYA'!CA91-('Credit issuance TYA'!$BS$21*'Credit issuance TYA'!$B$2)))</f>
        <v>0</v>
      </c>
      <c r="CB91" s="218">
        <f>IF(ISBLANK('Hoja De Calculo'!CC$13),'Credit issuance TYA'!CB91-('Credit issuance TYA'!$BS$21*'Credit issuance TYA'!$B$2),IF('Hoja De Calculo'!CC$16&lt;'Hoja De Calculo'!CB$16,0,'Credit issuance TYA'!CB91-('Credit issuance TYA'!$BS$21*'Credit issuance TYA'!$B$2)))</f>
        <v>0</v>
      </c>
      <c r="CC91" s="218">
        <f>IF(ISBLANK('Hoja De Calculo'!CD$13),'Credit issuance TYA'!CC91-('Credit issuance TYA'!$BS$21*'Credit issuance TYA'!$B$2),IF('Hoja De Calculo'!CD$16&lt;'Hoja De Calculo'!CC$16,0,'Credit issuance TYA'!CC91-('Credit issuance TYA'!$BS$21*'Credit issuance TYA'!$B$2)))</f>
        <v>0</v>
      </c>
      <c r="CD91" s="218">
        <f>IF(ISBLANK('Hoja De Calculo'!CE$13),'Credit issuance TYA'!CD91-('Credit issuance TYA'!$BS$21*'Credit issuance TYA'!$B$2),IF('Hoja De Calculo'!CE$16&lt;'Hoja De Calculo'!CD$16,0,'Credit issuance TYA'!CD91-('Credit issuance TYA'!$BS$21*'Credit issuance TYA'!$B$2)))</f>
        <v>0</v>
      </c>
      <c r="CE91" s="218">
        <f>IF(ISBLANK('Hoja De Calculo'!CF$13),'Credit issuance TYA'!CE91-('Credit issuance TYA'!$BS$21*'Credit issuance TYA'!$B$2),IF('Hoja De Calculo'!CF$16&lt;'Hoja De Calculo'!CE$16,0,'Credit issuance TYA'!CE91-('Credit issuance TYA'!$BS$21*'Credit issuance TYA'!$B$2)))</f>
        <v>0</v>
      </c>
      <c r="CF91" s="218">
        <f>IF(ISBLANK('Hoja De Calculo'!CG$13),'Credit issuance TYA'!CF91-('Credit issuance TYA'!$BS$21*'Credit issuance TYA'!$B$2),IF('Hoja De Calculo'!CG$16&lt;'Hoja De Calculo'!CF$16,0,'Credit issuance TYA'!CF91-('Credit issuance TYA'!$BS$21*'Credit issuance TYA'!$B$2)))</f>
        <v>0</v>
      </c>
      <c r="CG91" s="218">
        <f>IF(ISBLANK('Hoja De Calculo'!CH$13),'Credit issuance TYA'!CG91-('Credit issuance TYA'!$BS$21*'Credit issuance TYA'!$B$2),IF('Hoja De Calculo'!CH$16&lt;'Hoja De Calculo'!CG$16,0,'Credit issuance TYA'!CG91-('Credit issuance TYA'!$BS$21*'Credit issuance TYA'!$B$2)))</f>
        <v>0</v>
      </c>
      <c r="CH91" s="218">
        <f>IF(ISBLANK('Hoja De Calculo'!CI$13),'Credit issuance TYA'!CH91-('Credit issuance TYA'!$BS$21*'Credit issuance TYA'!$B$2),IF('Hoja De Calculo'!CI$16&lt;'Hoja De Calculo'!CH$16,0,'Credit issuance TYA'!CH91-('Credit issuance TYA'!$BS$21*'Credit issuance TYA'!$B$2)))</f>
        <v>0</v>
      </c>
      <c r="CI91" s="218">
        <f>IF(ISBLANK('Hoja De Calculo'!CJ$13),'Credit issuance TYA'!CI91-('Credit issuance TYA'!$BS$21*'Credit issuance TYA'!$B$2),IF('Hoja De Calculo'!CJ$16&lt;'Hoja De Calculo'!CI$16,0,'Credit issuance TYA'!CI91-('Credit issuance TYA'!$BS$21*'Credit issuance TYA'!$B$2)))</f>
        <v>0</v>
      </c>
      <c r="CJ91" s="218">
        <f>IF(ISBLANK('Hoja De Calculo'!CK$13),'Credit issuance TYA'!CJ91-('Credit issuance TYA'!$BS$21*'Credit issuance TYA'!$B$2),IF('Hoja De Calculo'!CK$16&lt;'Hoja De Calculo'!CJ$16,0,'Credit issuance TYA'!CJ91-('Credit issuance TYA'!$BS$21*'Credit issuance TYA'!$B$2)))</f>
        <v>0</v>
      </c>
      <c r="CK91" s="218">
        <f>IF(ISBLANK('Hoja De Calculo'!CL$13),'Credit issuance TYA'!CK91-('Credit issuance TYA'!$BS$21*'Credit issuance TYA'!$B$2),IF('Hoja De Calculo'!CL$16&lt;'Hoja De Calculo'!CK$16,0,'Credit issuance TYA'!CK91-('Credit issuance TYA'!$BS$21*'Credit issuance TYA'!$B$2)))</f>
        <v>0</v>
      </c>
      <c r="CL91" s="218">
        <f>IF(ISBLANK('Hoja De Calculo'!CM$13),'Credit issuance TYA'!CL91-('Credit issuance TYA'!$BS$21*'Credit issuance TYA'!$B$2),IF('Hoja De Calculo'!CM$16&lt;'Hoja De Calculo'!CL$16,0,'Credit issuance TYA'!CL91-('Credit issuance TYA'!$BS$21*'Credit issuance TYA'!$B$2)))</f>
        <v>0</v>
      </c>
      <c r="CM91" s="218">
        <f>IF(ISBLANK('Hoja De Calculo'!CN$13),'Credit issuance TYA'!CM91-('Credit issuance TYA'!$BS$21*'Credit issuance TYA'!$B$2),IF('Hoja De Calculo'!CN$16&lt;'Hoja De Calculo'!CM$16,0,'Credit issuance TYA'!CM91-('Credit issuance TYA'!$BS$21*'Credit issuance TYA'!$B$2)))</f>
        <v>0</v>
      </c>
      <c r="CN91" s="218">
        <f>IF(ISBLANK('Hoja De Calculo'!CO$13),'Credit issuance TYA'!CN91-('Credit issuance TYA'!$BS$21*'Credit issuance TYA'!$B$2),IF('Hoja De Calculo'!CO$16&lt;'Hoja De Calculo'!CN$16,0,'Credit issuance TYA'!CN91-('Credit issuance TYA'!$BS$21*'Credit issuance TYA'!$B$2)))</f>
        <v>0</v>
      </c>
      <c r="CO91" s="218">
        <f>IF(ISBLANK('Hoja De Calculo'!CP$13),'Credit issuance TYA'!CO91-('Credit issuance TYA'!$BS$21*'Credit issuance TYA'!$B$2),IF('Hoja De Calculo'!CP$16&lt;'Hoja De Calculo'!CO$16,0,'Credit issuance TYA'!CO91-('Credit issuance TYA'!$BS$21*'Credit issuance TYA'!$B$2)))</f>
        <v>0</v>
      </c>
      <c r="CP91" s="218">
        <f>IF(ISBLANK('Hoja De Calculo'!CQ$13),'Credit issuance TYA'!CP91-('Credit issuance TYA'!$BS$21*'Credit issuance TYA'!$B$2),IF('Hoja De Calculo'!CQ$16&lt;'Hoja De Calculo'!CP$16,0,'Credit issuance TYA'!CP91-('Credit issuance TYA'!$BS$21*'Credit issuance TYA'!$B$2)))</f>
        <v>0</v>
      </c>
      <c r="CQ91" s="218">
        <f>IF(ISBLANK('Hoja De Calculo'!CR$13),'Credit issuance TYA'!CQ91-('Credit issuance TYA'!$BS$21*'Credit issuance TYA'!$B$2),IF('Hoja De Calculo'!CR$16&lt;'Hoja De Calculo'!CQ$16,0,'Credit issuance TYA'!CQ91-('Credit issuance TYA'!$BS$21*'Credit issuance TYA'!$B$2)))</f>
        <v>0</v>
      </c>
      <c r="CR91" s="218">
        <f>IF(ISBLANK('Hoja De Calculo'!CS$13),'Credit issuance TYA'!CR91-('Credit issuance TYA'!$BS$21*'Credit issuance TYA'!$B$2),IF('Hoja De Calculo'!CS$16&lt;'Hoja De Calculo'!CR$16,0,'Credit issuance TYA'!CR91-('Credit issuance TYA'!$BS$21*'Credit issuance TYA'!$B$2)))</f>
        <v>0</v>
      </c>
      <c r="CS91" s="218">
        <f>IF(ISBLANK('Hoja De Calculo'!CT$13),'Credit issuance TYA'!CS91-('Credit issuance TYA'!$BS$21*'Credit issuance TYA'!$B$2),IF('Hoja De Calculo'!CT$16&lt;'Hoja De Calculo'!CS$16,0,'Credit issuance TYA'!CS91-('Credit issuance TYA'!$BS$21*'Credit issuance TYA'!$B$2)))</f>
        <v>0</v>
      </c>
      <c r="CT91" s="218">
        <f>IF(ISBLANK('Hoja De Calculo'!CU$13),'Credit issuance TYA'!CT91-('Credit issuance TYA'!$BS$21*'Credit issuance TYA'!$B$2),IF('Hoja De Calculo'!CU$16&lt;'Hoja De Calculo'!CT$16,0,'Credit issuance TYA'!CT91-('Credit issuance TYA'!$BS$21*'Credit issuance TYA'!$B$2)))</f>
        <v>0</v>
      </c>
      <c r="CU91" s="218">
        <f>IF(ISBLANK('Hoja De Calculo'!CV$13),'Credit issuance TYA'!CU91-('Credit issuance TYA'!$BS$21*'Credit issuance TYA'!$B$2),IF('Hoja De Calculo'!CV$16&lt;'Hoja De Calculo'!CU$16,0,'Credit issuance TYA'!CU91-('Credit issuance TYA'!$BS$21*'Credit issuance TYA'!$B$2)))</f>
        <v>0</v>
      </c>
      <c r="CV91" s="218">
        <f>IF(ISBLANK('Hoja De Calculo'!CW$13),'Credit issuance TYA'!CV91-('Credit issuance TYA'!$BS$21*'Credit issuance TYA'!$B$2),IF('Hoja De Calculo'!CW$16&lt;'Hoja De Calculo'!CV$16,0,'Credit issuance TYA'!CV91-('Credit issuance TYA'!$BS$21*'Credit issuance TYA'!$B$2)))</f>
        <v>0</v>
      </c>
      <c r="CW91" s="218">
        <f>IF(ISBLANK('Hoja De Calculo'!CX$13),'Credit issuance TYA'!CW91-('Credit issuance TYA'!$BS$21*'Credit issuance TYA'!$B$2),IF('Hoja De Calculo'!CX$16&lt;'Hoja De Calculo'!CW$16,0,'Credit issuance TYA'!CW91-('Credit issuance TYA'!$BS$21*'Credit issuance TYA'!$B$2)))</f>
        <v>0</v>
      </c>
    </row>
    <row r="92" spans="1:102" x14ac:dyDescent="0.35">
      <c r="A92" t="s">
        <v>197</v>
      </c>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196"/>
      <c r="BJ92" s="196"/>
      <c r="BK92" s="196"/>
      <c r="BL92" s="196"/>
      <c r="BM92" s="196"/>
      <c r="BN92" s="196"/>
      <c r="BO92" s="196"/>
      <c r="BP92" s="196"/>
      <c r="BQ92" s="196"/>
      <c r="BR92" s="196"/>
      <c r="BS92" s="196"/>
      <c r="BT92" s="218">
        <f>'Credit issuance TYA'!BT92-('Credit issuance TYA'!$BT$21*'Credit issuance TYA'!$B$2)</f>
        <v>0</v>
      </c>
      <c r="BU92" s="218">
        <f>IF(ISBLANK('Hoja De Calculo'!BV$13),'Credit issuance TYA'!BU92-('Credit issuance TYA'!$BT$21*'Credit issuance TYA'!$B$2),IF('Hoja De Calculo'!BV$16&lt;'Hoja De Calculo'!BU$16,0,'Credit issuance TYA'!BU92-('Credit issuance TYA'!$BT$21*'Credit issuance TYA'!$B$2)))</f>
        <v>0</v>
      </c>
      <c r="BV92" s="218">
        <f>IF(ISBLANK('Hoja De Calculo'!BW$13),'Credit issuance TYA'!BV92-('Credit issuance TYA'!$BT$21*'Credit issuance TYA'!$B$2),IF('Hoja De Calculo'!BW$16&lt;'Hoja De Calculo'!BV$16,0,'Credit issuance TYA'!BV92-('Credit issuance TYA'!$BT$21*'Credit issuance TYA'!$B$2)))</f>
        <v>0</v>
      </c>
      <c r="BW92" s="218">
        <f>IF(ISBLANK('Hoja De Calculo'!BX$13),'Credit issuance TYA'!BW92-('Credit issuance TYA'!$BT$21*'Credit issuance TYA'!$B$2),IF('Hoja De Calculo'!BX$16&lt;'Hoja De Calculo'!BW$16,0,'Credit issuance TYA'!BW92-('Credit issuance TYA'!$BT$21*'Credit issuance TYA'!$B$2)))</f>
        <v>0</v>
      </c>
      <c r="BX92" s="218">
        <f>IF(ISBLANK('Hoja De Calculo'!BY$13),'Credit issuance TYA'!BX92-('Credit issuance TYA'!$BT$21*'Credit issuance TYA'!$B$2),IF('Hoja De Calculo'!BY$16&lt;'Hoja De Calculo'!BX$16,0,'Credit issuance TYA'!BX92-('Credit issuance TYA'!$BT$21*'Credit issuance TYA'!$B$2)))</f>
        <v>0</v>
      </c>
      <c r="BY92" s="218">
        <f>IF(ISBLANK('Hoja De Calculo'!BZ$13),'Credit issuance TYA'!BY92-('Credit issuance TYA'!$BT$21*'Credit issuance TYA'!$B$2),IF('Hoja De Calculo'!BZ$16&lt;'Hoja De Calculo'!BY$16,0,'Credit issuance TYA'!BY92-('Credit issuance TYA'!$BT$21*'Credit issuance TYA'!$B$2)))</f>
        <v>0</v>
      </c>
      <c r="BZ92" s="218">
        <f>IF(ISBLANK('Hoja De Calculo'!CA$13),'Credit issuance TYA'!BZ92-('Credit issuance TYA'!$BT$21*'Credit issuance TYA'!$B$2),IF('Hoja De Calculo'!CA$16&lt;'Hoja De Calculo'!BZ$16,0,'Credit issuance TYA'!BZ92-('Credit issuance TYA'!$BT$21*'Credit issuance TYA'!$B$2)))</f>
        <v>0</v>
      </c>
      <c r="CA92" s="218">
        <f>IF(ISBLANK('Hoja De Calculo'!CB$13),'Credit issuance TYA'!CA92-('Credit issuance TYA'!$BT$21*'Credit issuance TYA'!$B$2),IF('Hoja De Calculo'!CB$16&lt;'Hoja De Calculo'!CA$16,0,'Credit issuance TYA'!CA92-('Credit issuance TYA'!$BT$21*'Credit issuance TYA'!$B$2)))</f>
        <v>0</v>
      </c>
      <c r="CB92" s="218">
        <f>IF(ISBLANK('Hoja De Calculo'!CC$13),'Credit issuance TYA'!CB92-('Credit issuance TYA'!$BT$21*'Credit issuance TYA'!$B$2),IF('Hoja De Calculo'!CC$16&lt;'Hoja De Calculo'!CB$16,0,'Credit issuance TYA'!CB92-('Credit issuance TYA'!$BT$21*'Credit issuance TYA'!$B$2)))</f>
        <v>0</v>
      </c>
      <c r="CC92" s="218">
        <f>IF(ISBLANK('Hoja De Calculo'!CD$13),'Credit issuance TYA'!CC92-('Credit issuance TYA'!$BT$21*'Credit issuance TYA'!$B$2),IF('Hoja De Calculo'!CD$16&lt;'Hoja De Calculo'!CC$16,0,'Credit issuance TYA'!CC92-('Credit issuance TYA'!$BT$21*'Credit issuance TYA'!$B$2)))</f>
        <v>0</v>
      </c>
      <c r="CD92" s="218">
        <f>IF(ISBLANK('Hoja De Calculo'!CE$13),'Credit issuance TYA'!CD92-('Credit issuance TYA'!$BT$21*'Credit issuance TYA'!$B$2),IF('Hoja De Calculo'!CE$16&lt;'Hoja De Calculo'!CD$16,0,'Credit issuance TYA'!CD92-('Credit issuance TYA'!$BT$21*'Credit issuance TYA'!$B$2)))</f>
        <v>0</v>
      </c>
      <c r="CE92" s="218">
        <f>IF(ISBLANK('Hoja De Calculo'!CF$13),'Credit issuance TYA'!CE92-('Credit issuance TYA'!$BT$21*'Credit issuance TYA'!$B$2),IF('Hoja De Calculo'!CF$16&lt;'Hoja De Calculo'!CE$16,0,'Credit issuance TYA'!CE92-('Credit issuance TYA'!$BT$21*'Credit issuance TYA'!$B$2)))</f>
        <v>0</v>
      </c>
      <c r="CF92" s="218">
        <f>IF(ISBLANK('Hoja De Calculo'!CG$13),'Credit issuance TYA'!CF92-('Credit issuance TYA'!$BT$21*'Credit issuance TYA'!$B$2),IF('Hoja De Calculo'!CG$16&lt;'Hoja De Calculo'!CF$16,0,'Credit issuance TYA'!CF92-('Credit issuance TYA'!$BT$21*'Credit issuance TYA'!$B$2)))</f>
        <v>0</v>
      </c>
      <c r="CG92" s="218">
        <f>IF(ISBLANK('Hoja De Calculo'!CH$13),'Credit issuance TYA'!CG92-('Credit issuance TYA'!$BT$21*'Credit issuance TYA'!$B$2),IF('Hoja De Calculo'!CH$16&lt;'Hoja De Calculo'!CG$16,0,'Credit issuance TYA'!CG92-('Credit issuance TYA'!$BT$21*'Credit issuance TYA'!$B$2)))</f>
        <v>0</v>
      </c>
      <c r="CH92" s="218">
        <f>IF(ISBLANK('Hoja De Calculo'!CI$13),'Credit issuance TYA'!CH92-('Credit issuance TYA'!$BT$21*'Credit issuance TYA'!$B$2),IF('Hoja De Calculo'!CI$16&lt;'Hoja De Calculo'!CH$16,0,'Credit issuance TYA'!CH92-('Credit issuance TYA'!$BT$21*'Credit issuance TYA'!$B$2)))</f>
        <v>0</v>
      </c>
      <c r="CI92" s="218">
        <f>IF(ISBLANK('Hoja De Calculo'!CJ$13),'Credit issuance TYA'!CI92-('Credit issuance TYA'!$BT$21*'Credit issuance TYA'!$B$2),IF('Hoja De Calculo'!CJ$16&lt;'Hoja De Calculo'!CI$16,0,'Credit issuance TYA'!CI92-('Credit issuance TYA'!$BT$21*'Credit issuance TYA'!$B$2)))</f>
        <v>0</v>
      </c>
      <c r="CJ92" s="218">
        <f>IF(ISBLANK('Hoja De Calculo'!CK$13),'Credit issuance TYA'!CJ92-('Credit issuance TYA'!$BT$21*'Credit issuance TYA'!$B$2),IF('Hoja De Calculo'!CK$16&lt;'Hoja De Calculo'!CJ$16,0,'Credit issuance TYA'!CJ92-('Credit issuance TYA'!$BT$21*'Credit issuance TYA'!$B$2)))</f>
        <v>0</v>
      </c>
      <c r="CK92" s="218">
        <f>IF(ISBLANK('Hoja De Calculo'!CL$13),'Credit issuance TYA'!CK92-('Credit issuance TYA'!$BT$21*'Credit issuance TYA'!$B$2),IF('Hoja De Calculo'!CL$16&lt;'Hoja De Calculo'!CK$16,0,'Credit issuance TYA'!CK92-('Credit issuance TYA'!$BT$21*'Credit issuance TYA'!$B$2)))</f>
        <v>0</v>
      </c>
      <c r="CL92" s="218">
        <f>IF(ISBLANK('Hoja De Calculo'!CM$13),'Credit issuance TYA'!CL92-('Credit issuance TYA'!$BT$21*'Credit issuance TYA'!$B$2),IF('Hoja De Calculo'!CM$16&lt;'Hoja De Calculo'!CL$16,0,'Credit issuance TYA'!CL92-('Credit issuance TYA'!$BT$21*'Credit issuance TYA'!$B$2)))</f>
        <v>0</v>
      </c>
      <c r="CM92" s="218">
        <f>IF(ISBLANK('Hoja De Calculo'!CN$13),'Credit issuance TYA'!CM92-('Credit issuance TYA'!$BT$21*'Credit issuance TYA'!$B$2),IF('Hoja De Calculo'!CN$16&lt;'Hoja De Calculo'!CM$16,0,'Credit issuance TYA'!CM92-('Credit issuance TYA'!$BT$21*'Credit issuance TYA'!$B$2)))</f>
        <v>0</v>
      </c>
      <c r="CN92" s="218">
        <f>IF(ISBLANK('Hoja De Calculo'!CO$13),'Credit issuance TYA'!CN92-('Credit issuance TYA'!$BT$21*'Credit issuance TYA'!$B$2),IF('Hoja De Calculo'!CO$16&lt;'Hoja De Calculo'!CN$16,0,'Credit issuance TYA'!CN92-('Credit issuance TYA'!$BT$21*'Credit issuance TYA'!$B$2)))</f>
        <v>0</v>
      </c>
      <c r="CO92" s="218">
        <f>IF(ISBLANK('Hoja De Calculo'!CP$13),'Credit issuance TYA'!CO92-('Credit issuance TYA'!$BT$21*'Credit issuance TYA'!$B$2),IF('Hoja De Calculo'!CP$16&lt;'Hoja De Calculo'!CO$16,0,'Credit issuance TYA'!CO92-('Credit issuance TYA'!$BT$21*'Credit issuance TYA'!$B$2)))</f>
        <v>0</v>
      </c>
      <c r="CP92" s="218">
        <f>IF(ISBLANK('Hoja De Calculo'!CQ$13),'Credit issuance TYA'!CP92-('Credit issuance TYA'!$BT$21*'Credit issuance TYA'!$B$2),IF('Hoja De Calculo'!CQ$16&lt;'Hoja De Calculo'!CP$16,0,'Credit issuance TYA'!CP92-('Credit issuance TYA'!$BT$21*'Credit issuance TYA'!$B$2)))</f>
        <v>0</v>
      </c>
      <c r="CQ92" s="218">
        <f>IF(ISBLANK('Hoja De Calculo'!CR$13),'Credit issuance TYA'!CQ92-('Credit issuance TYA'!$BT$21*'Credit issuance TYA'!$B$2),IF('Hoja De Calculo'!CR$16&lt;'Hoja De Calculo'!CQ$16,0,'Credit issuance TYA'!CQ92-('Credit issuance TYA'!$BT$21*'Credit issuance TYA'!$B$2)))</f>
        <v>0</v>
      </c>
      <c r="CR92" s="218">
        <f>IF(ISBLANK('Hoja De Calculo'!CS$13),'Credit issuance TYA'!CR92-('Credit issuance TYA'!$BT$21*'Credit issuance TYA'!$B$2),IF('Hoja De Calculo'!CS$16&lt;'Hoja De Calculo'!CR$16,0,'Credit issuance TYA'!CR92-('Credit issuance TYA'!$BT$21*'Credit issuance TYA'!$B$2)))</f>
        <v>0</v>
      </c>
      <c r="CS92" s="218">
        <f>IF(ISBLANK('Hoja De Calculo'!CT$13),'Credit issuance TYA'!CS92-('Credit issuance TYA'!$BT$21*'Credit issuance TYA'!$B$2),IF('Hoja De Calculo'!CT$16&lt;'Hoja De Calculo'!CS$16,0,'Credit issuance TYA'!CS92-('Credit issuance TYA'!$BT$21*'Credit issuance TYA'!$B$2)))</f>
        <v>0</v>
      </c>
      <c r="CT92" s="218">
        <f>IF(ISBLANK('Hoja De Calculo'!CU$13),'Credit issuance TYA'!CT92-('Credit issuance TYA'!$BT$21*'Credit issuance TYA'!$B$2),IF('Hoja De Calculo'!CU$16&lt;'Hoja De Calculo'!CT$16,0,'Credit issuance TYA'!CT92-('Credit issuance TYA'!$BT$21*'Credit issuance TYA'!$B$2)))</f>
        <v>0</v>
      </c>
      <c r="CU92" s="218">
        <f>IF(ISBLANK('Hoja De Calculo'!CV$13),'Credit issuance TYA'!CU92-('Credit issuance TYA'!$BT$21*'Credit issuance TYA'!$B$2),IF('Hoja De Calculo'!CV$16&lt;'Hoja De Calculo'!CU$16,0,'Credit issuance TYA'!CU92-('Credit issuance TYA'!$BT$21*'Credit issuance TYA'!$B$2)))</f>
        <v>0</v>
      </c>
      <c r="CV92" s="218">
        <f>IF(ISBLANK('Hoja De Calculo'!CW$13),'Credit issuance TYA'!CV92-('Credit issuance TYA'!$BT$21*'Credit issuance TYA'!$B$2),IF('Hoja De Calculo'!CW$16&lt;'Hoja De Calculo'!CV$16,0,'Credit issuance TYA'!CV92-('Credit issuance TYA'!$BT$21*'Credit issuance TYA'!$B$2)))</f>
        <v>0</v>
      </c>
      <c r="CW92" s="218">
        <f>IF(ISBLANK('Hoja De Calculo'!CX$13),'Credit issuance TYA'!CW92-('Credit issuance TYA'!$BT$21*'Credit issuance TYA'!$B$2),IF('Hoja De Calculo'!CX$16&lt;'Hoja De Calculo'!CW$16,0,'Credit issuance TYA'!CW92-('Credit issuance TYA'!$BT$21*'Credit issuance TYA'!$B$2)))</f>
        <v>0</v>
      </c>
    </row>
    <row r="93" spans="1:102" x14ac:dyDescent="0.35">
      <c r="A93" t="s">
        <v>198</v>
      </c>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c r="BJ93" s="196"/>
      <c r="BK93" s="196"/>
      <c r="BL93" s="196"/>
      <c r="BM93" s="196"/>
      <c r="BN93" s="196"/>
      <c r="BO93" s="196"/>
      <c r="BP93" s="196"/>
      <c r="BQ93" s="196"/>
      <c r="BR93" s="196"/>
      <c r="BS93" s="196"/>
      <c r="BT93" s="196"/>
      <c r="BU93" s="218">
        <f>'Credit issuance TYA'!BU93-('Credit issuance TYA'!$BU$21*'Credit issuance TYA'!$B$2)</f>
        <v>0</v>
      </c>
      <c r="BV93" s="218">
        <f>IF(ISBLANK('Hoja De Calculo'!BW$13),'Credit issuance TYA'!BV93-('Credit issuance TYA'!$BU$21*'Credit issuance TYA'!$B$2),IF('Hoja De Calculo'!BW$16&lt;'Hoja De Calculo'!BV$16,0,'Credit issuance TYA'!BV93-('Credit issuance TYA'!$BU$21*'Credit issuance TYA'!$B$2)))</f>
        <v>0</v>
      </c>
      <c r="BW93" s="218">
        <f>IF(ISBLANK('Hoja De Calculo'!BX$13),'Credit issuance TYA'!BW93-('Credit issuance TYA'!$BU$21*'Credit issuance TYA'!$B$2),IF('Hoja De Calculo'!BX$16&lt;'Hoja De Calculo'!BW$16,0,'Credit issuance TYA'!BW93-('Credit issuance TYA'!$BU$21*'Credit issuance TYA'!$B$2)))</f>
        <v>0</v>
      </c>
      <c r="BX93" s="218">
        <f>IF(ISBLANK('Hoja De Calculo'!BY$13),'Credit issuance TYA'!BX93-('Credit issuance TYA'!$BU$21*'Credit issuance TYA'!$B$2),IF('Hoja De Calculo'!BY$16&lt;'Hoja De Calculo'!BX$16,0,'Credit issuance TYA'!BX93-('Credit issuance TYA'!$BU$21*'Credit issuance TYA'!$B$2)))</f>
        <v>0</v>
      </c>
      <c r="BY93" s="218">
        <f>IF(ISBLANK('Hoja De Calculo'!BZ$13),'Credit issuance TYA'!BY93-('Credit issuance TYA'!$BU$21*'Credit issuance TYA'!$B$2),IF('Hoja De Calculo'!BZ$16&lt;'Hoja De Calculo'!BY$16,0,'Credit issuance TYA'!BY93-('Credit issuance TYA'!$BU$21*'Credit issuance TYA'!$B$2)))</f>
        <v>0</v>
      </c>
      <c r="BZ93" s="218">
        <f>IF(ISBLANK('Hoja De Calculo'!CA$13),'Credit issuance TYA'!BZ93-('Credit issuance TYA'!$BU$21*'Credit issuance TYA'!$B$2),IF('Hoja De Calculo'!CA$16&lt;'Hoja De Calculo'!BZ$16,0,'Credit issuance TYA'!BZ93-('Credit issuance TYA'!$BU$21*'Credit issuance TYA'!$B$2)))</f>
        <v>0</v>
      </c>
      <c r="CA93" s="218">
        <f>IF(ISBLANK('Hoja De Calculo'!CB$13),'Credit issuance TYA'!CA93-('Credit issuance TYA'!$BU$21*'Credit issuance TYA'!$B$2),IF('Hoja De Calculo'!CB$16&lt;'Hoja De Calculo'!CA$16,0,'Credit issuance TYA'!CA93-('Credit issuance TYA'!$BU$21*'Credit issuance TYA'!$B$2)))</f>
        <v>0</v>
      </c>
      <c r="CB93" s="218">
        <f>IF(ISBLANK('Hoja De Calculo'!CC$13),'Credit issuance TYA'!CB93-('Credit issuance TYA'!$BU$21*'Credit issuance TYA'!$B$2),IF('Hoja De Calculo'!CC$16&lt;'Hoja De Calculo'!CB$16,0,'Credit issuance TYA'!CB93-('Credit issuance TYA'!$BU$21*'Credit issuance TYA'!$B$2)))</f>
        <v>0</v>
      </c>
      <c r="CC93" s="218">
        <f>IF(ISBLANK('Hoja De Calculo'!CD$13),'Credit issuance TYA'!CC93-('Credit issuance TYA'!$BU$21*'Credit issuance TYA'!$B$2),IF('Hoja De Calculo'!CD$16&lt;'Hoja De Calculo'!CC$16,0,'Credit issuance TYA'!CC93-('Credit issuance TYA'!$BU$21*'Credit issuance TYA'!$B$2)))</f>
        <v>0</v>
      </c>
      <c r="CD93" s="218">
        <f>IF(ISBLANK('Hoja De Calculo'!CE$13),'Credit issuance TYA'!CD93-('Credit issuance TYA'!$BU$21*'Credit issuance TYA'!$B$2),IF('Hoja De Calculo'!CE$16&lt;'Hoja De Calculo'!CD$16,0,'Credit issuance TYA'!CD93-('Credit issuance TYA'!$BU$21*'Credit issuance TYA'!$B$2)))</f>
        <v>0</v>
      </c>
      <c r="CE93" s="218">
        <f>IF(ISBLANK('Hoja De Calculo'!CF$13),'Credit issuance TYA'!CE93-('Credit issuance TYA'!$BU$21*'Credit issuance TYA'!$B$2),IF('Hoja De Calculo'!CF$16&lt;'Hoja De Calculo'!CE$16,0,'Credit issuance TYA'!CE93-('Credit issuance TYA'!$BU$21*'Credit issuance TYA'!$B$2)))</f>
        <v>0</v>
      </c>
      <c r="CF93" s="218">
        <f>IF(ISBLANK('Hoja De Calculo'!CG$13),'Credit issuance TYA'!CF93-('Credit issuance TYA'!$BU$21*'Credit issuance TYA'!$B$2),IF('Hoja De Calculo'!CG$16&lt;'Hoja De Calculo'!CF$16,0,'Credit issuance TYA'!CF93-('Credit issuance TYA'!$BU$21*'Credit issuance TYA'!$B$2)))</f>
        <v>0</v>
      </c>
      <c r="CG93" s="218">
        <f>IF(ISBLANK('Hoja De Calculo'!CH$13),'Credit issuance TYA'!CG93-('Credit issuance TYA'!$BU$21*'Credit issuance TYA'!$B$2),IF('Hoja De Calculo'!CH$16&lt;'Hoja De Calculo'!CG$16,0,'Credit issuance TYA'!CG93-('Credit issuance TYA'!$BU$21*'Credit issuance TYA'!$B$2)))</f>
        <v>0</v>
      </c>
      <c r="CH93" s="218">
        <f>IF(ISBLANK('Hoja De Calculo'!CI$13),'Credit issuance TYA'!CH93-('Credit issuance TYA'!$BU$21*'Credit issuance TYA'!$B$2),IF('Hoja De Calculo'!CI$16&lt;'Hoja De Calculo'!CH$16,0,'Credit issuance TYA'!CH93-('Credit issuance TYA'!$BU$21*'Credit issuance TYA'!$B$2)))</f>
        <v>0</v>
      </c>
      <c r="CI93" s="218">
        <f>IF(ISBLANK('Hoja De Calculo'!CJ$13),'Credit issuance TYA'!CI93-('Credit issuance TYA'!$BU$21*'Credit issuance TYA'!$B$2),IF('Hoja De Calculo'!CJ$16&lt;'Hoja De Calculo'!CI$16,0,'Credit issuance TYA'!CI93-('Credit issuance TYA'!$BU$21*'Credit issuance TYA'!$B$2)))</f>
        <v>0</v>
      </c>
      <c r="CJ93" s="218">
        <f>IF(ISBLANK('Hoja De Calculo'!CK$13),'Credit issuance TYA'!CJ93-('Credit issuance TYA'!$BU$21*'Credit issuance TYA'!$B$2),IF('Hoja De Calculo'!CK$16&lt;'Hoja De Calculo'!CJ$16,0,'Credit issuance TYA'!CJ93-('Credit issuance TYA'!$BU$21*'Credit issuance TYA'!$B$2)))</f>
        <v>0</v>
      </c>
      <c r="CK93" s="218">
        <f>IF(ISBLANK('Hoja De Calculo'!CL$13),'Credit issuance TYA'!CK93-('Credit issuance TYA'!$BU$21*'Credit issuance TYA'!$B$2),IF('Hoja De Calculo'!CL$16&lt;'Hoja De Calculo'!CK$16,0,'Credit issuance TYA'!CK93-('Credit issuance TYA'!$BU$21*'Credit issuance TYA'!$B$2)))</f>
        <v>0</v>
      </c>
      <c r="CL93" s="218">
        <f>IF(ISBLANK('Hoja De Calculo'!CM$13),'Credit issuance TYA'!CL93-('Credit issuance TYA'!$BU$21*'Credit issuance TYA'!$B$2),IF('Hoja De Calculo'!CM$16&lt;'Hoja De Calculo'!CL$16,0,'Credit issuance TYA'!CL93-('Credit issuance TYA'!$BU$21*'Credit issuance TYA'!$B$2)))</f>
        <v>0</v>
      </c>
      <c r="CM93" s="218">
        <f>IF(ISBLANK('Hoja De Calculo'!CN$13),'Credit issuance TYA'!CM93-('Credit issuance TYA'!$BU$21*'Credit issuance TYA'!$B$2),IF('Hoja De Calculo'!CN$16&lt;'Hoja De Calculo'!CM$16,0,'Credit issuance TYA'!CM93-('Credit issuance TYA'!$BU$21*'Credit issuance TYA'!$B$2)))</f>
        <v>0</v>
      </c>
      <c r="CN93" s="218">
        <f>IF(ISBLANK('Hoja De Calculo'!CO$13),'Credit issuance TYA'!CN93-('Credit issuance TYA'!$BU$21*'Credit issuance TYA'!$B$2),IF('Hoja De Calculo'!CO$16&lt;'Hoja De Calculo'!CN$16,0,'Credit issuance TYA'!CN93-('Credit issuance TYA'!$BU$21*'Credit issuance TYA'!$B$2)))</f>
        <v>0</v>
      </c>
      <c r="CO93" s="218">
        <f>IF(ISBLANK('Hoja De Calculo'!CP$13),'Credit issuance TYA'!CO93-('Credit issuance TYA'!$BU$21*'Credit issuance TYA'!$B$2),IF('Hoja De Calculo'!CP$16&lt;'Hoja De Calculo'!CO$16,0,'Credit issuance TYA'!CO93-('Credit issuance TYA'!$BU$21*'Credit issuance TYA'!$B$2)))</f>
        <v>0</v>
      </c>
      <c r="CP93" s="218">
        <f>IF(ISBLANK('Hoja De Calculo'!CQ$13),'Credit issuance TYA'!CP93-('Credit issuance TYA'!$BU$21*'Credit issuance TYA'!$B$2),IF('Hoja De Calculo'!CQ$16&lt;'Hoja De Calculo'!CP$16,0,'Credit issuance TYA'!CP93-('Credit issuance TYA'!$BU$21*'Credit issuance TYA'!$B$2)))</f>
        <v>0</v>
      </c>
      <c r="CQ93" s="218">
        <f>IF(ISBLANK('Hoja De Calculo'!CR$13),'Credit issuance TYA'!CQ93-('Credit issuance TYA'!$BU$21*'Credit issuance TYA'!$B$2),IF('Hoja De Calculo'!CR$16&lt;'Hoja De Calculo'!CQ$16,0,'Credit issuance TYA'!CQ93-('Credit issuance TYA'!$BU$21*'Credit issuance TYA'!$B$2)))</f>
        <v>0</v>
      </c>
      <c r="CR93" s="218">
        <f>IF(ISBLANK('Hoja De Calculo'!CS$13),'Credit issuance TYA'!CR93-('Credit issuance TYA'!$BU$21*'Credit issuance TYA'!$B$2),IF('Hoja De Calculo'!CS$16&lt;'Hoja De Calculo'!CR$16,0,'Credit issuance TYA'!CR93-('Credit issuance TYA'!$BU$21*'Credit issuance TYA'!$B$2)))</f>
        <v>0</v>
      </c>
      <c r="CS93" s="218">
        <f>IF(ISBLANK('Hoja De Calculo'!CT$13),'Credit issuance TYA'!CS93-('Credit issuance TYA'!$BU$21*'Credit issuance TYA'!$B$2),IF('Hoja De Calculo'!CT$16&lt;'Hoja De Calculo'!CS$16,0,'Credit issuance TYA'!CS93-('Credit issuance TYA'!$BU$21*'Credit issuance TYA'!$B$2)))</f>
        <v>0</v>
      </c>
      <c r="CT93" s="218">
        <f>IF(ISBLANK('Hoja De Calculo'!CU$13),'Credit issuance TYA'!CT93-('Credit issuance TYA'!$BU$21*'Credit issuance TYA'!$B$2),IF('Hoja De Calculo'!CU$16&lt;'Hoja De Calculo'!CT$16,0,'Credit issuance TYA'!CT93-('Credit issuance TYA'!$BU$21*'Credit issuance TYA'!$B$2)))</f>
        <v>0</v>
      </c>
      <c r="CU93" s="218">
        <f>IF(ISBLANK('Hoja De Calculo'!CV$13),'Credit issuance TYA'!CU93-('Credit issuance TYA'!$BU$21*'Credit issuance TYA'!$B$2),IF('Hoja De Calculo'!CV$16&lt;'Hoja De Calculo'!CU$16,0,'Credit issuance TYA'!CU93-('Credit issuance TYA'!$BU$21*'Credit issuance TYA'!$B$2)))</f>
        <v>0</v>
      </c>
      <c r="CV93" s="218">
        <f>IF(ISBLANK('Hoja De Calculo'!CW$13),'Credit issuance TYA'!CV93-('Credit issuance TYA'!$BU$21*'Credit issuance TYA'!$B$2),IF('Hoja De Calculo'!CW$16&lt;'Hoja De Calculo'!CV$16,0,'Credit issuance TYA'!CV93-('Credit issuance TYA'!$BU$21*'Credit issuance TYA'!$B$2)))</f>
        <v>0</v>
      </c>
      <c r="CW93" s="218">
        <f>IF(ISBLANK('Hoja De Calculo'!CX$13),'Credit issuance TYA'!CW93-('Credit issuance TYA'!$BU$21*'Credit issuance TYA'!$B$2),IF('Hoja De Calculo'!CX$16&lt;'Hoja De Calculo'!CW$16,0,'Credit issuance TYA'!CW93-('Credit issuance TYA'!$BU$21*'Credit issuance TYA'!$B$2)))</f>
        <v>0</v>
      </c>
    </row>
    <row r="94" spans="1:102" x14ac:dyDescent="0.35">
      <c r="A94" t="s">
        <v>199</v>
      </c>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6"/>
      <c r="BA94" s="196"/>
      <c r="BB94" s="196"/>
      <c r="BC94" s="196"/>
      <c r="BD94" s="196"/>
      <c r="BE94" s="196"/>
      <c r="BF94" s="196"/>
      <c r="BG94" s="196"/>
      <c r="BH94" s="196"/>
      <c r="BI94" s="196"/>
      <c r="BJ94" s="196"/>
      <c r="BK94" s="196"/>
      <c r="BL94" s="196"/>
      <c r="BM94" s="196"/>
      <c r="BN94" s="196"/>
      <c r="BO94" s="196"/>
      <c r="BP94" s="196"/>
      <c r="BQ94" s="196"/>
      <c r="BR94" s="196"/>
      <c r="BS94" s="196"/>
      <c r="BT94" s="196"/>
      <c r="BU94" s="196"/>
      <c r="BV94" s="218">
        <f>'Credit issuance TYA'!BV94-('Credit issuance TYA'!$BV$21*'Credit issuance TYA'!$B$2)</f>
        <v>0</v>
      </c>
      <c r="BW94" s="218">
        <f>IF(ISBLANK('Hoja De Calculo'!BX$13),'Credit issuance TYA'!BW94-('Credit issuance TYA'!$BV$21*'Credit issuance TYA'!$B$2),IF('Hoja De Calculo'!BX$16&lt;'Hoja De Calculo'!BW$16,0,'Credit issuance TYA'!BW94-('Credit issuance TYA'!$BV$21*'Credit issuance TYA'!$B$2)))</f>
        <v>0</v>
      </c>
      <c r="BX94" s="218">
        <f>IF(ISBLANK('Hoja De Calculo'!BY$13),'Credit issuance TYA'!BX94-('Credit issuance TYA'!$BV$21*'Credit issuance TYA'!$B$2),IF('Hoja De Calculo'!BY$16&lt;'Hoja De Calculo'!BX$16,0,'Credit issuance TYA'!BX94-('Credit issuance TYA'!$BV$21*'Credit issuance TYA'!$B$2)))</f>
        <v>0</v>
      </c>
      <c r="BY94" s="218">
        <f>IF(ISBLANK('Hoja De Calculo'!BZ$13),'Credit issuance TYA'!BY94-('Credit issuance TYA'!$BV$21*'Credit issuance TYA'!$B$2),IF('Hoja De Calculo'!BZ$16&lt;'Hoja De Calculo'!BY$16,0,'Credit issuance TYA'!BY94-('Credit issuance TYA'!$BV$21*'Credit issuance TYA'!$B$2)))</f>
        <v>0</v>
      </c>
      <c r="BZ94" s="218">
        <f>IF(ISBLANK('Hoja De Calculo'!CA$13),'Credit issuance TYA'!BZ94-('Credit issuance TYA'!$BV$21*'Credit issuance TYA'!$B$2),IF('Hoja De Calculo'!CA$16&lt;'Hoja De Calculo'!BZ$16,0,'Credit issuance TYA'!BZ94-('Credit issuance TYA'!$BV$21*'Credit issuance TYA'!$B$2)))</f>
        <v>0</v>
      </c>
      <c r="CA94" s="218">
        <f>IF(ISBLANK('Hoja De Calculo'!CB$13),'Credit issuance TYA'!CA94-('Credit issuance TYA'!$BV$21*'Credit issuance TYA'!$B$2),IF('Hoja De Calculo'!CB$16&lt;'Hoja De Calculo'!CA$16,0,'Credit issuance TYA'!CA94-('Credit issuance TYA'!$BV$21*'Credit issuance TYA'!$B$2)))</f>
        <v>0</v>
      </c>
      <c r="CB94" s="218">
        <f>IF(ISBLANK('Hoja De Calculo'!CC$13),'Credit issuance TYA'!CB94-('Credit issuance TYA'!$BV$21*'Credit issuance TYA'!$B$2),IF('Hoja De Calculo'!CC$16&lt;'Hoja De Calculo'!CB$16,0,'Credit issuance TYA'!CB94-('Credit issuance TYA'!$BV$21*'Credit issuance TYA'!$B$2)))</f>
        <v>0</v>
      </c>
      <c r="CC94" s="218">
        <f>IF(ISBLANK('Hoja De Calculo'!CD$13),'Credit issuance TYA'!CC94-('Credit issuance TYA'!$BV$21*'Credit issuance TYA'!$B$2),IF('Hoja De Calculo'!CD$16&lt;'Hoja De Calculo'!CC$16,0,'Credit issuance TYA'!CC94-('Credit issuance TYA'!$BV$21*'Credit issuance TYA'!$B$2)))</f>
        <v>0</v>
      </c>
      <c r="CD94" s="218">
        <f>IF(ISBLANK('Hoja De Calculo'!CE$13),'Credit issuance TYA'!CD94-('Credit issuance TYA'!$BV$21*'Credit issuance TYA'!$B$2),IF('Hoja De Calculo'!CE$16&lt;'Hoja De Calculo'!CD$16,0,'Credit issuance TYA'!CD94-('Credit issuance TYA'!$BV$21*'Credit issuance TYA'!$B$2)))</f>
        <v>0</v>
      </c>
      <c r="CE94" s="218">
        <f>IF(ISBLANK('Hoja De Calculo'!CF$13),'Credit issuance TYA'!CE94-('Credit issuance TYA'!$BV$21*'Credit issuance TYA'!$B$2),IF('Hoja De Calculo'!CF$16&lt;'Hoja De Calculo'!CE$16,0,'Credit issuance TYA'!CE94-('Credit issuance TYA'!$BV$21*'Credit issuance TYA'!$B$2)))</f>
        <v>0</v>
      </c>
      <c r="CF94" s="218">
        <f>IF(ISBLANK('Hoja De Calculo'!CG$13),'Credit issuance TYA'!CF94-('Credit issuance TYA'!$BV$21*'Credit issuance TYA'!$B$2),IF('Hoja De Calculo'!CG$16&lt;'Hoja De Calculo'!CF$16,0,'Credit issuance TYA'!CF94-('Credit issuance TYA'!$BV$21*'Credit issuance TYA'!$B$2)))</f>
        <v>0</v>
      </c>
      <c r="CG94" s="218">
        <f>IF(ISBLANK('Hoja De Calculo'!CH$13),'Credit issuance TYA'!CG94-('Credit issuance TYA'!$BV$21*'Credit issuance TYA'!$B$2),IF('Hoja De Calculo'!CH$16&lt;'Hoja De Calculo'!CG$16,0,'Credit issuance TYA'!CG94-('Credit issuance TYA'!$BV$21*'Credit issuance TYA'!$B$2)))</f>
        <v>0</v>
      </c>
      <c r="CH94" s="218">
        <f>IF(ISBLANK('Hoja De Calculo'!CI$13),'Credit issuance TYA'!CH94-('Credit issuance TYA'!$BV$21*'Credit issuance TYA'!$B$2),IF('Hoja De Calculo'!CI$16&lt;'Hoja De Calculo'!CH$16,0,'Credit issuance TYA'!CH94-('Credit issuance TYA'!$BV$21*'Credit issuance TYA'!$B$2)))</f>
        <v>0</v>
      </c>
      <c r="CI94" s="218">
        <f>IF(ISBLANK('Hoja De Calculo'!CJ$13),'Credit issuance TYA'!CI94-('Credit issuance TYA'!$BV$21*'Credit issuance TYA'!$B$2),IF('Hoja De Calculo'!CJ$16&lt;'Hoja De Calculo'!CI$16,0,'Credit issuance TYA'!CI94-('Credit issuance TYA'!$BV$21*'Credit issuance TYA'!$B$2)))</f>
        <v>0</v>
      </c>
      <c r="CJ94" s="218">
        <f>IF(ISBLANK('Hoja De Calculo'!CK$13),'Credit issuance TYA'!CJ94-('Credit issuance TYA'!$BV$21*'Credit issuance TYA'!$B$2),IF('Hoja De Calculo'!CK$16&lt;'Hoja De Calculo'!CJ$16,0,'Credit issuance TYA'!CJ94-('Credit issuance TYA'!$BV$21*'Credit issuance TYA'!$B$2)))</f>
        <v>0</v>
      </c>
      <c r="CK94" s="218">
        <f>IF(ISBLANK('Hoja De Calculo'!CL$13),'Credit issuance TYA'!CK94-('Credit issuance TYA'!$BV$21*'Credit issuance TYA'!$B$2),IF('Hoja De Calculo'!CL$16&lt;'Hoja De Calculo'!CK$16,0,'Credit issuance TYA'!CK94-('Credit issuance TYA'!$BV$21*'Credit issuance TYA'!$B$2)))</f>
        <v>0</v>
      </c>
      <c r="CL94" s="218">
        <f>IF(ISBLANK('Hoja De Calculo'!CM$13),'Credit issuance TYA'!CL94-('Credit issuance TYA'!$BV$21*'Credit issuance TYA'!$B$2),IF('Hoja De Calculo'!CM$16&lt;'Hoja De Calculo'!CL$16,0,'Credit issuance TYA'!CL94-('Credit issuance TYA'!$BV$21*'Credit issuance TYA'!$B$2)))</f>
        <v>0</v>
      </c>
      <c r="CM94" s="218">
        <f>IF(ISBLANK('Hoja De Calculo'!CN$13),'Credit issuance TYA'!CM94-('Credit issuance TYA'!$BV$21*'Credit issuance TYA'!$B$2),IF('Hoja De Calculo'!CN$16&lt;'Hoja De Calculo'!CM$16,0,'Credit issuance TYA'!CM94-('Credit issuance TYA'!$BV$21*'Credit issuance TYA'!$B$2)))</f>
        <v>0</v>
      </c>
      <c r="CN94" s="218">
        <f>IF(ISBLANK('Hoja De Calculo'!CO$13),'Credit issuance TYA'!CN94-('Credit issuance TYA'!$BV$21*'Credit issuance TYA'!$B$2),IF('Hoja De Calculo'!CO$16&lt;'Hoja De Calculo'!CN$16,0,'Credit issuance TYA'!CN94-('Credit issuance TYA'!$BV$21*'Credit issuance TYA'!$B$2)))</f>
        <v>0</v>
      </c>
      <c r="CO94" s="218">
        <f>IF(ISBLANK('Hoja De Calculo'!CP$13),'Credit issuance TYA'!CO94-('Credit issuance TYA'!$BV$21*'Credit issuance TYA'!$B$2),IF('Hoja De Calculo'!CP$16&lt;'Hoja De Calculo'!CO$16,0,'Credit issuance TYA'!CO94-('Credit issuance TYA'!$BV$21*'Credit issuance TYA'!$B$2)))</f>
        <v>0</v>
      </c>
      <c r="CP94" s="218">
        <f>IF(ISBLANK('Hoja De Calculo'!CQ$13),'Credit issuance TYA'!CP94-('Credit issuance TYA'!$BV$21*'Credit issuance TYA'!$B$2),IF('Hoja De Calculo'!CQ$16&lt;'Hoja De Calculo'!CP$16,0,'Credit issuance TYA'!CP94-('Credit issuance TYA'!$BV$21*'Credit issuance TYA'!$B$2)))</f>
        <v>0</v>
      </c>
      <c r="CQ94" s="218">
        <f>IF(ISBLANK('Hoja De Calculo'!CR$13),'Credit issuance TYA'!CQ94-('Credit issuance TYA'!$BV$21*'Credit issuance TYA'!$B$2),IF('Hoja De Calculo'!CR$16&lt;'Hoja De Calculo'!CQ$16,0,'Credit issuance TYA'!CQ94-('Credit issuance TYA'!$BV$21*'Credit issuance TYA'!$B$2)))</f>
        <v>0</v>
      </c>
      <c r="CR94" s="218">
        <f>IF(ISBLANK('Hoja De Calculo'!CS$13),'Credit issuance TYA'!CR94-('Credit issuance TYA'!$BV$21*'Credit issuance TYA'!$B$2),IF('Hoja De Calculo'!CS$16&lt;'Hoja De Calculo'!CR$16,0,'Credit issuance TYA'!CR94-('Credit issuance TYA'!$BV$21*'Credit issuance TYA'!$B$2)))</f>
        <v>0</v>
      </c>
      <c r="CS94" s="218">
        <f>IF(ISBLANK('Hoja De Calculo'!CT$13),'Credit issuance TYA'!CS94-('Credit issuance TYA'!$BV$21*'Credit issuance TYA'!$B$2),IF('Hoja De Calculo'!CT$16&lt;'Hoja De Calculo'!CS$16,0,'Credit issuance TYA'!CS94-('Credit issuance TYA'!$BV$21*'Credit issuance TYA'!$B$2)))</f>
        <v>0</v>
      </c>
      <c r="CT94" s="218">
        <f>IF(ISBLANK('Hoja De Calculo'!CU$13),'Credit issuance TYA'!CT94-('Credit issuance TYA'!$BV$21*'Credit issuance TYA'!$B$2),IF('Hoja De Calculo'!CU$16&lt;'Hoja De Calculo'!CT$16,0,'Credit issuance TYA'!CT94-('Credit issuance TYA'!$BV$21*'Credit issuance TYA'!$B$2)))</f>
        <v>0</v>
      </c>
      <c r="CU94" s="218">
        <f>IF(ISBLANK('Hoja De Calculo'!CV$13),'Credit issuance TYA'!CU94-('Credit issuance TYA'!$BV$21*'Credit issuance TYA'!$B$2),IF('Hoja De Calculo'!CV$16&lt;'Hoja De Calculo'!CU$16,0,'Credit issuance TYA'!CU94-('Credit issuance TYA'!$BV$21*'Credit issuance TYA'!$B$2)))</f>
        <v>0</v>
      </c>
      <c r="CV94" s="218">
        <f>IF(ISBLANK('Hoja De Calculo'!CW$13),'Credit issuance TYA'!CV94-('Credit issuance TYA'!$BV$21*'Credit issuance TYA'!$B$2),IF('Hoja De Calculo'!CW$16&lt;'Hoja De Calculo'!CV$16,0,'Credit issuance TYA'!CV94-('Credit issuance TYA'!$BV$21*'Credit issuance TYA'!$B$2)))</f>
        <v>0</v>
      </c>
      <c r="CW94" s="218">
        <f>IF(ISBLANK('Hoja De Calculo'!CX$13),'Credit issuance TYA'!CW94-('Credit issuance TYA'!$BV$21*'Credit issuance TYA'!$B$2),IF('Hoja De Calculo'!CX$16&lt;'Hoja De Calculo'!CW$16,0,'Credit issuance TYA'!CW94-('Credit issuance TYA'!$BV$21*'Credit issuance TYA'!$B$2)))</f>
        <v>0</v>
      </c>
    </row>
    <row r="95" spans="1:102" x14ac:dyDescent="0.35">
      <c r="A95" t="s">
        <v>200</v>
      </c>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6"/>
      <c r="BA95" s="196"/>
      <c r="BB95" s="196"/>
      <c r="BC95" s="196"/>
      <c r="BD95" s="196"/>
      <c r="BE95" s="196"/>
      <c r="BF95" s="196"/>
      <c r="BG95" s="196"/>
      <c r="BH95" s="196"/>
      <c r="BI95" s="196"/>
      <c r="BJ95" s="196"/>
      <c r="BK95" s="196"/>
      <c r="BL95" s="196"/>
      <c r="BM95" s="196"/>
      <c r="BN95" s="196"/>
      <c r="BO95" s="196"/>
      <c r="BP95" s="196"/>
      <c r="BQ95" s="196"/>
      <c r="BR95" s="196"/>
      <c r="BS95" s="196"/>
      <c r="BT95" s="196"/>
      <c r="BU95" s="196"/>
      <c r="BV95" s="196"/>
      <c r="BW95" s="218">
        <f>'Credit issuance TYA'!BW95-('Credit issuance TYA'!$BW$21*'Credit issuance TYA'!$B$2)</f>
        <v>0</v>
      </c>
      <c r="BX95" s="218">
        <f>IF(ISBLANK('Hoja De Calculo'!BY$13),'Credit issuance TYA'!BX95-('Credit issuance TYA'!$BW$21*'Credit issuance TYA'!$B$2),IF('Hoja De Calculo'!BY$16&lt;'Hoja De Calculo'!BX$16,0,'Credit issuance TYA'!BX95-('Credit issuance TYA'!$BW$21*'Credit issuance TYA'!$B$2)))</f>
        <v>0</v>
      </c>
      <c r="BY95" s="218">
        <f>IF(ISBLANK('Hoja De Calculo'!BZ$13),'Credit issuance TYA'!BY95-('Credit issuance TYA'!$BW$21*'Credit issuance TYA'!$B$2),IF('Hoja De Calculo'!BZ$16&lt;'Hoja De Calculo'!BY$16,0,'Credit issuance TYA'!BY95-('Credit issuance TYA'!$BW$21*'Credit issuance TYA'!$B$2)))</f>
        <v>0</v>
      </c>
      <c r="BZ95" s="218">
        <f>IF(ISBLANK('Hoja De Calculo'!CA$13),'Credit issuance TYA'!BZ95-('Credit issuance TYA'!$BW$21*'Credit issuance TYA'!$B$2),IF('Hoja De Calculo'!CA$16&lt;'Hoja De Calculo'!BZ$16,0,'Credit issuance TYA'!BZ95-('Credit issuance TYA'!$BW$21*'Credit issuance TYA'!$B$2)))</f>
        <v>0</v>
      </c>
      <c r="CA95" s="218">
        <f>IF(ISBLANK('Hoja De Calculo'!CB$13),'Credit issuance TYA'!CA95-('Credit issuance TYA'!$BW$21*'Credit issuance TYA'!$B$2),IF('Hoja De Calculo'!CB$16&lt;'Hoja De Calculo'!CA$16,0,'Credit issuance TYA'!CA95-('Credit issuance TYA'!$BW$21*'Credit issuance TYA'!$B$2)))</f>
        <v>0</v>
      </c>
      <c r="CB95" s="218">
        <f>IF(ISBLANK('Hoja De Calculo'!CC$13),'Credit issuance TYA'!CB95-('Credit issuance TYA'!$BW$21*'Credit issuance TYA'!$B$2),IF('Hoja De Calculo'!CC$16&lt;'Hoja De Calculo'!CB$16,0,'Credit issuance TYA'!CB95-('Credit issuance TYA'!$BW$21*'Credit issuance TYA'!$B$2)))</f>
        <v>0</v>
      </c>
      <c r="CC95" s="218">
        <f>IF(ISBLANK('Hoja De Calculo'!CD$13),'Credit issuance TYA'!CC95-('Credit issuance TYA'!$BW$21*'Credit issuance TYA'!$B$2),IF('Hoja De Calculo'!CD$16&lt;'Hoja De Calculo'!CC$16,0,'Credit issuance TYA'!CC95-('Credit issuance TYA'!$BW$21*'Credit issuance TYA'!$B$2)))</f>
        <v>0</v>
      </c>
      <c r="CD95" s="218">
        <f>IF(ISBLANK('Hoja De Calculo'!CE$13),'Credit issuance TYA'!CD95-('Credit issuance TYA'!$BW$21*'Credit issuance TYA'!$B$2),IF('Hoja De Calculo'!CE$16&lt;'Hoja De Calculo'!CD$16,0,'Credit issuance TYA'!CD95-('Credit issuance TYA'!$BW$21*'Credit issuance TYA'!$B$2)))</f>
        <v>0</v>
      </c>
      <c r="CE95" s="218">
        <f>IF(ISBLANK('Hoja De Calculo'!CF$13),'Credit issuance TYA'!CE95-('Credit issuance TYA'!$BW$21*'Credit issuance TYA'!$B$2),IF('Hoja De Calculo'!CF$16&lt;'Hoja De Calculo'!CE$16,0,'Credit issuance TYA'!CE95-('Credit issuance TYA'!$BW$21*'Credit issuance TYA'!$B$2)))</f>
        <v>0</v>
      </c>
      <c r="CF95" s="218">
        <f>IF(ISBLANK('Hoja De Calculo'!CG$13),'Credit issuance TYA'!CF95-('Credit issuance TYA'!$BW$21*'Credit issuance TYA'!$B$2),IF('Hoja De Calculo'!CG$16&lt;'Hoja De Calculo'!CF$16,0,'Credit issuance TYA'!CF95-('Credit issuance TYA'!$BW$21*'Credit issuance TYA'!$B$2)))</f>
        <v>0</v>
      </c>
      <c r="CG95" s="218">
        <f>IF(ISBLANK('Hoja De Calculo'!CH$13),'Credit issuance TYA'!CG95-('Credit issuance TYA'!$BW$21*'Credit issuance TYA'!$B$2),IF('Hoja De Calculo'!CH$16&lt;'Hoja De Calculo'!CG$16,0,'Credit issuance TYA'!CG95-('Credit issuance TYA'!$BW$21*'Credit issuance TYA'!$B$2)))</f>
        <v>0</v>
      </c>
      <c r="CH95" s="218">
        <f>IF(ISBLANK('Hoja De Calculo'!CI$13),'Credit issuance TYA'!CH95-('Credit issuance TYA'!$BW$21*'Credit issuance TYA'!$B$2),IF('Hoja De Calculo'!CI$16&lt;'Hoja De Calculo'!CH$16,0,'Credit issuance TYA'!CH95-('Credit issuance TYA'!$BW$21*'Credit issuance TYA'!$B$2)))</f>
        <v>0</v>
      </c>
      <c r="CI95" s="218">
        <f>IF(ISBLANK('Hoja De Calculo'!CJ$13),'Credit issuance TYA'!CI95-('Credit issuance TYA'!$BW$21*'Credit issuance TYA'!$B$2),IF('Hoja De Calculo'!CJ$16&lt;'Hoja De Calculo'!CI$16,0,'Credit issuance TYA'!CI95-('Credit issuance TYA'!$BW$21*'Credit issuance TYA'!$B$2)))</f>
        <v>0</v>
      </c>
      <c r="CJ95" s="218">
        <f>IF(ISBLANK('Hoja De Calculo'!CK$13),'Credit issuance TYA'!CJ95-('Credit issuance TYA'!$BW$21*'Credit issuance TYA'!$B$2),IF('Hoja De Calculo'!CK$16&lt;'Hoja De Calculo'!CJ$16,0,'Credit issuance TYA'!CJ95-('Credit issuance TYA'!$BW$21*'Credit issuance TYA'!$B$2)))</f>
        <v>0</v>
      </c>
      <c r="CK95" s="218">
        <f>IF(ISBLANK('Hoja De Calculo'!CL$13),'Credit issuance TYA'!CK95-('Credit issuance TYA'!$BW$21*'Credit issuance TYA'!$B$2),IF('Hoja De Calculo'!CL$16&lt;'Hoja De Calculo'!CK$16,0,'Credit issuance TYA'!CK95-('Credit issuance TYA'!$BW$21*'Credit issuance TYA'!$B$2)))</f>
        <v>0</v>
      </c>
      <c r="CL95" s="218">
        <f>IF(ISBLANK('Hoja De Calculo'!CM$13),'Credit issuance TYA'!CL95-('Credit issuance TYA'!$BW$21*'Credit issuance TYA'!$B$2),IF('Hoja De Calculo'!CM$16&lt;'Hoja De Calculo'!CL$16,0,'Credit issuance TYA'!CL95-('Credit issuance TYA'!$BW$21*'Credit issuance TYA'!$B$2)))</f>
        <v>0</v>
      </c>
      <c r="CM95" s="218">
        <f>IF(ISBLANK('Hoja De Calculo'!CN$13),'Credit issuance TYA'!CM95-('Credit issuance TYA'!$BW$21*'Credit issuance TYA'!$B$2),IF('Hoja De Calculo'!CN$16&lt;'Hoja De Calculo'!CM$16,0,'Credit issuance TYA'!CM95-('Credit issuance TYA'!$BW$21*'Credit issuance TYA'!$B$2)))</f>
        <v>0</v>
      </c>
      <c r="CN95" s="218">
        <f>IF(ISBLANK('Hoja De Calculo'!CO$13),'Credit issuance TYA'!CN95-('Credit issuance TYA'!$BW$21*'Credit issuance TYA'!$B$2),IF('Hoja De Calculo'!CO$16&lt;'Hoja De Calculo'!CN$16,0,'Credit issuance TYA'!CN95-('Credit issuance TYA'!$BW$21*'Credit issuance TYA'!$B$2)))</f>
        <v>0</v>
      </c>
      <c r="CO95" s="218">
        <f>IF(ISBLANK('Hoja De Calculo'!CP$13),'Credit issuance TYA'!CO95-('Credit issuance TYA'!$BW$21*'Credit issuance TYA'!$B$2),IF('Hoja De Calculo'!CP$16&lt;'Hoja De Calculo'!CO$16,0,'Credit issuance TYA'!CO95-('Credit issuance TYA'!$BW$21*'Credit issuance TYA'!$B$2)))</f>
        <v>0</v>
      </c>
      <c r="CP95" s="218">
        <f>IF(ISBLANK('Hoja De Calculo'!CQ$13),'Credit issuance TYA'!CP95-('Credit issuance TYA'!$BW$21*'Credit issuance TYA'!$B$2),IF('Hoja De Calculo'!CQ$16&lt;'Hoja De Calculo'!CP$16,0,'Credit issuance TYA'!CP95-('Credit issuance TYA'!$BW$21*'Credit issuance TYA'!$B$2)))</f>
        <v>0</v>
      </c>
      <c r="CQ95" s="218">
        <f>IF(ISBLANK('Hoja De Calculo'!CR$13),'Credit issuance TYA'!CQ95-('Credit issuance TYA'!$BW$21*'Credit issuance TYA'!$B$2),IF('Hoja De Calculo'!CR$16&lt;'Hoja De Calculo'!CQ$16,0,'Credit issuance TYA'!CQ95-('Credit issuance TYA'!$BW$21*'Credit issuance TYA'!$B$2)))</f>
        <v>0</v>
      </c>
      <c r="CR95" s="218">
        <f>IF(ISBLANK('Hoja De Calculo'!CS$13),'Credit issuance TYA'!CR95-('Credit issuance TYA'!$BW$21*'Credit issuance TYA'!$B$2),IF('Hoja De Calculo'!CS$16&lt;'Hoja De Calculo'!CR$16,0,'Credit issuance TYA'!CR95-('Credit issuance TYA'!$BW$21*'Credit issuance TYA'!$B$2)))</f>
        <v>0</v>
      </c>
      <c r="CS95" s="218">
        <f>IF(ISBLANK('Hoja De Calculo'!CT$13),'Credit issuance TYA'!CS95-('Credit issuance TYA'!$BW$21*'Credit issuance TYA'!$B$2),IF('Hoja De Calculo'!CT$16&lt;'Hoja De Calculo'!CS$16,0,'Credit issuance TYA'!CS95-('Credit issuance TYA'!$BW$21*'Credit issuance TYA'!$B$2)))</f>
        <v>0</v>
      </c>
      <c r="CT95" s="218">
        <f>IF(ISBLANK('Hoja De Calculo'!CU$13),'Credit issuance TYA'!CT95-('Credit issuance TYA'!$BW$21*'Credit issuance TYA'!$B$2),IF('Hoja De Calculo'!CU$16&lt;'Hoja De Calculo'!CT$16,0,'Credit issuance TYA'!CT95-('Credit issuance TYA'!$BW$21*'Credit issuance TYA'!$B$2)))</f>
        <v>0</v>
      </c>
      <c r="CU95" s="218">
        <f>IF(ISBLANK('Hoja De Calculo'!CV$13),'Credit issuance TYA'!CU95-('Credit issuance TYA'!$BW$21*'Credit issuance TYA'!$B$2),IF('Hoja De Calculo'!CV$16&lt;'Hoja De Calculo'!CU$16,0,'Credit issuance TYA'!CU95-('Credit issuance TYA'!$BW$21*'Credit issuance TYA'!$B$2)))</f>
        <v>0</v>
      </c>
      <c r="CV95" s="218">
        <f>IF(ISBLANK('Hoja De Calculo'!CW$13),'Credit issuance TYA'!CV95-('Credit issuance TYA'!$BW$21*'Credit issuance TYA'!$B$2),IF('Hoja De Calculo'!CW$16&lt;'Hoja De Calculo'!CV$16,0,'Credit issuance TYA'!CV95-('Credit issuance TYA'!$BW$21*'Credit issuance TYA'!$B$2)))</f>
        <v>0</v>
      </c>
      <c r="CW95" s="218">
        <f>IF(ISBLANK('Hoja De Calculo'!CX$13),'Credit issuance TYA'!CW95-('Credit issuance TYA'!$BW$21*'Credit issuance TYA'!$B$2),IF('Hoja De Calculo'!CX$16&lt;'Hoja De Calculo'!CW$16,0,'Credit issuance TYA'!CW95-('Credit issuance TYA'!$BW$21*'Credit issuance TYA'!$B$2)))</f>
        <v>0</v>
      </c>
    </row>
    <row r="96" spans="1:102" x14ac:dyDescent="0.35">
      <c r="A96" t="s">
        <v>201</v>
      </c>
      <c r="B96" s="196"/>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c r="BA96" s="196"/>
      <c r="BB96" s="196"/>
      <c r="BC96" s="196"/>
      <c r="BD96" s="196"/>
      <c r="BE96" s="196"/>
      <c r="BF96" s="196"/>
      <c r="BG96" s="196"/>
      <c r="BH96" s="196"/>
      <c r="BI96" s="196"/>
      <c r="BJ96" s="196"/>
      <c r="BK96" s="196"/>
      <c r="BL96" s="196"/>
      <c r="BM96" s="196"/>
      <c r="BN96" s="196"/>
      <c r="BO96" s="196"/>
      <c r="BP96" s="196"/>
      <c r="BQ96" s="196"/>
      <c r="BR96" s="196"/>
      <c r="BS96" s="196"/>
      <c r="BT96" s="196"/>
      <c r="BU96" s="196"/>
      <c r="BV96" s="196"/>
      <c r="BW96" s="196"/>
      <c r="BX96" s="218">
        <f>'Credit issuance TYA'!BX96-('Credit issuance TYA'!$BX$21*'Credit issuance TYA'!$B$2)</f>
        <v>0</v>
      </c>
      <c r="BY96" s="218">
        <f>IF(ISBLANK('Hoja De Calculo'!BZ$13),'Credit issuance TYA'!BY96-('Credit issuance TYA'!$BX$21*'Credit issuance TYA'!$B$2),IF('Hoja De Calculo'!BZ$16&lt;'Hoja De Calculo'!BY$16,0,'Credit issuance TYA'!BY96-('Credit issuance TYA'!$BX$21*'Credit issuance TYA'!$B$2)))</f>
        <v>0</v>
      </c>
      <c r="BZ96" s="218">
        <f>IF(ISBLANK('Hoja De Calculo'!CA$13),'Credit issuance TYA'!BZ96-('Credit issuance TYA'!$BX$21*'Credit issuance TYA'!$B$2),IF('Hoja De Calculo'!CA$16&lt;'Hoja De Calculo'!BZ$16,0,'Credit issuance TYA'!BZ96-('Credit issuance TYA'!$BX$21*'Credit issuance TYA'!$B$2)))</f>
        <v>0</v>
      </c>
      <c r="CA96" s="218">
        <f>IF(ISBLANK('Hoja De Calculo'!CB$13),'Credit issuance TYA'!CA96-('Credit issuance TYA'!$BX$21*'Credit issuance TYA'!$B$2),IF('Hoja De Calculo'!CB$16&lt;'Hoja De Calculo'!CA$16,0,'Credit issuance TYA'!CA96-('Credit issuance TYA'!$BX$21*'Credit issuance TYA'!$B$2)))</f>
        <v>0</v>
      </c>
      <c r="CB96" s="218">
        <f>IF(ISBLANK('Hoja De Calculo'!CC$13),'Credit issuance TYA'!CB96-('Credit issuance TYA'!$BX$21*'Credit issuance TYA'!$B$2),IF('Hoja De Calculo'!CC$16&lt;'Hoja De Calculo'!CB$16,0,'Credit issuance TYA'!CB96-('Credit issuance TYA'!$BX$21*'Credit issuance TYA'!$B$2)))</f>
        <v>0</v>
      </c>
      <c r="CC96" s="218">
        <f>IF(ISBLANK('Hoja De Calculo'!CD$13),'Credit issuance TYA'!CC96-('Credit issuance TYA'!$BX$21*'Credit issuance TYA'!$B$2),IF('Hoja De Calculo'!CD$16&lt;'Hoja De Calculo'!CC$16,0,'Credit issuance TYA'!CC96-('Credit issuance TYA'!$BX$21*'Credit issuance TYA'!$B$2)))</f>
        <v>0</v>
      </c>
      <c r="CD96" s="218">
        <f>IF(ISBLANK('Hoja De Calculo'!CE$13),'Credit issuance TYA'!CD96-('Credit issuance TYA'!$BX$21*'Credit issuance TYA'!$B$2),IF('Hoja De Calculo'!CE$16&lt;'Hoja De Calculo'!CD$16,0,'Credit issuance TYA'!CD96-('Credit issuance TYA'!$BX$21*'Credit issuance TYA'!$B$2)))</f>
        <v>0</v>
      </c>
      <c r="CE96" s="218">
        <f>IF(ISBLANK('Hoja De Calculo'!CF$13),'Credit issuance TYA'!CE96-('Credit issuance TYA'!$BX$21*'Credit issuance TYA'!$B$2),IF('Hoja De Calculo'!CF$16&lt;'Hoja De Calculo'!CE$16,0,'Credit issuance TYA'!CE96-('Credit issuance TYA'!$BX$21*'Credit issuance TYA'!$B$2)))</f>
        <v>0</v>
      </c>
      <c r="CF96" s="218">
        <f>IF(ISBLANK('Hoja De Calculo'!CG$13),'Credit issuance TYA'!CF96-('Credit issuance TYA'!$BX$21*'Credit issuance TYA'!$B$2),IF('Hoja De Calculo'!CG$16&lt;'Hoja De Calculo'!CF$16,0,'Credit issuance TYA'!CF96-('Credit issuance TYA'!$BX$21*'Credit issuance TYA'!$B$2)))</f>
        <v>0</v>
      </c>
      <c r="CG96" s="218">
        <f>IF(ISBLANK('Hoja De Calculo'!CH$13),'Credit issuance TYA'!CG96-('Credit issuance TYA'!$BX$21*'Credit issuance TYA'!$B$2),IF('Hoja De Calculo'!CH$16&lt;'Hoja De Calculo'!CG$16,0,'Credit issuance TYA'!CG96-('Credit issuance TYA'!$BX$21*'Credit issuance TYA'!$B$2)))</f>
        <v>0</v>
      </c>
      <c r="CH96" s="218">
        <f>IF(ISBLANK('Hoja De Calculo'!CI$13),'Credit issuance TYA'!CH96-('Credit issuance TYA'!$BX$21*'Credit issuance TYA'!$B$2),IF('Hoja De Calculo'!CI$16&lt;'Hoja De Calculo'!CH$16,0,'Credit issuance TYA'!CH96-('Credit issuance TYA'!$BX$21*'Credit issuance TYA'!$B$2)))</f>
        <v>0</v>
      </c>
      <c r="CI96" s="218">
        <f>IF(ISBLANK('Hoja De Calculo'!CJ$13),'Credit issuance TYA'!CI96-('Credit issuance TYA'!$BX$21*'Credit issuance TYA'!$B$2),IF('Hoja De Calculo'!CJ$16&lt;'Hoja De Calculo'!CI$16,0,'Credit issuance TYA'!CI96-('Credit issuance TYA'!$BX$21*'Credit issuance TYA'!$B$2)))</f>
        <v>0</v>
      </c>
      <c r="CJ96" s="218">
        <f>IF(ISBLANK('Hoja De Calculo'!CK$13),'Credit issuance TYA'!CJ96-('Credit issuance TYA'!$BX$21*'Credit issuance TYA'!$B$2),IF('Hoja De Calculo'!CK$16&lt;'Hoja De Calculo'!CJ$16,0,'Credit issuance TYA'!CJ96-('Credit issuance TYA'!$BX$21*'Credit issuance TYA'!$B$2)))</f>
        <v>0</v>
      </c>
      <c r="CK96" s="218">
        <f>IF(ISBLANK('Hoja De Calculo'!CL$13),'Credit issuance TYA'!CK96-('Credit issuance TYA'!$BX$21*'Credit issuance TYA'!$B$2),IF('Hoja De Calculo'!CL$16&lt;'Hoja De Calculo'!CK$16,0,'Credit issuance TYA'!CK96-('Credit issuance TYA'!$BX$21*'Credit issuance TYA'!$B$2)))</f>
        <v>0</v>
      </c>
      <c r="CL96" s="218">
        <f>IF(ISBLANK('Hoja De Calculo'!CM$13),'Credit issuance TYA'!CL96-('Credit issuance TYA'!$BX$21*'Credit issuance TYA'!$B$2),IF('Hoja De Calculo'!CM$16&lt;'Hoja De Calculo'!CL$16,0,'Credit issuance TYA'!CL96-('Credit issuance TYA'!$BX$21*'Credit issuance TYA'!$B$2)))</f>
        <v>0</v>
      </c>
      <c r="CM96" s="218">
        <f>IF(ISBLANK('Hoja De Calculo'!CN$13),'Credit issuance TYA'!CM96-('Credit issuance TYA'!$BX$21*'Credit issuance TYA'!$B$2),IF('Hoja De Calculo'!CN$16&lt;'Hoja De Calculo'!CM$16,0,'Credit issuance TYA'!CM96-('Credit issuance TYA'!$BX$21*'Credit issuance TYA'!$B$2)))</f>
        <v>0</v>
      </c>
      <c r="CN96" s="218">
        <f>IF(ISBLANK('Hoja De Calculo'!CO$13),'Credit issuance TYA'!CN96-('Credit issuance TYA'!$BX$21*'Credit issuance TYA'!$B$2),IF('Hoja De Calculo'!CO$16&lt;'Hoja De Calculo'!CN$16,0,'Credit issuance TYA'!CN96-('Credit issuance TYA'!$BX$21*'Credit issuance TYA'!$B$2)))</f>
        <v>0</v>
      </c>
      <c r="CO96" s="218">
        <f>IF(ISBLANK('Hoja De Calculo'!CP$13),'Credit issuance TYA'!CO96-('Credit issuance TYA'!$BX$21*'Credit issuance TYA'!$B$2),IF('Hoja De Calculo'!CP$16&lt;'Hoja De Calculo'!CO$16,0,'Credit issuance TYA'!CO96-('Credit issuance TYA'!$BX$21*'Credit issuance TYA'!$B$2)))</f>
        <v>0</v>
      </c>
      <c r="CP96" s="218">
        <f>IF(ISBLANK('Hoja De Calculo'!CQ$13),'Credit issuance TYA'!CP96-('Credit issuance TYA'!$BX$21*'Credit issuance TYA'!$B$2),IF('Hoja De Calculo'!CQ$16&lt;'Hoja De Calculo'!CP$16,0,'Credit issuance TYA'!CP96-('Credit issuance TYA'!$BX$21*'Credit issuance TYA'!$B$2)))</f>
        <v>0</v>
      </c>
      <c r="CQ96" s="218">
        <f>IF(ISBLANK('Hoja De Calculo'!CR$13),'Credit issuance TYA'!CQ96-('Credit issuance TYA'!$BX$21*'Credit issuance TYA'!$B$2),IF('Hoja De Calculo'!CR$16&lt;'Hoja De Calculo'!CQ$16,0,'Credit issuance TYA'!CQ96-('Credit issuance TYA'!$BX$21*'Credit issuance TYA'!$B$2)))</f>
        <v>0</v>
      </c>
      <c r="CR96" s="218">
        <f>IF(ISBLANK('Hoja De Calculo'!CS$13),'Credit issuance TYA'!CR96-('Credit issuance TYA'!$BX$21*'Credit issuance TYA'!$B$2),IF('Hoja De Calculo'!CS$16&lt;'Hoja De Calculo'!CR$16,0,'Credit issuance TYA'!CR96-('Credit issuance TYA'!$BX$21*'Credit issuance TYA'!$B$2)))</f>
        <v>0</v>
      </c>
      <c r="CS96" s="218">
        <f>IF(ISBLANK('Hoja De Calculo'!CT$13),'Credit issuance TYA'!CS96-('Credit issuance TYA'!$BX$21*'Credit issuance TYA'!$B$2),IF('Hoja De Calculo'!CT$16&lt;'Hoja De Calculo'!CS$16,0,'Credit issuance TYA'!CS96-('Credit issuance TYA'!$BX$21*'Credit issuance TYA'!$B$2)))</f>
        <v>0</v>
      </c>
      <c r="CT96" s="218">
        <f>IF(ISBLANK('Hoja De Calculo'!CU$13),'Credit issuance TYA'!CT96-('Credit issuance TYA'!$BX$21*'Credit issuance TYA'!$B$2),IF('Hoja De Calculo'!CU$16&lt;'Hoja De Calculo'!CT$16,0,'Credit issuance TYA'!CT96-('Credit issuance TYA'!$BX$21*'Credit issuance TYA'!$B$2)))</f>
        <v>0</v>
      </c>
      <c r="CU96" s="218">
        <f>IF(ISBLANK('Hoja De Calculo'!CV$13),'Credit issuance TYA'!CU96-('Credit issuance TYA'!$BX$21*'Credit issuance TYA'!$B$2),IF('Hoja De Calculo'!CV$16&lt;'Hoja De Calculo'!CU$16,0,'Credit issuance TYA'!CU96-('Credit issuance TYA'!$BX$21*'Credit issuance TYA'!$B$2)))</f>
        <v>0</v>
      </c>
      <c r="CV96" s="218">
        <f>IF(ISBLANK('Hoja De Calculo'!CW$13),'Credit issuance TYA'!CV96-('Credit issuance TYA'!$BX$21*'Credit issuance TYA'!$B$2),IF('Hoja De Calculo'!CW$16&lt;'Hoja De Calculo'!CV$16,0,'Credit issuance TYA'!CV96-('Credit issuance TYA'!$BX$21*'Credit issuance TYA'!$B$2)))</f>
        <v>0</v>
      </c>
      <c r="CW96" s="218">
        <f>IF(ISBLANK('Hoja De Calculo'!CX$13),'Credit issuance TYA'!CW96-('Credit issuance TYA'!$BX$21*'Credit issuance TYA'!$B$2),IF('Hoja De Calculo'!CX$16&lt;'Hoja De Calculo'!CW$16,0,'Credit issuance TYA'!CW96-('Credit issuance TYA'!$BX$21*'Credit issuance TYA'!$B$2)))</f>
        <v>0</v>
      </c>
    </row>
    <row r="97" spans="1:101" x14ac:dyDescent="0.35">
      <c r="A97" t="s">
        <v>202</v>
      </c>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6"/>
      <c r="BA97" s="196"/>
      <c r="BB97" s="196"/>
      <c r="BC97" s="196"/>
      <c r="BD97" s="196"/>
      <c r="BE97" s="196"/>
      <c r="BF97" s="196"/>
      <c r="BG97" s="196"/>
      <c r="BH97" s="196"/>
      <c r="BI97" s="196"/>
      <c r="BJ97" s="196"/>
      <c r="BK97" s="196"/>
      <c r="BL97" s="196"/>
      <c r="BM97" s="196"/>
      <c r="BN97" s="196"/>
      <c r="BO97" s="196"/>
      <c r="BP97" s="196"/>
      <c r="BQ97" s="196"/>
      <c r="BR97" s="196"/>
      <c r="BS97" s="196"/>
      <c r="BT97" s="196"/>
      <c r="BU97" s="196"/>
      <c r="BV97" s="196"/>
      <c r="BW97" s="196"/>
      <c r="BX97" s="196"/>
      <c r="BY97" s="218">
        <f>'Credit issuance TYA'!BY97-('Credit issuance TYA'!$BY$21*'Credit issuance TYA'!$B$2)</f>
        <v>0</v>
      </c>
      <c r="BZ97" s="218">
        <f>IF(ISBLANK('Hoja De Calculo'!CA$13),'Credit issuance TYA'!BZ97-('Credit issuance TYA'!$BY$21*'Credit issuance TYA'!$B$2),IF('Hoja De Calculo'!CA$16&lt;'Hoja De Calculo'!BZ$16,0,'Credit issuance TYA'!BZ97-('Credit issuance TYA'!$BY$21*'Credit issuance TYA'!$B$2)))</f>
        <v>0</v>
      </c>
      <c r="CA97" s="218">
        <f>IF(ISBLANK('Hoja De Calculo'!CB$13),'Credit issuance TYA'!CA97-('Credit issuance TYA'!$BY$21*'Credit issuance TYA'!$B$2),IF('Hoja De Calculo'!CB$16&lt;'Hoja De Calculo'!CA$16,0,'Credit issuance TYA'!CA97-('Credit issuance TYA'!$BY$21*'Credit issuance TYA'!$B$2)))</f>
        <v>0</v>
      </c>
      <c r="CB97" s="218">
        <f>IF(ISBLANK('Hoja De Calculo'!CC$13),'Credit issuance TYA'!CB97-('Credit issuance TYA'!$BY$21*'Credit issuance TYA'!$B$2),IF('Hoja De Calculo'!CC$16&lt;'Hoja De Calculo'!CB$16,0,'Credit issuance TYA'!CB97-('Credit issuance TYA'!$BY$21*'Credit issuance TYA'!$B$2)))</f>
        <v>0</v>
      </c>
      <c r="CC97" s="218">
        <f>IF(ISBLANK('Hoja De Calculo'!CD$13),'Credit issuance TYA'!CC97-('Credit issuance TYA'!$BY$21*'Credit issuance TYA'!$B$2),IF('Hoja De Calculo'!CD$16&lt;'Hoja De Calculo'!CC$16,0,'Credit issuance TYA'!CC97-('Credit issuance TYA'!$BY$21*'Credit issuance TYA'!$B$2)))</f>
        <v>0</v>
      </c>
      <c r="CD97" s="218">
        <f>IF(ISBLANK('Hoja De Calculo'!CE$13),'Credit issuance TYA'!CD97-('Credit issuance TYA'!$BY$21*'Credit issuance TYA'!$B$2),IF('Hoja De Calculo'!CE$16&lt;'Hoja De Calculo'!CD$16,0,'Credit issuance TYA'!CD97-('Credit issuance TYA'!$BY$21*'Credit issuance TYA'!$B$2)))</f>
        <v>0</v>
      </c>
      <c r="CE97" s="218">
        <f>IF(ISBLANK('Hoja De Calculo'!CF$13),'Credit issuance TYA'!CE97-('Credit issuance TYA'!$BY$21*'Credit issuance TYA'!$B$2),IF('Hoja De Calculo'!CF$16&lt;'Hoja De Calculo'!CE$16,0,'Credit issuance TYA'!CE97-('Credit issuance TYA'!$BY$21*'Credit issuance TYA'!$B$2)))</f>
        <v>0</v>
      </c>
      <c r="CF97" s="218">
        <f>IF(ISBLANK('Hoja De Calculo'!CG$13),'Credit issuance TYA'!CF97-('Credit issuance TYA'!$BY$21*'Credit issuance TYA'!$B$2),IF('Hoja De Calculo'!CG$16&lt;'Hoja De Calculo'!CF$16,0,'Credit issuance TYA'!CF97-('Credit issuance TYA'!$BY$21*'Credit issuance TYA'!$B$2)))</f>
        <v>0</v>
      </c>
      <c r="CG97" s="218">
        <f>IF(ISBLANK('Hoja De Calculo'!CH$13),'Credit issuance TYA'!CG97-('Credit issuance TYA'!$BY$21*'Credit issuance TYA'!$B$2),IF('Hoja De Calculo'!CH$16&lt;'Hoja De Calculo'!CG$16,0,'Credit issuance TYA'!CG97-('Credit issuance TYA'!$BY$21*'Credit issuance TYA'!$B$2)))</f>
        <v>0</v>
      </c>
      <c r="CH97" s="218">
        <f>IF(ISBLANK('Hoja De Calculo'!CI$13),'Credit issuance TYA'!CH97-('Credit issuance TYA'!$BY$21*'Credit issuance TYA'!$B$2),IF('Hoja De Calculo'!CI$16&lt;'Hoja De Calculo'!CH$16,0,'Credit issuance TYA'!CH97-('Credit issuance TYA'!$BY$21*'Credit issuance TYA'!$B$2)))</f>
        <v>0</v>
      </c>
      <c r="CI97" s="218">
        <f>IF(ISBLANK('Hoja De Calculo'!CJ$13),'Credit issuance TYA'!CI97-('Credit issuance TYA'!$BY$21*'Credit issuance TYA'!$B$2),IF('Hoja De Calculo'!CJ$16&lt;'Hoja De Calculo'!CI$16,0,'Credit issuance TYA'!CI97-('Credit issuance TYA'!$BY$21*'Credit issuance TYA'!$B$2)))</f>
        <v>0</v>
      </c>
      <c r="CJ97" s="218">
        <f>IF(ISBLANK('Hoja De Calculo'!CK$13),'Credit issuance TYA'!CJ97-('Credit issuance TYA'!$BY$21*'Credit issuance TYA'!$B$2),IF('Hoja De Calculo'!CK$16&lt;'Hoja De Calculo'!CJ$16,0,'Credit issuance TYA'!CJ97-('Credit issuance TYA'!$BY$21*'Credit issuance TYA'!$B$2)))</f>
        <v>0</v>
      </c>
      <c r="CK97" s="218">
        <f>IF(ISBLANK('Hoja De Calculo'!CL$13),'Credit issuance TYA'!CK97-('Credit issuance TYA'!$BY$21*'Credit issuance TYA'!$B$2),IF('Hoja De Calculo'!CL$16&lt;'Hoja De Calculo'!CK$16,0,'Credit issuance TYA'!CK97-('Credit issuance TYA'!$BY$21*'Credit issuance TYA'!$B$2)))</f>
        <v>0</v>
      </c>
      <c r="CL97" s="218">
        <f>IF(ISBLANK('Hoja De Calculo'!CM$13),'Credit issuance TYA'!CL97-('Credit issuance TYA'!$BY$21*'Credit issuance TYA'!$B$2),IF('Hoja De Calculo'!CM$16&lt;'Hoja De Calculo'!CL$16,0,'Credit issuance TYA'!CL97-('Credit issuance TYA'!$BY$21*'Credit issuance TYA'!$B$2)))</f>
        <v>0</v>
      </c>
      <c r="CM97" s="218">
        <f>IF(ISBLANK('Hoja De Calculo'!CN$13),'Credit issuance TYA'!CM97-('Credit issuance TYA'!$BY$21*'Credit issuance TYA'!$B$2),IF('Hoja De Calculo'!CN$16&lt;'Hoja De Calculo'!CM$16,0,'Credit issuance TYA'!CM97-('Credit issuance TYA'!$BY$21*'Credit issuance TYA'!$B$2)))</f>
        <v>0</v>
      </c>
      <c r="CN97" s="218">
        <f>IF(ISBLANK('Hoja De Calculo'!CO$13),'Credit issuance TYA'!CN97-('Credit issuance TYA'!$BY$21*'Credit issuance TYA'!$B$2),IF('Hoja De Calculo'!CO$16&lt;'Hoja De Calculo'!CN$16,0,'Credit issuance TYA'!CN97-('Credit issuance TYA'!$BY$21*'Credit issuance TYA'!$B$2)))</f>
        <v>0</v>
      </c>
      <c r="CO97" s="218">
        <f>IF(ISBLANK('Hoja De Calculo'!CP$13),'Credit issuance TYA'!CO97-('Credit issuance TYA'!$BY$21*'Credit issuance TYA'!$B$2),IF('Hoja De Calculo'!CP$16&lt;'Hoja De Calculo'!CO$16,0,'Credit issuance TYA'!CO97-('Credit issuance TYA'!$BY$21*'Credit issuance TYA'!$B$2)))</f>
        <v>0</v>
      </c>
      <c r="CP97" s="218">
        <f>IF(ISBLANK('Hoja De Calculo'!CQ$13),'Credit issuance TYA'!CP97-('Credit issuance TYA'!$BY$21*'Credit issuance TYA'!$B$2),IF('Hoja De Calculo'!CQ$16&lt;'Hoja De Calculo'!CP$16,0,'Credit issuance TYA'!CP97-('Credit issuance TYA'!$BY$21*'Credit issuance TYA'!$B$2)))</f>
        <v>0</v>
      </c>
      <c r="CQ97" s="218">
        <f>IF(ISBLANK('Hoja De Calculo'!CR$13),'Credit issuance TYA'!CQ97-('Credit issuance TYA'!$BY$21*'Credit issuance TYA'!$B$2),IF('Hoja De Calculo'!CR$16&lt;'Hoja De Calculo'!CQ$16,0,'Credit issuance TYA'!CQ97-('Credit issuance TYA'!$BY$21*'Credit issuance TYA'!$B$2)))</f>
        <v>0</v>
      </c>
      <c r="CR97" s="218">
        <f>IF(ISBLANK('Hoja De Calculo'!CS$13),'Credit issuance TYA'!CR97-('Credit issuance TYA'!$BY$21*'Credit issuance TYA'!$B$2),IF('Hoja De Calculo'!CS$16&lt;'Hoja De Calculo'!CR$16,0,'Credit issuance TYA'!CR97-('Credit issuance TYA'!$BY$21*'Credit issuance TYA'!$B$2)))</f>
        <v>0</v>
      </c>
      <c r="CS97" s="218">
        <f>IF(ISBLANK('Hoja De Calculo'!CT$13),'Credit issuance TYA'!CS97-('Credit issuance TYA'!$BY$21*'Credit issuance TYA'!$B$2),IF('Hoja De Calculo'!CT$16&lt;'Hoja De Calculo'!CS$16,0,'Credit issuance TYA'!CS97-('Credit issuance TYA'!$BY$21*'Credit issuance TYA'!$B$2)))</f>
        <v>0</v>
      </c>
      <c r="CT97" s="218">
        <f>IF(ISBLANK('Hoja De Calculo'!CU$13),'Credit issuance TYA'!CT97-('Credit issuance TYA'!$BY$21*'Credit issuance TYA'!$B$2),IF('Hoja De Calculo'!CU$16&lt;'Hoja De Calculo'!CT$16,0,'Credit issuance TYA'!CT97-('Credit issuance TYA'!$BY$21*'Credit issuance TYA'!$B$2)))</f>
        <v>0</v>
      </c>
      <c r="CU97" s="218">
        <f>IF(ISBLANK('Hoja De Calculo'!CV$13),'Credit issuance TYA'!CU97-('Credit issuance TYA'!$BY$21*'Credit issuance TYA'!$B$2),IF('Hoja De Calculo'!CV$16&lt;'Hoja De Calculo'!CU$16,0,'Credit issuance TYA'!CU97-('Credit issuance TYA'!$BY$21*'Credit issuance TYA'!$B$2)))</f>
        <v>0</v>
      </c>
      <c r="CV97" s="218">
        <f>IF(ISBLANK('Hoja De Calculo'!CW$13),'Credit issuance TYA'!CV97-('Credit issuance TYA'!$BY$21*'Credit issuance TYA'!$B$2),IF('Hoja De Calculo'!CW$16&lt;'Hoja De Calculo'!CV$16,0,'Credit issuance TYA'!CV97-('Credit issuance TYA'!$BY$21*'Credit issuance TYA'!$B$2)))</f>
        <v>0</v>
      </c>
      <c r="CW97" s="218">
        <f>IF(ISBLANK('Hoja De Calculo'!CX$13),'Credit issuance TYA'!CW97-('Credit issuance TYA'!$BY$21*'Credit issuance TYA'!$B$2),IF('Hoja De Calculo'!CX$16&lt;'Hoja De Calculo'!CW$16,0,'Credit issuance TYA'!CW97-('Credit issuance TYA'!$BY$21*'Credit issuance TYA'!$B$2)))</f>
        <v>0</v>
      </c>
    </row>
    <row r="98" spans="1:101" x14ac:dyDescent="0.35">
      <c r="A98" t="s">
        <v>203</v>
      </c>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6"/>
      <c r="BA98" s="196"/>
      <c r="BB98" s="196"/>
      <c r="BC98" s="196"/>
      <c r="BD98" s="196"/>
      <c r="BE98" s="196"/>
      <c r="BF98" s="196"/>
      <c r="BG98" s="196"/>
      <c r="BH98" s="196"/>
      <c r="BI98" s="196"/>
      <c r="BJ98" s="196"/>
      <c r="BK98" s="196"/>
      <c r="BL98" s="196"/>
      <c r="BM98" s="196"/>
      <c r="BN98" s="196"/>
      <c r="BO98" s="196"/>
      <c r="BP98" s="196"/>
      <c r="BQ98" s="196"/>
      <c r="BR98" s="196"/>
      <c r="BS98" s="196"/>
      <c r="BT98" s="196"/>
      <c r="BU98" s="196"/>
      <c r="BV98" s="196"/>
      <c r="BW98" s="196"/>
      <c r="BX98" s="196"/>
      <c r="BY98" s="196"/>
      <c r="BZ98" s="218">
        <f>'Credit issuance TYA'!BZ98-('Credit issuance TYA'!$BZ$21*'Credit issuance TYA'!$B$2)</f>
        <v>0</v>
      </c>
      <c r="CA98" s="218">
        <f>IF(ISBLANK('Hoja De Calculo'!CB$13),'Credit issuance TYA'!CA98-('Credit issuance TYA'!$BZ$21*'Credit issuance TYA'!$B$2),IF('Hoja De Calculo'!CB$16&lt;'Hoja De Calculo'!CA$16,0,'Credit issuance TYA'!CA98-('Credit issuance TYA'!$BZ$21*'Credit issuance TYA'!$B$2)))</f>
        <v>0</v>
      </c>
      <c r="CB98" s="218">
        <f>IF(ISBLANK('Hoja De Calculo'!CC$13),'Credit issuance TYA'!CB98-('Credit issuance TYA'!$BZ$21*'Credit issuance TYA'!$B$2),IF('Hoja De Calculo'!CC$16&lt;'Hoja De Calculo'!CB$16,0,'Credit issuance TYA'!CB98-('Credit issuance TYA'!$BZ$21*'Credit issuance TYA'!$B$2)))</f>
        <v>0</v>
      </c>
      <c r="CC98" s="218">
        <f>IF(ISBLANK('Hoja De Calculo'!CD$13),'Credit issuance TYA'!CC98-('Credit issuance TYA'!$BZ$21*'Credit issuance TYA'!$B$2),IF('Hoja De Calculo'!CD$16&lt;'Hoja De Calculo'!CC$16,0,'Credit issuance TYA'!CC98-('Credit issuance TYA'!$BZ$21*'Credit issuance TYA'!$B$2)))</f>
        <v>0</v>
      </c>
      <c r="CD98" s="218">
        <f>IF(ISBLANK('Hoja De Calculo'!CE$13),'Credit issuance TYA'!CD98-('Credit issuance TYA'!$BZ$21*'Credit issuance TYA'!$B$2),IF('Hoja De Calculo'!CE$16&lt;'Hoja De Calculo'!CD$16,0,'Credit issuance TYA'!CD98-('Credit issuance TYA'!$BZ$21*'Credit issuance TYA'!$B$2)))</f>
        <v>0</v>
      </c>
      <c r="CE98" s="218">
        <f>IF(ISBLANK('Hoja De Calculo'!CF$13),'Credit issuance TYA'!CE98-('Credit issuance TYA'!$BZ$21*'Credit issuance TYA'!$B$2),IF('Hoja De Calculo'!CF$16&lt;'Hoja De Calculo'!CE$16,0,'Credit issuance TYA'!CE98-('Credit issuance TYA'!$BZ$21*'Credit issuance TYA'!$B$2)))</f>
        <v>0</v>
      </c>
      <c r="CF98" s="218">
        <f>IF(ISBLANK('Hoja De Calculo'!CG$13),'Credit issuance TYA'!CF98-('Credit issuance TYA'!$BZ$21*'Credit issuance TYA'!$B$2),IF('Hoja De Calculo'!CG$16&lt;'Hoja De Calculo'!CF$16,0,'Credit issuance TYA'!CF98-('Credit issuance TYA'!$BZ$21*'Credit issuance TYA'!$B$2)))</f>
        <v>0</v>
      </c>
      <c r="CG98" s="218">
        <f>IF(ISBLANK('Hoja De Calculo'!CH$13),'Credit issuance TYA'!CG98-('Credit issuance TYA'!$BZ$21*'Credit issuance TYA'!$B$2),IF('Hoja De Calculo'!CH$16&lt;'Hoja De Calculo'!CG$16,0,'Credit issuance TYA'!CG98-('Credit issuance TYA'!$BZ$21*'Credit issuance TYA'!$B$2)))</f>
        <v>0</v>
      </c>
      <c r="CH98" s="218">
        <f>IF(ISBLANK('Hoja De Calculo'!CI$13),'Credit issuance TYA'!CH98-('Credit issuance TYA'!$BZ$21*'Credit issuance TYA'!$B$2),IF('Hoja De Calculo'!CI$16&lt;'Hoja De Calculo'!CH$16,0,'Credit issuance TYA'!CH98-('Credit issuance TYA'!$BZ$21*'Credit issuance TYA'!$B$2)))</f>
        <v>0</v>
      </c>
      <c r="CI98" s="218">
        <f>IF(ISBLANK('Hoja De Calculo'!CJ$13),'Credit issuance TYA'!CI98-('Credit issuance TYA'!$BZ$21*'Credit issuance TYA'!$B$2),IF('Hoja De Calculo'!CJ$16&lt;'Hoja De Calculo'!CI$16,0,'Credit issuance TYA'!CI98-('Credit issuance TYA'!$BZ$21*'Credit issuance TYA'!$B$2)))</f>
        <v>0</v>
      </c>
      <c r="CJ98" s="218">
        <f>IF(ISBLANK('Hoja De Calculo'!CK$13),'Credit issuance TYA'!CJ98-('Credit issuance TYA'!$BZ$21*'Credit issuance TYA'!$B$2),IF('Hoja De Calculo'!CK$16&lt;'Hoja De Calculo'!CJ$16,0,'Credit issuance TYA'!CJ98-('Credit issuance TYA'!$BZ$21*'Credit issuance TYA'!$B$2)))</f>
        <v>0</v>
      </c>
      <c r="CK98" s="218">
        <f>IF(ISBLANK('Hoja De Calculo'!CL$13),'Credit issuance TYA'!CK98-('Credit issuance TYA'!$BZ$21*'Credit issuance TYA'!$B$2),IF('Hoja De Calculo'!CL$16&lt;'Hoja De Calculo'!CK$16,0,'Credit issuance TYA'!CK98-('Credit issuance TYA'!$BZ$21*'Credit issuance TYA'!$B$2)))</f>
        <v>0</v>
      </c>
      <c r="CL98" s="218">
        <f>IF(ISBLANK('Hoja De Calculo'!CM$13),'Credit issuance TYA'!CL98-('Credit issuance TYA'!$BZ$21*'Credit issuance TYA'!$B$2),IF('Hoja De Calculo'!CM$16&lt;'Hoja De Calculo'!CL$16,0,'Credit issuance TYA'!CL98-('Credit issuance TYA'!$BZ$21*'Credit issuance TYA'!$B$2)))</f>
        <v>0</v>
      </c>
      <c r="CM98" s="218">
        <f>IF(ISBLANK('Hoja De Calculo'!CN$13),'Credit issuance TYA'!CM98-('Credit issuance TYA'!$BZ$21*'Credit issuance TYA'!$B$2),IF('Hoja De Calculo'!CN$16&lt;'Hoja De Calculo'!CM$16,0,'Credit issuance TYA'!CM98-('Credit issuance TYA'!$BZ$21*'Credit issuance TYA'!$B$2)))</f>
        <v>0</v>
      </c>
      <c r="CN98" s="218">
        <f>IF(ISBLANK('Hoja De Calculo'!CO$13),'Credit issuance TYA'!CN98-('Credit issuance TYA'!$BZ$21*'Credit issuance TYA'!$B$2),IF('Hoja De Calculo'!CO$16&lt;'Hoja De Calculo'!CN$16,0,'Credit issuance TYA'!CN98-('Credit issuance TYA'!$BZ$21*'Credit issuance TYA'!$B$2)))</f>
        <v>0</v>
      </c>
      <c r="CO98" s="218">
        <f>IF(ISBLANK('Hoja De Calculo'!CP$13),'Credit issuance TYA'!CO98-('Credit issuance TYA'!$BZ$21*'Credit issuance TYA'!$B$2),IF('Hoja De Calculo'!CP$16&lt;'Hoja De Calculo'!CO$16,0,'Credit issuance TYA'!CO98-('Credit issuance TYA'!$BZ$21*'Credit issuance TYA'!$B$2)))</f>
        <v>0</v>
      </c>
      <c r="CP98" s="218">
        <f>IF(ISBLANK('Hoja De Calculo'!CQ$13),'Credit issuance TYA'!CP98-('Credit issuance TYA'!$BZ$21*'Credit issuance TYA'!$B$2),IF('Hoja De Calculo'!CQ$16&lt;'Hoja De Calculo'!CP$16,0,'Credit issuance TYA'!CP98-('Credit issuance TYA'!$BZ$21*'Credit issuance TYA'!$B$2)))</f>
        <v>0</v>
      </c>
      <c r="CQ98" s="218">
        <f>IF(ISBLANK('Hoja De Calculo'!CR$13),'Credit issuance TYA'!CQ98-('Credit issuance TYA'!$BZ$21*'Credit issuance TYA'!$B$2),IF('Hoja De Calculo'!CR$16&lt;'Hoja De Calculo'!CQ$16,0,'Credit issuance TYA'!CQ98-('Credit issuance TYA'!$BZ$21*'Credit issuance TYA'!$B$2)))</f>
        <v>0</v>
      </c>
      <c r="CR98" s="218">
        <f>IF(ISBLANK('Hoja De Calculo'!CS$13),'Credit issuance TYA'!CR98-('Credit issuance TYA'!$BZ$21*'Credit issuance TYA'!$B$2),IF('Hoja De Calculo'!CS$16&lt;'Hoja De Calculo'!CR$16,0,'Credit issuance TYA'!CR98-('Credit issuance TYA'!$BZ$21*'Credit issuance TYA'!$B$2)))</f>
        <v>0</v>
      </c>
      <c r="CS98" s="218">
        <f>IF(ISBLANK('Hoja De Calculo'!CT$13),'Credit issuance TYA'!CS98-('Credit issuance TYA'!$BZ$21*'Credit issuance TYA'!$B$2),IF('Hoja De Calculo'!CT$16&lt;'Hoja De Calculo'!CS$16,0,'Credit issuance TYA'!CS98-('Credit issuance TYA'!$BZ$21*'Credit issuance TYA'!$B$2)))</f>
        <v>0</v>
      </c>
      <c r="CT98" s="218">
        <f>IF(ISBLANK('Hoja De Calculo'!CU$13),'Credit issuance TYA'!CT98-('Credit issuance TYA'!$BZ$21*'Credit issuance TYA'!$B$2),IF('Hoja De Calculo'!CU$16&lt;'Hoja De Calculo'!CT$16,0,'Credit issuance TYA'!CT98-('Credit issuance TYA'!$BZ$21*'Credit issuance TYA'!$B$2)))</f>
        <v>0</v>
      </c>
      <c r="CU98" s="218">
        <f>IF(ISBLANK('Hoja De Calculo'!CV$13),'Credit issuance TYA'!CU98-('Credit issuance TYA'!$BZ$21*'Credit issuance TYA'!$B$2),IF('Hoja De Calculo'!CV$16&lt;'Hoja De Calculo'!CU$16,0,'Credit issuance TYA'!CU98-('Credit issuance TYA'!$BZ$21*'Credit issuance TYA'!$B$2)))</f>
        <v>0</v>
      </c>
      <c r="CV98" s="218">
        <f>IF(ISBLANK('Hoja De Calculo'!CW$13),'Credit issuance TYA'!CV98-('Credit issuance TYA'!$BZ$21*'Credit issuance TYA'!$B$2),IF('Hoja De Calculo'!CW$16&lt;'Hoja De Calculo'!CV$16,0,'Credit issuance TYA'!CV98-('Credit issuance TYA'!$BZ$21*'Credit issuance TYA'!$B$2)))</f>
        <v>0</v>
      </c>
      <c r="CW98" s="218">
        <f>IF(ISBLANK('Hoja De Calculo'!CX$13),'Credit issuance TYA'!CW98-('Credit issuance TYA'!$BZ$21*'Credit issuance TYA'!$B$2),IF('Hoja De Calculo'!CX$16&lt;'Hoja De Calculo'!CW$16,0,'Credit issuance TYA'!CW98-('Credit issuance TYA'!$BZ$21*'Credit issuance TYA'!$B$2)))</f>
        <v>0</v>
      </c>
    </row>
    <row r="99" spans="1:101" x14ac:dyDescent="0.35">
      <c r="A99" t="s">
        <v>204</v>
      </c>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c r="BJ99" s="196"/>
      <c r="BK99" s="196"/>
      <c r="BL99" s="196"/>
      <c r="BM99" s="196"/>
      <c r="BN99" s="196"/>
      <c r="BO99" s="196"/>
      <c r="BP99" s="196"/>
      <c r="BQ99" s="196"/>
      <c r="BR99" s="196"/>
      <c r="BS99" s="196"/>
      <c r="BT99" s="196"/>
      <c r="BU99" s="196"/>
      <c r="BV99" s="196"/>
      <c r="BW99" s="196"/>
      <c r="BX99" s="196"/>
      <c r="BY99" s="196"/>
      <c r="BZ99" s="196"/>
      <c r="CA99" s="218">
        <f>'Credit issuance TYA'!CA99-('Credit issuance TYA'!$CA$21*'Credit issuance TYA'!$B$2)</f>
        <v>0</v>
      </c>
      <c r="CB99" s="218">
        <f>IF(ISBLANK('Hoja De Calculo'!CC$13),'Credit issuance TYA'!CB99-('Credit issuance TYA'!$CA$21*'Credit issuance TYA'!$B$2),IF('Hoja De Calculo'!CC$16&lt;'Hoja De Calculo'!CB$16,0,'Credit issuance TYA'!CB99-('Credit issuance TYA'!$CA$21*'Credit issuance TYA'!$B$2)))</f>
        <v>0</v>
      </c>
      <c r="CC99" s="218">
        <f>IF(ISBLANK('Hoja De Calculo'!CD$13),'Credit issuance TYA'!CC99-('Credit issuance TYA'!$CA$21*'Credit issuance TYA'!$B$2),IF('Hoja De Calculo'!CD$16&lt;'Hoja De Calculo'!CC$16,0,'Credit issuance TYA'!CC99-('Credit issuance TYA'!$CA$21*'Credit issuance TYA'!$B$2)))</f>
        <v>0</v>
      </c>
      <c r="CD99" s="218">
        <f>IF(ISBLANK('Hoja De Calculo'!CE$13),'Credit issuance TYA'!CD99-('Credit issuance TYA'!$CA$21*'Credit issuance TYA'!$B$2),IF('Hoja De Calculo'!CE$16&lt;'Hoja De Calculo'!CD$16,0,'Credit issuance TYA'!CD99-('Credit issuance TYA'!$CA$21*'Credit issuance TYA'!$B$2)))</f>
        <v>0</v>
      </c>
      <c r="CE99" s="218">
        <f>IF(ISBLANK('Hoja De Calculo'!CF$13),'Credit issuance TYA'!CE99-('Credit issuance TYA'!$CA$21*'Credit issuance TYA'!$B$2),IF('Hoja De Calculo'!CF$16&lt;'Hoja De Calculo'!CE$16,0,'Credit issuance TYA'!CE99-('Credit issuance TYA'!$CA$21*'Credit issuance TYA'!$B$2)))</f>
        <v>0</v>
      </c>
      <c r="CF99" s="218">
        <f>IF(ISBLANK('Hoja De Calculo'!CG$13),'Credit issuance TYA'!CF99-('Credit issuance TYA'!$CA$21*'Credit issuance TYA'!$B$2),IF('Hoja De Calculo'!CG$16&lt;'Hoja De Calculo'!CF$16,0,'Credit issuance TYA'!CF99-('Credit issuance TYA'!$CA$21*'Credit issuance TYA'!$B$2)))</f>
        <v>0</v>
      </c>
      <c r="CG99" s="218">
        <f>IF(ISBLANK('Hoja De Calculo'!CH$13),'Credit issuance TYA'!CG99-('Credit issuance TYA'!$CA$21*'Credit issuance TYA'!$B$2),IF('Hoja De Calculo'!CH$16&lt;'Hoja De Calculo'!CG$16,0,'Credit issuance TYA'!CG99-('Credit issuance TYA'!$CA$21*'Credit issuance TYA'!$B$2)))</f>
        <v>0</v>
      </c>
      <c r="CH99" s="218">
        <f>IF(ISBLANK('Hoja De Calculo'!CI$13),'Credit issuance TYA'!CH99-('Credit issuance TYA'!$CA$21*'Credit issuance TYA'!$B$2),IF('Hoja De Calculo'!CI$16&lt;'Hoja De Calculo'!CH$16,0,'Credit issuance TYA'!CH99-('Credit issuance TYA'!$CA$21*'Credit issuance TYA'!$B$2)))</f>
        <v>0</v>
      </c>
      <c r="CI99" s="218">
        <f>IF(ISBLANK('Hoja De Calculo'!CJ$13),'Credit issuance TYA'!CI99-('Credit issuance TYA'!$CA$21*'Credit issuance TYA'!$B$2),IF('Hoja De Calculo'!CJ$16&lt;'Hoja De Calculo'!CI$16,0,'Credit issuance TYA'!CI99-('Credit issuance TYA'!$CA$21*'Credit issuance TYA'!$B$2)))</f>
        <v>0</v>
      </c>
      <c r="CJ99" s="218">
        <f>IF(ISBLANK('Hoja De Calculo'!CK$13),'Credit issuance TYA'!CJ99-('Credit issuance TYA'!$CA$21*'Credit issuance TYA'!$B$2),IF('Hoja De Calculo'!CK$16&lt;'Hoja De Calculo'!CJ$16,0,'Credit issuance TYA'!CJ99-('Credit issuance TYA'!$CA$21*'Credit issuance TYA'!$B$2)))</f>
        <v>0</v>
      </c>
      <c r="CK99" s="218">
        <f>IF(ISBLANK('Hoja De Calculo'!CL$13),'Credit issuance TYA'!CK99-('Credit issuance TYA'!$CA$21*'Credit issuance TYA'!$B$2),IF('Hoja De Calculo'!CL$16&lt;'Hoja De Calculo'!CK$16,0,'Credit issuance TYA'!CK99-('Credit issuance TYA'!$CA$21*'Credit issuance TYA'!$B$2)))</f>
        <v>0</v>
      </c>
      <c r="CL99" s="218">
        <f>IF(ISBLANK('Hoja De Calculo'!CM$13),'Credit issuance TYA'!CL99-('Credit issuance TYA'!$CA$21*'Credit issuance TYA'!$B$2),IF('Hoja De Calculo'!CM$16&lt;'Hoja De Calculo'!CL$16,0,'Credit issuance TYA'!CL99-('Credit issuance TYA'!$CA$21*'Credit issuance TYA'!$B$2)))</f>
        <v>0</v>
      </c>
      <c r="CM99" s="218">
        <f>IF(ISBLANK('Hoja De Calculo'!CN$13),'Credit issuance TYA'!CM99-('Credit issuance TYA'!$CA$21*'Credit issuance TYA'!$B$2),IF('Hoja De Calculo'!CN$16&lt;'Hoja De Calculo'!CM$16,0,'Credit issuance TYA'!CM99-('Credit issuance TYA'!$CA$21*'Credit issuance TYA'!$B$2)))</f>
        <v>0</v>
      </c>
      <c r="CN99" s="218">
        <f>IF(ISBLANK('Hoja De Calculo'!CO$13),'Credit issuance TYA'!CN99-('Credit issuance TYA'!$CA$21*'Credit issuance TYA'!$B$2),IF('Hoja De Calculo'!CO$16&lt;'Hoja De Calculo'!CN$16,0,'Credit issuance TYA'!CN99-('Credit issuance TYA'!$CA$21*'Credit issuance TYA'!$B$2)))</f>
        <v>0</v>
      </c>
      <c r="CO99" s="218">
        <f>IF(ISBLANK('Hoja De Calculo'!CP$13),'Credit issuance TYA'!CO99-('Credit issuance TYA'!$CA$21*'Credit issuance TYA'!$B$2),IF('Hoja De Calculo'!CP$16&lt;'Hoja De Calculo'!CO$16,0,'Credit issuance TYA'!CO99-('Credit issuance TYA'!$CA$21*'Credit issuance TYA'!$B$2)))</f>
        <v>0</v>
      </c>
      <c r="CP99" s="218">
        <f>IF(ISBLANK('Hoja De Calculo'!CQ$13),'Credit issuance TYA'!CP99-('Credit issuance TYA'!$CA$21*'Credit issuance TYA'!$B$2),IF('Hoja De Calculo'!CQ$16&lt;'Hoja De Calculo'!CP$16,0,'Credit issuance TYA'!CP99-('Credit issuance TYA'!$CA$21*'Credit issuance TYA'!$B$2)))</f>
        <v>0</v>
      </c>
      <c r="CQ99" s="218">
        <f>IF(ISBLANK('Hoja De Calculo'!CR$13),'Credit issuance TYA'!CQ99-('Credit issuance TYA'!$CA$21*'Credit issuance TYA'!$B$2),IF('Hoja De Calculo'!CR$16&lt;'Hoja De Calculo'!CQ$16,0,'Credit issuance TYA'!CQ99-('Credit issuance TYA'!$CA$21*'Credit issuance TYA'!$B$2)))</f>
        <v>0</v>
      </c>
      <c r="CR99" s="218">
        <f>IF(ISBLANK('Hoja De Calculo'!CS$13),'Credit issuance TYA'!CR99-('Credit issuance TYA'!$CA$21*'Credit issuance TYA'!$B$2),IF('Hoja De Calculo'!CS$16&lt;'Hoja De Calculo'!CR$16,0,'Credit issuance TYA'!CR99-('Credit issuance TYA'!$CA$21*'Credit issuance TYA'!$B$2)))</f>
        <v>0</v>
      </c>
      <c r="CS99" s="218">
        <f>IF(ISBLANK('Hoja De Calculo'!CT$13),'Credit issuance TYA'!CS99-('Credit issuance TYA'!$CA$21*'Credit issuance TYA'!$B$2),IF('Hoja De Calculo'!CT$16&lt;'Hoja De Calculo'!CS$16,0,'Credit issuance TYA'!CS99-('Credit issuance TYA'!$CA$21*'Credit issuance TYA'!$B$2)))</f>
        <v>0</v>
      </c>
      <c r="CT99" s="218">
        <f>IF(ISBLANK('Hoja De Calculo'!CU$13),'Credit issuance TYA'!CT99-('Credit issuance TYA'!$CA$21*'Credit issuance TYA'!$B$2),IF('Hoja De Calculo'!CU$16&lt;'Hoja De Calculo'!CT$16,0,'Credit issuance TYA'!CT99-('Credit issuance TYA'!$CA$21*'Credit issuance TYA'!$B$2)))</f>
        <v>0</v>
      </c>
      <c r="CU99" s="218">
        <f>IF(ISBLANK('Hoja De Calculo'!CV$13),'Credit issuance TYA'!CU99-('Credit issuance TYA'!$CA$21*'Credit issuance TYA'!$B$2),IF('Hoja De Calculo'!CV$16&lt;'Hoja De Calculo'!CU$16,0,'Credit issuance TYA'!CU99-('Credit issuance TYA'!$CA$21*'Credit issuance TYA'!$B$2)))</f>
        <v>0</v>
      </c>
      <c r="CV99" s="218">
        <f>IF(ISBLANK('Hoja De Calculo'!CW$13),'Credit issuance TYA'!CV99-('Credit issuance TYA'!$CA$21*'Credit issuance TYA'!$B$2),IF('Hoja De Calculo'!CW$16&lt;'Hoja De Calculo'!CV$16,0,'Credit issuance TYA'!CV99-('Credit issuance TYA'!$CA$21*'Credit issuance TYA'!$B$2)))</f>
        <v>0</v>
      </c>
      <c r="CW99" s="218">
        <f>IF(ISBLANK('Hoja De Calculo'!CX$13),'Credit issuance TYA'!CW99-('Credit issuance TYA'!$CA$21*'Credit issuance TYA'!$B$2),IF('Hoja De Calculo'!CX$16&lt;'Hoja De Calculo'!CW$16,0,'Credit issuance TYA'!CW99-('Credit issuance TYA'!$CA$21*'Credit issuance TYA'!$B$2)))</f>
        <v>0</v>
      </c>
    </row>
    <row r="100" spans="1:101" x14ac:dyDescent="0.35">
      <c r="A100" t="s">
        <v>205</v>
      </c>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c r="BI100" s="196"/>
      <c r="BJ100" s="196"/>
      <c r="BK100" s="196"/>
      <c r="BL100" s="196"/>
      <c r="BM100" s="196"/>
      <c r="BN100" s="196"/>
      <c r="BO100" s="196"/>
      <c r="BP100" s="196"/>
      <c r="BQ100" s="196"/>
      <c r="BR100" s="196"/>
      <c r="BS100" s="196"/>
      <c r="BT100" s="196"/>
      <c r="BU100" s="196"/>
      <c r="BV100" s="196"/>
      <c r="BW100" s="196"/>
      <c r="BX100" s="196"/>
      <c r="BY100" s="196"/>
      <c r="BZ100" s="196"/>
      <c r="CA100" s="196"/>
      <c r="CB100" s="218">
        <f>'Credit issuance TYA'!CB100-('Credit issuance TYA'!$CB$21*'Credit issuance TYA'!$B$2)</f>
        <v>0</v>
      </c>
      <c r="CC100" s="218">
        <f>IF(ISBLANK('Hoja De Calculo'!CD$13),'Credit issuance TYA'!CC100-('Credit issuance TYA'!$CB$21*'Credit issuance TYA'!$B$2),IF('Hoja De Calculo'!CD$16&lt;'Hoja De Calculo'!CC$16,0,'Credit issuance TYA'!CC100-('Credit issuance TYA'!$CB$21*'Credit issuance TYA'!$B$2)))</f>
        <v>0</v>
      </c>
      <c r="CD100" s="218">
        <f>IF(ISBLANK('Hoja De Calculo'!CE$13),'Credit issuance TYA'!CD100-('Credit issuance TYA'!$CB$21*'Credit issuance TYA'!$B$2),IF('Hoja De Calculo'!CE$16&lt;'Hoja De Calculo'!CD$16,0,'Credit issuance TYA'!CD100-('Credit issuance TYA'!$CB$21*'Credit issuance TYA'!$B$2)))</f>
        <v>0</v>
      </c>
      <c r="CE100" s="218">
        <f>IF(ISBLANK('Hoja De Calculo'!CF$13),'Credit issuance TYA'!CE100-('Credit issuance TYA'!$CB$21*'Credit issuance TYA'!$B$2),IF('Hoja De Calculo'!CF$16&lt;'Hoja De Calculo'!CE$16,0,'Credit issuance TYA'!CE100-('Credit issuance TYA'!$CB$21*'Credit issuance TYA'!$B$2)))</f>
        <v>0</v>
      </c>
      <c r="CF100" s="218">
        <f>IF(ISBLANK('Hoja De Calculo'!CG$13),'Credit issuance TYA'!CF100-('Credit issuance TYA'!$CB$21*'Credit issuance TYA'!$B$2),IF('Hoja De Calculo'!CG$16&lt;'Hoja De Calculo'!CF$16,0,'Credit issuance TYA'!CF100-('Credit issuance TYA'!$CB$21*'Credit issuance TYA'!$B$2)))</f>
        <v>0</v>
      </c>
      <c r="CG100" s="218">
        <f>IF(ISBLANK('Hoja De Calculo'!CH$13),'Credit issuance TYA'!CG100-('Credit issuance TYA'!$CB$21*'Credit issuance TYA'!$B$2),IF('Hoja De Calculo'!CH$16&lt;'Hoja De Calculo'!CG$16,0,'Credit issuance TYA'!CG100-('Credit issuance TYA'!$CB$21*'Credit issuance TYA'!$B$2)))</f>
        <v>0</v>
      </c>
      <c r="CH100" s="218">
        <f>IF(ISBLANK('Hoja De Calculo'!CI$13),'Credit issuance TYA'!CH100-('Credit issuance TYA'!$CB$21*'Credit issuance TYA'!$B$2),IF('Hoja De Calculo'!CI$16&lt;'Hoja De Calculo'!CH$16,0,'Credit issuance TYA'!CH100-('Credit issuance TYA'!$CB$21*'Credit issuance TYA'!$B$2)))</f>
        <v>0</v>
      </c>
      <c r="CI100" s="218">
        <f>IF(ISBLANK('Hoja De Calculo'!CJ$13),'Credit issuance TYA'!CI100-('Credit issuance TYA'!$CB$21*'Credit issuance TYA'!$B$2),IF('Hoja De Calculo'!CJ$16&lt;'Hoja De Calculo'!CI$16,0,'Credit issuance TYA'!CI100-('Credit issuance TYA'!$CB$21*'Credit issuance TYA'!$B$2)))</f>
        <v>0</v>
      </c>
      <c r="CJ100" s="218">
        <f>IF(ISBLANK('Hoja De Calculo'!CK$13),'Credit issuance TYA'!CJ100-('Credit issuance TYA'!$CB$21*'Credit issuance TYA'!$B$2),IF('Hoja De Calculo'!CK$16&lt;'Hoja De Calculo'!CJ$16,0,'Credit issuance TYA'!CJ100-('Credit issuance TYA'!$CB$21*'Credit issuance TYA'!$B$2)))</f>
        <v>0</v>
      </c>
      <c r="CK100" s="218">
        <f>IF(ISBLANK('Hoja De Calculo'!CL$13),'Credit issuance TYA'!CK100-('Credit issuance TYA'!$CB$21*'Credit issuance TYA'!$B$2),IF('Hoja De Calculo'!CL$16&lt;'Hoja De Calculo'!CK$16,0,'Credit issuance TYA'!CK100-('Credit issuance TYA'!$CB$21*'Credit issuance TYA'!$B$2)))</f>
        <v>0</v>
      </c>
      <c r="CL100" s="218">
        <f>IF(ISBLANK('Hoja De Calculo'!CM$13),'Credit issuance TYA'!CL100-('Credit issuance TYA'!$CB$21*'Credit issuance TYA'!$B$2),IF('Hoja De Calculo'!CM$16&lt;'Hoja De Calculo'!CL$16,0,'Credit issuance TYA'!CL100-('Credit issuance TYA'!$CB$21*'Credit issuance TYA'!$B$2)))</f>
        <v>0</v>
      </c>
      <c r="CM100" s="218">
        <f>IF(ISBLANK('Hoja De Calculo'!CN$13),'Credit issuance TYA'!CM100-('Credit issuance TYA'!$CB$21*'Credit issuance TYA'!$B$2),IF('Hoja De Calculo'!CN$16&lt;'Hoja De Calculo'!CM$16,0,'Credit issuance TYA'!CM100-('Credit issuance TYA'!$CB$21*'Credit issuance TYA'!$B$2)))</f>
        <v>0</v>
      </c>
      <c r="CN100" s="218">
        <f>IF(ISBLANK('Hoja De Calculo'!CO$13),'Credit issuance TYA'!CN100-('Credit issuance TYA'!$CB$21*'Credit issuance TYA'!$B$2),IF('Hoja De Calculo'!CO$16&lt;'Hoja De Calculo'!CN$16,0,'Credit issuance TYA'!CN100-('Credit issuance TYA'!$CB$21*'Credit issuance TYA'!$B$2)))</f>
        <v>0</v>
      </c>
      <c r="CO100" s="218">
        <f>IF(ISBLANK('Hoja De Calculo'!CP$13),'Credit issuance TYA'!CO100-('Credit issuance TYA'!$CB$21*'Credit issuance TYA'!$B$2),IF('Hoja De Calculo'!CP$16&lt;'Hoja De Calculo'!CO$16,0,'Credit issuance TYA'!CO100-('Credit issuance TYA'!$CB$21*'Credit issuance TYA'!$B$2)))</f>
        <v>0</v>
      </c>
      <c r="CP100" s="218">
        <f>IF(ISBLANK('Hoja De Calculo'!CQ$13),'Credit issuance TYA'!CP100-('Credit issuance TYA'!$CB$21*'Credit issuance TYA'!$B$2),IF('Hoja De Calculo'!CQ$16&lt;'Hoja De Calculo'!CP$16,0,'Credit issuance TYA'!CP100-('Credit issuance TYA'!$CB$21*'Credit issuance TYA'!$B$2)))</f>
        <v>0</v>
      </c>
      <c r="CQ100" s="218">
        <f>IF(ISBLANK('Hoja De Calculo'!CR$13),'Credit issuance TYA'!CQ100-('Credit issuance TYA'!$CB$21*'Credit issuance TYA'!$B$2),IF('Hoja De Calculo'!CR$16&lt;'Hoja De Calculo'!CQ$16,0,'Credit issuance TYA'!CQ100-('Credit issuance TYA'!$CB$21*'Credit issuance TYA'!$B$2)))</f>
        <v>0</v>
      </c>
      <c r="CR100" s="218">
        <f>IF(ISBLANK('Hoja De Calculo'!CS$13),'Credit issuance TYA'!CR100-('Credit issuance TYA'!$CB$21*'Credit issuance TYA'!$B$2),IF('Hoja De Calculo'!CS$16&lt;'Hoja De Calculo'!CR$16,0,'Credit issuance TYA'!CR100-('Credit issuance TYA'!$CB$21*'Credit issuance TYA'!$B$2)))</f>
        <v>0</v>
      </c>
      <c r="CS100" s="218">
        <f>IF(ISBLANK('Hoja De Calculo'!CT$13),'Credit issuance TYA'!CS100-('Credit issuance TYA'!$CB$21*'Credit issuance TYA'!$B$2),IF('Hoja De Calculo'!CT$16&lt;'Hoja De Calculo'!CS$16,0,'Credit issuance TYA'!CS100-('Credit issuance TYA'!$CB$21*'Credit issuance TYA'!$B$2)))</f>
        <v>0</v>
      </c>
      <c r="CT100" s="218">
        <f>IF(ISBLANK('Hoja De Calculo'!CU$13),'Credit issuance TYA'!CT100-('Credit issuance TYA'!$CB$21*'Credit issuance TYA'!$B$2),IF('Hoja De Calculo'!CU$16&lt;'Hoja De Calculo'!CT$16,0,'Credit issuance TYA'!CT100-('Credit issuance TYA'!$CB$21*'Credit issuance TYA'!$B$2)))</f>
        <v>0</v>
      </c>
      <c r="CU100" s="218">
        <f>IF(ISBLANK('Hoja De Calculo'!CV$13),'Credit issuance TYA'!CU100-('Credit issuance TYA'!$CB$21*'Credit issuance TYA'!$B$2),IF('Hoja De Calculo'!CV$16&lt;'Hoja De Calculo'!CU$16,0,'Credit issuance TYA'!CU100-('Credit issuance TYA'!$CB$21*'Credit issuance TYA'!$B$2)))</f>
        <v>0</v>
      </c>
      <c r="CV100" s="218">
        <f>IF(ISBLANK('Hoja De Calculo'!CW$13),'Credit issuance TYA'!CV100-('Credit issuance TYA'!$CB$21*'Credit issuance TYA'!$B$2),IF('Hoja De Calculo'!CW$16&lt;'Hoja De Calculo'!CV$16,0,'Credit issuance TYA'!CV100-('Credit issuance TYA'!$CB$21*'Credit issuance TYA'!$B$2)))</f>
        <v>0</v>
      </c>
      <c r="CW100" s="218">
        <f>IF(ISBLANK('Hoja De Calculo'!CX$13),'Credit issuance TYA'!CW100-('Credit issuance TYA'!$CB$21*'Credit issuance TYA'!$B$2),IF('Hoja De Calculo'!CX$16&lt;'Hoja De Calculo'!CW$16,0,'Credit issuance TYA'!CW100-('Credit issuance TYA'!$CB$21*'Credit issuance TYA'!$B$2)))</f>
        <v>0</v>
      </c>
    </row>
    <row r="101" spans="1:101" x14ac:dyDescent="0.35">
      <c r="A101" t="s">
        <v>206</v>
      </c>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6"/>
      <c r="BA101" s="196"/>
      <c r="BB101" s="196"/>
      <c r="BC101" s="196"/>
      <c r="BD101" s="196"/>
      <c r="BE101" s="196"/>
      <c r="BF101" s="196"/>
      <c r="BG101" s="196"/>
      <c r="BH101" s="196"/>
      <c r="BI101" s="196"/>
      <c r="BJ101" s="196"/>
      <c r="BK101" s="196"/>
      <c r="BL101" s="196"/>
      <c r="BM101" s="196"/>
      <c r="BN101" s="196"/>
      <c r="BO101" s="196"/>
      <c r="BP101" s="196"/>
      <c r="BQ101" s="196"/>
      <c r="BR101" s="196"/>
      <c r="BS101" s="196"/>
      <c r="BT101" s="196"/>
      <c r="BU101" s="196"/>
      <c r="BV101" s="196"/>
      <c r="BW101" s="196"/>
      <c r="BX101" s="196"/>
      <c r="BY101" s="196"/>
      <c r="BZ101" s="196"/>
      <c r="CA101" s="196"/>
      <c r="CB101" s="196"/>
      <c r="CC101" s="218">
        <f>'Credit issuance TYA'!CC101-('Credit issuance TYA'!$CC$21*'Credit issuance TYA'!$B$2)</f>
        <v>0</v>
      </c>
      <c r="CD101" s="218">
        <f>IF(ISBLANK('Hoja De Calculo'!CE$13),'Credit issuance TYA'!CD101-('Credit issuance TYA'!$CC$21*'Credit issuance TYA'!$B$2),IF('Hoja De Calculo'!CE$16&lt;'Hoja De Calculo'!CD$16,0,'Credit issuance TYA'!CD101-('Credit issuance TYA'!$CC$21*'Credit issuance TYA'!$B$2)))</f>
        <v>0</v>
      </c>
      <c r="CE101" s="218">
        <f>IF(ISBLANK('Hoja De Calculo'!CF$13),'Credit issuance TYA'!CE101-('Credit issuance TYA'!$CC$21*'Credit issuance TYA'!$B$2),IF('Hoja De Calculo'!CF$16&lt;'Hoja De Calculo'!CE$16,0,'Credit issuance TYA'!CE101-('Credit issuance TYA'!$CC$21*'Credit issuance TYA'!$B$2)))</f>
        <v>0</v>
      </c>
      <c r="CF101" s="218">
        <f>IF(ISBLANK('Hoja De Calculo'!CG$13),'Credit issuance TYA'!CF101-('Credit issuance TYA'!$CC$21*'Credit issuance TYA'!$B$2),IF('Hoja De Calculo'!CG$16&lt;'Hoja De Calculo'!CF$16,0,'Credit issuance TYA'!CF101-('Credit issuance TYA'!$CC$21*'Credit issuance TYA'!$B$2)))</f>
        <v>0</v>
      </c>
      <c r="CG101" s="218">
        <f>IF(ISBLANK('Hoja De Calculo'!CH$13),'Credit issuance TYA'!CG101-('Credit issuance TYA'!$CC$21*'Credit issuance TYA'!$B$2),IF('Hoja De Calculo'!CH$16&lt;'Hoja De Calculo'!CG$16,0,'Credit issuance TYA'!CG101-('Credit issuance TYA'!$CC$21*'Credit issuance TYA'!$B$2)))</f>
        <v>0</v>
      </c>
      <c r="CH101" s="218">
        <f>IF(ISBLANK('Hoja De Calculo'!CI$13),'Credit issuance TYA'!CH101-('Credit issuance TYA'!$CC$21*'Credit issuance TYA'!$B$2),IF('Hoja De Calculo'!CI$16&lt;'Hoja De Calculo'!CH$16,0,'Credit issuance TYA'!CH101-('Credit issuance TYA'!$CC$21*'Credit issuance TYA'!$B$2)))</f>
        <v>0</v>
      </c>
      <c r="CI101" s="218">
        <f>IF(ISBLANK('Hoja De Calculo'!CJ$13),'Credit issuance TYA'!CI101-('Credit issuance TYA'!$CC$21*'Credit issuance TYA'!$B$2),IF('Hoja De Calculo'!CJ$16&lt;'Hoja De Calculo'!CI$16,0,'Credit issuance TYA'!CI101-('Credit issuance TYA'!$CC$21*'Credit issuance TYA'!$B$2)))</f>
        <v>0</v>
      </c>
      <c r="CJ101" s="218">
        <f>IF(ISBLANK('Hoja De Calculo'!CK$13),'Credit issuance TYA'!CJ101-('Credit issuance TYA'!$CC$21*'Credit issuance TYA'!$B$2),IF('Hoja De Calculo'!CK$16&lt;'Hoja De Calculo'!CJ$16,0,'Credit issuance TYA'!CJ101-('Credit issuance TYA'!$CC$21*'Credit issuance TYA'!$B$2)))</f>
        <v>0</v>
      </c>
      <c r="CK101" s="218">
        <f>IF(ISBLANK('Hoja De Calculo'!CL$13),'Credit issuance TYA'!CK101-('Credit issuance TYA'!$CC$21*'Credit issuance TYA'!$B$2),IF('Hoja De Calculo'!CL$16&lt;'Hoja De Calculo'!CK$16,0,'Credit issuance TYA'!CK101-('Credit issuance TYA'!$CC$21*'Credit issuance TYA'!$B$2)))</f>
        <v>0</v>
      </c>
      <c r="CL101" s="218">
        <f>IF(ISBLANK('Hoja De Calculo'!CM$13),'Credit issuance TYA'!CL101-('Credit issuance TYA'!$CC$21*'Credit issuance TYA'!$B$2),IF('Hoja De Calculo'!CM$16&lt;'Hoja De Calculo'!CL$16,0,'Credit issuance TYA'!CL101-('Credit issuance TYA'!$CC$21*'Credit issuance TYA'!$B$2)))</f>
        <v>0</v>
      </c>
      <c r="CM101" s="218">
        <f>IF(ISBLANK('Hoja De Calculo'!CN$13),'Credit issuance TYA'!CM101-('Credit issuance TYA'!$CC$21*'Credit issuance TYA'!$B$2),IF('Hoja De Calculo'!CN$16&lt;'Hoja De Calculo'!CM$16,0,'Credit issuance TYA'!CM101-('Credit issuance TYA'!$CC$21*'Credit issuance TYA'!$B$2)))</f>
        <v>0</v>
      </c>
      <c r="CN101" s="218">
        <f>IF(ISBLANK('Hoja De Calculo'!CO$13),'Credit issuance TYA'!CN101-('Credit issuance TYA'!$CC$21*'Credit issuance TYA'!$B$2),IF('Hoja De Calculo'!CO$16&lt;'Hoja De Calculo'!CN$16,0,'Credit issuance TYA'!CN101-('Credit issuance TYA'!$CC$21*'Credit issuance TYA'!$B$2)))</f>
        <v>0</v>
      </c>
      <c r="CO101" s="218">
        <f>IF(ISBLANK('Hoja De Calculo'!CP$13),'Credit issuance TYA'!CO101-('Credit issuance TYA'!$CC$21*'Credit issuance TYA'!$B$2),IF('Hoja De Calculo'!CP$16&lt;'Hoja De Calculo'!CO$16,0,'Credit issuance TYA'!CO101-('Credit issuance TYA'!$CC$21*'Credit issuance TYA'!$B$2)))</f>
        <v>0</v>
      </c>
      <c r="CP101" s="218">
        <f>IF(ISBLANK('Hoja De Calculo'!CQ$13),'Credit issuance TYA'!CP101-('Credit issuance TYA'!$CC$21*'Credit issuance TYA'!$B$2),IF('Hoja De Calculo'!CQ$16&lt;'Hoja De Calculo'!CP$16,0,'Credit issuance TYA'!CP101-('Credit issuance TYA'!$CC$21*'Credit issuance TYA'!$B$2)))</f>
        <v>0</v>
      </c>
      <c r="CQ101" s="218">
        <f>IF(ISBLANK('Hoja De Calculo'!CR$13),'Credit issuance TYA'!CQ101-('Credit issuance TYA'!$CC$21*'Credit issuance TYA'!$B$2),IF('Hoja De Calculo'!CR$16&lt;'Hoja De Calculo'!CQ$16,0,'Credit issuance TYA'!CQ101-('Credit issuance TYA'!$CC$21*'Credit issuance TYA'!$B$2)))</f>
        <v>0</v>
      </c>
      <c r="CR101" s="218">
        <f>IF(ISBLANK('Hoja De Calculo'!CS$13),'Credit issuance TYA'!CR101-('Credit issuance TYA'!$CC$21*'Credit issuance TYA'!$B$2),IF('Hoja De Calculo'!CS$16&lt;'Hoja De Calculo'!CR$16,0,'Credit issuance TYA'!CR101-('Credit issuance TYA'!$CC$21*'Credit issuance TYA'!$B$2)))</f>
        <v>0</v>
      </c>
      <c r="CS101" s="218">
        <f>IF(ISBLANK('Hoja De Calculo'!CT$13),'Credit issuance TYA'!CS101-('Credit issuance TYA'!$CC$21*'Credit issuance TYA'!$B$2),IF('Hoja De Calculo'!CT$16&lt;'Hoja De Calculo'!CS$16,0,'Credit issuance TYA'!CS101-('Credit issuance TYA'!$CC$21*'Credit issuance TYA'!$B$2)))</f>
        <v>0</v>
      </c>
      <c r="CT101" s="218">
        <f>IF(ISBLANK('Hoja De Calculo'!CU$13),'Credit issuance TYA'!CT101-('Credit issuance TYA'!$CC$21*'Credit issuance TYA'!$B$2),IF('Hoja De Calculo'!CU$16&lt;'Hoja De Calculo'!CT$16,0,'Credit issuance TYA'!CT101-('Credit issuance TYA'!$CC$21*'Credit issuance TYA'!$B$2)))</f>
        <v>0</v>
      </c>
      <c r="CU101" s="218">
        <f>IF(ISBLANK('Hoja De Calculo'!CV$13),'Credit issuance TYA'!CU101-('Credit issuance TYA'!$CC$21*'Credit issuance TYA'!$B$2),IF('Hoja De Calculo'!CV$16&lt;'Hoja De Calculo'!CU$16,0,'Credit issuance TYA'!CU101-('Credit issuance TYA'!$CC$21*'Credit issuance TYA'!$B$2)))</f>
        <v>0</v>
      </c>
      <c r="CV101" s="218">
        <f>IF(ISBLANK('Hoja De Calculo'!CW$13),'Credit issuance TYA'!CV101-('Credit issuance TYA'!$CC$21*'Credit issuance TYA'!$B$2),IF('Hoja De Calculo'!CW$16&lt;'Hoja De Calculo'!CV$16,0,'Credit issuance TYA'!CV101-('Credit issuance TYA'!$CC$21*'Credit issuance TYA'!$B$2)))</f>
        <v>0</v>
      </c>
      <c r="CW101" s="218">
        <f>IF(ISBLANK('Hoja De Calculo'!CX$13),'Credit issuance TYA'!CW101-('Credit issuance TYA'!$CC$21*'Credit issuance TYA'!$B$2),IF('Hoja De Calculo'!CX$16&lt;'Hoja De Calculo'!CW$16,0,'Credit issuance TYA'!CW101-('Credit issuance TYA'!$CC$21*'Credit issuance TYA'!$B$2)))</f>
        <v>0</v>
      </c>
    </row>
    <row r="102" spans="1:101" x14ac:dyDescent="0.35">
      <c r="A102" t="s">
        <v>207</v>
      </c>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c r="BI102" s="196"/>
      <c r="BJ102" s="196"/>
      <c r="BK102" s="196"/>
      <c r="BL102" s="196"/>
      <c r="BM102" s="196"/>
      <c r="BN102" s="196"/>
      <c r="BO102" s="196"/>
      <c r="BP102" s="196"/>
      <c r="BQ102" s="196"/>
      <c r="BR102" s="196"/>
      <c r="BS102" s="196"/>
      <c r="BT102" s="196"/>
      <c r="BU102" s="196"/>
      <c r="BV102" s="196"/>
      <c r="BW102" s="196"/>
      <c r="BX102" s="196"/>
      <c r="BY102" s="196"/>
      <c r="BZ102" s="196"/>
      <c r="CA102" s="196"/>
      <c r="CB102" s="196"/>
      <c r="CC102" s="196"/>
      <c r="CD102" s="218">
        <f>'Credit issuance TYA'!CD102-('Credit issuance TYA'!$CD$21*'Credit issuance TYA'!$B$2)</f>
        <v>0</v>
      </c>
      <c r="CE102" s="218">
        <f>IF(ISBLANK('Hoja De Calculo'!CF$13),'Credit issuance TYA'!CE102-('Credit issuance TYA'!$CD$21*'Credit issuance TYA'!$B$2),IF('Hoja De Calculo'!CF$16&lt;'Hoja De Calculo'!CE$16,0,'Credit issuance TYA'!CE102-('Credit issuance TYA'!$CD$21*'Credit issuance TYA'!$B$2)))</f>
        <v>0</v>
      </c>
      <c r="CF102" s="218">
        <f>IF(ISBLANK('Hoja De Calculo'!CG$13),'Credit issuance TYA'!CF102-('Credit issuance TYA'!$CD$21*'Credit issuance TYA'!$B$2),IF('Hoja De Calculo'!CG$16&lt;'Hoja De Calculo'!CF$16,0,'Credit issuance TYA'!CF102-('Credit issuance TYA'!$CD$21*'Credit issuance TYA'!$B$2)))</f>
        <v>0</v>
      </c>
      <c r="CG102" s="218">
        <f>IF(ISBLANK('Hoja De Calculo'!CH$13),'Credit issuance TYA'!CG102-('Credit issuance TYA'!$CD$21*'Credit issuance TYA'!$B$2),IF('Hoja De Calculo'!CH$16&lt;'Hoja De Calculo'!CG$16,0,'Credit issuance TYA'!CG102-('Credit issuance TYA'!$CD$21*'Credit issuance TYA'!$B$2)))</f>
        <v>0</v>
      </c>
      <c r="CH102" s="218">
        <f>IF(ISBLANK('Hoja De Calculo'!CI$13),'Credit issuance TYA'!CH102-('Credit issuance TYA'!$CD$21*'Credit issuance TYA'!$B$2),IF('Hoja De Calculo'!CI$16&lt;'Hoja De Calculo'!CH$16,0,'Credit issuance TYA'!CH102-('Credit issuance TYA'!$CD$21*'Credit issuance TYA'!$B$2)))</f>
        <v>0</v>
      </c>
      <c r="CI102" s="218">
        <f>IF(ISBLANK('Hoja De Calculo'!CJ$13),'Credit issuance TYA'!CI102-('Credit issuance TYA'!$CD$21*'Credit issuance TYA'!$B$2),IF('Hoja De Calculo'!CJ$16&lt;'Hoja De Calculo'!CI$16,0,'Credit issuance TYA'!CI102-('Credit issuance TYA'!$CD$21*'Credit issuance TYA'!$B$2)))</f>
        <v>0</v>
      </c>
      <c r="CJ102" s="218">
        <f>IF(ISBLANK('Hoja De Calculo'!CK$13),'Credit issuance TYA'!CJ102-('Credit issuance TYA'!$CD$21*'Credit issuance TYA'!$B$2),IF('Hoja De Calculo'!CK$16&lt;'Hoja De Calculo'!CJ$16,0,'Credit issuance TYA'!CJ102-('Credit issuance TYA'!$CD$21*'Credit issuance TYA'!$B$2)))</f>
        <v>0</v>
      </c>
      <c r="CK102" s="218">
        <f>IF(ISBLANK('Hoja De Calculo'!CL$13),'Credit issuance TYA'!CK102-('Credit issuance TYA'!$CD$21*'Credit issuance TYA'!$B$2),IF('Hoja De Calculo'!CL$16&lt;'Hoja De Calculo'!CK$16,0,'Credit issuance TYA'!CK102-('Credit issuance TYA'!$CD$21*'Credit issuance TYA'!$B$2)))</f>
        <v>0</v>
      </c>
      <c r="CL102" s="218">
        <f>IF(ISBLANK('Hoja De Calculo'!CM$13),'Credit issuance TYA'!CL102-('Credit issuance TYA'!$CD$21*'Credit issuance TYA'!$B$2),IF('Hoja De Calculo'!CM$16&lt;'Hoja De Calculo'!CL$16,0,'Credit issuance TYA'!CL102-('Credit issuance TYA'!$CD$21*'Credit issuance TYA'!$B$2)))</f>
        <v>0</v>
      </c>
      <c r="CM102" s="218">
        <f>IF(ISBLANK('Hoja De Calculo'!CN$13),'Credit issuance TYA'!CM102-('Credit issuance TYA'!$CD$21*'Credit issuance TYA'!$B$2),IF('Hoja De Calculo'!CN$16&lt;'Hoja De Calculo'!CM$16,0,'Credit issuance TYA'!CM102-('Credit issuance TYA'!$CD$21*'Credit issuance TYA'!$B$2)))</f>
        <v>0</v>
      </c>
      <c r="CN102" s="218">
        <f>IF(ISBLANK('Hoja De Calculo'!CO$13),'Credit issuance TYA'!CN102-('Credit issuance TYA'!$CD$21*'Credit issuance TYA'!$B$2),IF('Hoja De Calculo'!CO$16&lt;'Hoja De Calculo'!CN$16,0,'Credit issuance TYA'!CN102-('Credit issuance TYA'!$CD$21*'Credit issuance TYA'!$B$2)))</f>
        <v>0</v>
      </c>
      <c r="CO102" s="218">
        <f>IF(ISBLANK('Hoja De Calculo'!CP$13),'Credit issuance TYA'!CO102-('Credit issuance TYA'!$CD$21*'Credit issuance TYA'!$B$2),IF('Hoja De Calculo'!CP$16&lt;'Hoja De Calculo'!CO$16,0,'Credit issuance TYA'!CO102-('Credit issuance TYA'!$CD$21*'Credit issuance TYA'!$B$2)))</f>
        <v>0</v>
      </c>
      <c r="CP102" s="218">
        <f>IF(ISBLANK('Hoja De Calculo'!CQ$13),'Credit issuance TYA'!CP102-('Credit issuance TYA'!$CD$21*'Credit issuance TYA'!$B$2),IF('Hoja De Calculo'!CQ$16&lt;'Hoja De Calculo'!CP$16,0,'Credit issuance TYA'!CP102-('Credit issuance TYA'!$CD$21*'Credit issuance TYA'!$B$2)))</f>
        <v>0</v>
      </c>
      <c r="CQ102" s="218">
        <f>IF(ISBLANK('Hoja De Calculo'!CR$13),'Credit issuance TYA'!CQ102-('Credit issuance TYA'!$CD$21*'Credit issuance TYA'!$B$2),IF('Hoja De Calculo'!CR$16&lt;'Hoja De Calculo'!CQ$16,0,'Credit issuance TYA'!CQ102-('Credit issuance TYA'!$CD$21*'Credit issuance TYA'!$B$2)))</f>
        <v>0</v>
      </c>
      <c r="CR102" s="218">
        <f>IF(ISBLANK('Hoja De Calculo'!CS$13),'Credit issuance TYA'!CR102-('Credit issuance TYA'!$CD$21*'Credit issuance TYA'!$B$2),IF('Hoja De Calculo'!CS$16&lt;'Hoja De Calculo'!CR$16,0,'Credit issuance TYA'!CR102-('Credit issuance TYA'!$CD$21*'Credit issuance TYA'!$B$2)))</f>
        <v>0</v>
      </c>
      <c r="CS102" s="218">
        <f>IF(ISBLANK('Hoja De Calculo'!CT$13),'Credit issuance TYA'!CS102-('Credit issuance TYA'!$CD$21*'Credit issuance TYA'!$B$2),IF('Hoja De Calculo'!CT$16&lt;'Hoja De Calculo'!CS$16,0,'Credit issuance TYA'!CS102-('Credit issuance TYA'!$CD$21*'Credit issuance TYA'!$B$2)))</f>
        <v>0</v>
      </c>
      <c r="CT102" s="218">
        <f>IF(ISBLANK('Hoja De Calculo'!CU$13),'Credit issuance TYA'!CT102-('Credit issuance TYA'!$CD$21*'Credit issuance TYA'!$B$2),IF('Hoja De Calculo'!CU$16&lt;'Hoja De Calculo'!CT$16,0,'Credit issuance TYA'!CT102-('Credit issuance TYA'!$CD$21*'Credit issuance TYA'!$B$2)))</f>
        <v>0</v>
      </c>
      <c r="CU102" s="218">
        <f>IF(ISBLANK('Hoja De Calculo'!CV$13),'Credit issuance TYA'!CU102-('Credit issuance TYA'!$CD$21*'Credit issuance TYA'!$B$2),IF('Hoja De Calculo'!CV$16&lt;'Hoja De Calculo'!CU$16,0,'Credit issuance TYA'!CU102-('Credit issuance TYA'!$CD$21*'Credit issuance TYA'!$B$2)))</f>
        <v>0</v>
      </c>
      <c r="CV102" s="218">
        <f>IF(ISBLANK('Hoja De Calculo'!CW$13),'Credit issuance TYA'!CV102-('Credit issuance TYA'!$CD$21*'Credit issuance TYA'!$B$2),IF('Hoja De Calculo'!CW$16&lt;'Hoja De Calculo'!CV$16,0,'Credit issuance TYA'!CV102-('Credit issuance TYA'!$CD$21*'Credit issuance TYA'!$B$2)))</f>
        <v>0</v>
      </c>
      <c r="CW102" s="218">
        <f>IF(ISBLANK('Hoja De Calculo'!CX$13),'Credit issuance TYA'!CW102-('Credit issuance TYA'!$CD$21*'Credit issuance TYA'!$B$2),IF('Hoja De Calculo'!CX$16&lt;'Hoja De Calculo'!CW$16,0,'Credit issuance TYA'!CW102-('Credit issuance TYA'!$CD$21*'Credit issuance TYA'!$B$2)))</f>
        <v>0</v>
      </c>
    </row>
    <row r="103" spans="1:101" x14ac:dyDescent="0.35">
      <c r="A103" t="s">
        <v>208</v>
      </c>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c r="AU103" s="196"/>
      <c r="AV103" s="196"/>
      <c r="AW103" s="196"/>
      <c r="AX103" s="196"/>
      <c r="AY103" s="196"/>
      <c r="AZ103" s="196"/>
      <c r="BA103" s="196"/>
      <c r="BB103" s="196"/>
      <c r="BC103" s="196"/>
      <c r="BD103" s="196"/>
      <c r="BE103" s="196"/>
      <c r="BF103" s="196"/>
      <c r="BG103" s="196"/>
      <c r="BH103" s="196"/>
      <c r="BI103" s="196"/>
      <c r="BJ103" s="196"/>
      <c r="BK103" s="196"/>
      <c r="BL103" s="196"/>
      <c r="BM103" s="196"/>
      <c r="BN103" s="196"/>
      <c r="BO103" s="196"/>
      <c r="BP103" s="196"/>
      <c r="BQ103" s="196"/>
      <c r="BR103" s="196"/>
      <c r="BS103" s="196"/>
      <c r="BT103" s="196"/>
      <c r="BU103" s="196"/>
      <c r="BV103" s="196"/>
      <c r="BW103" s="196"/>
      <c r="BX103" s="196"/>
      <c r="BY103" s="196"/>
      <c r="BZ103" s="196"/>
      <c r="CA103" s="196"/>
      <c r="CB103" s="196"/>
      <c r="CC103" s="196"/>
      <c r="CD103" s="196"/>
      <c r="CE103" s="218">
        <f>'Credit issuance TYA'!CE103-('Credit issuance TYA'!$CE$21*'Credit issuance TYA'!$B$2)</f>
        <v>0</v>
      </c>
      <c r="CF103" s="218">
        <f>IF(ISBLANK('Hoja De Calculo'!CG$13),'Credit issuance TYA'!CF103-('Credit issuance TYA'!$CE$21*'Credit issuance TYA'!$B$2),IF('Hoja De Calculo'!CG$16&lt;'Hoja De Calculo'!CF$16,0,'Credit issuance TYA'!CF103-('Credit issuance TYA'!$CE$21*'Credit issuance TYA'!$B$2)))</f>
        <v>0</v>
      </c>
      <c r="CG103" s="218">
        <f>IF(ISBLANK('Hoja De Calculo'!CH$13),'Credit issuance TYA'!CG103-('Credit issuance TYA'!$CE$21*'Credit issuance TYA'!$B$2),IF('Hoja De Calculo'!CH$16&lt;'Hoja De Calculo'!CG$16,0,'Credit issuance TYA'!CG103-('Credit issuance TYA'!$CE$21*'Credit issuance TYA'!$B$2)))</f>
        <v>0</v>
      </c>
      <c r="CH103" s="218">
        <f>IF(ISBLANK('Hoja De Calculo'!CI$13),'Credit issuance TYA'!CH103-('Credit issuance TYA'!$CE$21*'Credit issuance TYA'!$B$2),IF('Hoja De Calculo'!CI$16&lt;'Hoja De Calculo'!CH$16,0,'Credit issuance TYA'!CH103-('Credit issuance TYA'!$CE$21*'Credit issuance TYA'!$B$2)))</f>
        <v>0</v>
      </c>
      <c r="CI103" s="218">
        <f>IF(ISBLANK('Hoja De Calculo'!CJ$13),'Credit issuance TYA'!CI103-('Credit issuance TYA'!$CE$21*'Credit issuance TYA'!$B$2),IF('Hoja De Calculo'!CJ$16&lt;'Hoja De Calculo'!CI$16,0,'Credit issuance TYA'!CI103-('Credit issuance TYA'!$CE$21*'Credit issuance TYA'!$B$2)))</f>
        <v>0</v>
      </c>
      <c r="CJ103" s="218">
        <f>IF(ISBLANK('Hoja De Calculo'!CK$13),'Credit issuance TYA'!CJ103-('Credit issuance TYA'!$CE$21*'Credit issuance TYA'!$B$2),IF('Hoja De Calculo'!CK$16&lt;'Hoja De Calculo'!CJ$16,0,'Credit issuance TYA'!CJ103-('Credit issuance TYA'!$CE$21*'Credit issuance TYA'!$B$2)))</f>
        <v>0</v>
      </c>
      <c r="CK103" s="218">
        <f>IF(ISBLANK('Hoja De Calculo'!CL$13),'Credit issuance TYA'!CK103-('Credit issuance TYA'!$CE$21*'Credit issuance TYA'!$B$2),IF('Hoja De Calculo'!CL$16&lt;'Hoja De Calculo'!CK$16,0,'Credit issuance TYA'!CK103-('Credit issuance TYA'!$CE$21*'Credit issuance TYA'!$B$2)))</f>
        <v>0</v>
      </c>
      <c r="CL103" s="218">
        <f>IF(ISBLANK('Hoja De Calculo'!CM$13),'Credit issuance TYA'!CL103-('Credit issuance TYA'!$CE$21*'Credit issuance TYA'!$B$2),IF('Hoja De Calculo'!CM$16&lt;'Hoja De Calculo'!CL$16,0,'Credit issuance TYA'!CL103-('Credit issuance TYA'!$CE$21*'Credit issuance TYA'!$B$2)))</f>
        <v>0</v>
      </c>
      <c r="CM103" s="218">
        <f>IF(ISBLANK('Hoja De Calculo'!CN$13),'Credit issuance TYA'!CM103-('Credit issuance TYA'!$CE$21*'Credit issuance TYA'!$B$2),IF('Hoja De Calculo'!CN$16&lt;'Hoja De Calculo'!CM$16,0,'Credit issuance TYA'!CM103-('Credit issuance TYA'!$CE$21*'Credit issuance TYA'!$B$2)))</f>
        <v>0</v>
      </c>
      <c r="CN103" s="218">
        <f>IF(ISBLANK('Hoja De Calculo'!CO$13),'Credit issuance TYA'!CN103-('Credit issuance TYA'!$CE$21*'Credit issuance TYA'!$B$2),IF('Hoja De Calculo'!CO$16&lt;'Hoja De Calculo'!CN$16,0,'Credit issuance TYA'!CN103-('Credit issuance TYA'!$CE$21*'Credit issuance TYA'!$B$2)))</f>
        <v>0</v>
      </c>
      <c r="CO103" s="218">
        <f>IF(ISBLANK('Hoja De Calculo'!CP$13),'Credit issuance TYA'!CO103-('Credit issuance TYA'!$CE$21*'Credit issuance TYA'!$B$2),IF('Hoja De Calculo'!CP$16&lt;'Hoja De Calculo'!CO$16,0,'Credit issuance TYA'!CO103-('Credit issuance TYA'!$CE$21*'Credit issuance TYA'!$B$2)))</f>
        <v>0</v>
      </c>
      <c r="CP103" s="218">
        <f>IF(ISBLANK('Hoja De Calculo'!CQ$13),'Credit issuance TYA'!CP103-('Credit issuance TYA'!$CE$21*'Credit issuance TYA'!$B$2),IF('Hoja De Calculo'!CQ$16&lt;'Hoja De Calculo'!CP$16,0,'Credit issuance TYA'!CP103-('Credit issuance TYA'!$CE$21*'Credit issuance TYA'!$B$2)))</f>
        <v>0</v>
      </c>
      <c r="CQ103" s="218">
        <f>IF(ISBLANK('Hoja De Calculo'!CR$13),'Credit issuance TYA'!CQ103-('Credit issuance TYA'!$CE$21*'Credit issuance TYA'!$B$2),IF('Hoja De Calculo'!CR$16&lt;'Hoja De Calculo'!CQ$16,0,'Credit issuance TYA'!CQ103-('Credit issuance TYA'!$CE$21*'Credit issuance TYA'!$B$2)))</f>
        <v>0</v>
      </c>
      <c r="CR103" s="218">
        <f>IF(ISBLANK('Hoja De Calculo'!CS$13),'Credit issuance TYA'!CR103-('Credit issuance TYA'!$CE$21*'Credit issuance TYA'!$B$2),IF('Hoja De Calculo'!CS$16&lt;'Hoja De Calculo'!CR$16,0,'Credit issuance TYA'!CR103-('Credit issuance TYA'!$CE$21*'Credit issuance TYA'!$B$2)))</f>
        <v>0</v>
      </c>
      <c r="CS103" s="218">
        <f>IF(ISBLANK('Hoja De Calculo'!CT$13),'Credit issuance TYA'!CS103-('Credit issuance TYA'!$CE$21*'Credit issuance TYA'!$B$2),IF('Hoja De Calculo'!CT$16&lt;'Hoja De Calculo'!CS$16,0,'Credit issuance TYA'!CS103-('Credit issuance TYA'!$CE$21*'Credit issuance TYA'!$B$2)))</f>
        <v>0</v>
      </c>
      <c r="CT103" s="218">
        <f>IF(ISBLANK('Hoja De Calculo'!CU$13),'Credit issuance TYA'!CT103-('Credit issuance TYA'!$CE$21*'Credit issuance TYA'!$B$2),IF('Hoja De Calculo'!CU$16&lt;'Hoja De Calculo'!CT$16,0,'Credit issuance TYA'!CT103-('Credit issuance TYA'!$CE$21*'Credit issuance TYA'!$B$2)))</f>
        <v>0</v>
      </c>
      <c r="CU103" s="218">
        <f>IF(ISBLANK('Hoja De Calculo'!CV$13),'Credit issuance TYA'!CU103-('Credit issuance TYA'!$CE$21*'Credit issuance TYA'!$B$2),IF('Hoja De Calculo'!CV$16&lt;'Hoja De Calculo'!CU$16,0,'Credit issuance TYA'!CU103-('Credit issuance TYA'!$CE$21*'Credit issuance TYA'!$B$2)))</f>
        <v>0</v>
      </c>
      <c r="CV103" s="218">
        <f>IF(ISBLANK('Hoja De Calculo'!CW$13),'Credit issuance TYA'!CV103-('Credit issuance TYA'!$CE$21*'Credit issuance TYA'!$B$2),IF('Hoja De Calculo'!CW$16&lt;'Hoja De Calculo'!CV$16,0,'Credit issuance TYA'!CV103-('Credit issuance TYA'!$CE$21*'Credit issuance TYA'!$B$2)))</f>
        <v>0</v>
      </c>
      <c r="CW103" s="218">
        <f>IF(ISBLANK('Hoja De Calculo'!CX$13),'Credit issuance TYA'!CW103-('Credit issuance TYA'!$CE$21*'Credit issuance TYA'!$B$2),IF('Hoja De Calculo'!CX$16&lt;'Hoja De Calculo'!CW$16,0,'Credit issuance TYA'!CW103-('Credit issuance TYA'!$CE$21*'Credit issuance TYA'!$B$2)))</f>
        <v>0</v>
      </c>
    </row>
    <row r="104" spans="1:101" x14ac:dyDescent="0.35">
      <c r="A104" t="s">
        <v>209</v>
      </c>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c r="AK104" s="196"/>
      <c r="AL104" s="196"/>
      <c r="AM104" s="196"/>
      <c r="AN104" s="196"/>
      <c r="AO104" s="196"/>
      <c r="AP104" s="196"/>
      <c r="AQ104" s="196"/>
      <c r="AR104" s="196"/>
      <c r="AS104" s="196"/>
      <c r="AT104" s="196"/>
      <c r="AU104" s="196"/>
      <c r="AV104" s="196"/>
      <c r="AW104" s="196"/>
      <c r="AX104" s="196"/>
      <c r="AY104" s="196"/>
      <c r="AZ104" s="196"/>
      <c r="BA104" s="196"/>
      <c r="BB104" s="196"/>
      <c r="BC104" s="196"/>
      <c r="BD104" s="196"/>
      <c r="BE104" s="196"/>
      <c r="BF104" s="196"/>
      <c r="BG104" s="196"/>
      <c r="BH104" s="196"/>
      <c r="BI104" s="196"/>
      <c r="BJ104" s="196"/>
      <c r="BK104" s="196"/>
      <c r="BL104" s="196"/>
      <c r="BM104" s="196"/>
      <c r="BN104" s="196"/>
      <c r="BO104" s="196"/>
      <c r="BP104" s="196"/>
      <c r="BQ104" s="196"/>
      <c r="BR104" s="196"/>
      <c r="BS104" s="196"/>
      <c r="BT104" s="196"/>
      <c r="BU104" s="196"/>
      <c r="BV104" s="196"/>
      <c r="BW104" s="196"/>
      <c r="BX104" s="196"/>
      <c r="BY104" s="196"/>
      <c r="BZ104" s="196"/>
      <c r="CA104" s="196"/>
      <c r="CB104" s="196"/>
      <c r="CC104" s="196"/>
      <c r="CD104" s="196"/>
      <c r="CE104" s="196"/>
      <c r="CF104" s="218">
        <f>'Credit issuance TYA'!CF104-('Credit issuance TYA'!$CF$21*'Credit issuance TYA'!$B$2)</f>
        <v>0</v>
      </c>
      <c r="CG104" s="218">
        <f>IF(ISBLANK('Hoja De Calculo'!CH$13),'Credit issuance TYA'!CG104-('Credit issuance TYA'!$CF$21*'Credit issuance TYA'!$B$2),IF('Hoja De Calculo'!CH$16&lt;'Hoja De Calculo'!CG$16,0,'Credit issuance TYA'!CG104-('Credit issuance TYA'!$CF$21*'Credit issuance TYA'!$B$2)))</f>
        <v>0</v>
      </c>
      <c r="CH104" s="218">
        <f>IF(ISBLANK('Hoja De Calculo'!CI$13),'Credit issuance TYA'!CH104-('Credit issuance TYA'!$CF$21*'Credit issuance TYA'!$B$2),IF('Hoja De Calculo'!CI$16&lt;'Hoja De Calculo'!CH$16,0,'Credit issuance TYA'!CH104-('Credit issuance TYA'!$CF$21*'Credit issuance TYA'!$B$2)))</f>
        <v>0</v>
      </c>
      <c r="CI104" s="218">
        <f>IF(ISBLANK('Hoja De Calculo'!CJ$13),'Credit issuance TYA'!CI104-('Credit issuance TYA'!$CF$21*'Credit issuance TYA'!$B$2),IF('Hoja De Calculo'!CJ$16&lt;'Hoja De Calculo'!CI$16,0,'Credit issuance TYA'!CI104-('Credit issuance TYA'!$CF$21*'Credit issuance TYA'!$B$2)))</f>
        <v>0</v>
      </c>
      <c r="CJ104" s="218">
        <f>IF(ISBLANK('Hoja De Calculo'!CK$13),'Credit issuance TYA'!CJ104-('Credit issuance TYA'!$CF$21*'Credit issuance TYA'!$B$2),IF('Hoja De Calculo'!CK$16&lt;'Hoja De Calculo'!CJ$16,0,'Credit issuance TYA'!CJ104-('Credit issuance TYA'!$CF$21*'Credit issuance TYA'!$B$2)))</f>
        <v>0</v>
      </c>
      <c r="CK104" s="218">
        <f>IF(ISBLANK('Hoja De Calculo'!CL$13),'Credit issuance TYA'!CK104-('Credit issuance TYA'!$CF$21*'Credit issuance TYA'!$B$2),IF('Hoja De Calculo'!CL$16&lt;'Hoja De Calculo'!CK$16,0,'Credit issuance TYA'!CK104-('Credit issuance TYA'!$CF$21*'Credit issuance TYA'!$B$2)))</f>
        <v>0</v>
      </c>
      <c r="CL104" s="218">
        <f>IF(ISBLANK('Hoja De Calculo'!CM$13),'Credit issuance TYA'!CL104-('Credit issuance TYA'!$CF$21*'Credit issuance TYA'!$B$2),IF('Hoja De Calculo'!CM$16&lt;'Hoja De Calculo'!CL$16,0,'Credit issuance TYA'!CL104-('Credit issuance TYA'!$CF$21*'Credit issuance TYA'!$B$2)))</f>
        <v>0</v>
      </c>
      <c r="CM104" s="218">
        <f>IF(ISBLANK('Hoja De Calculo'!CN$13),'Credit issuance TYA'!CM104-('Credit issuance TYA'!$CF$21*'Credit issuance TYA'!$B$2),IF('Hoja De Calculo'!CN$16&lt;'Hoja De Calculo'!CM$16,0,'Credit issuance TYA'!CM104-('Credit issuance TYA'!$CF$21*'Credit issuance TYA'!$B$2)))</f>
        <v>0</v>
      </c>
      <c r="CN104" s="218">
        <f>IF(ISBLANK('Hoja De Calculo'!CO$13),'Credit issuance TYA'!CN104-('Credit issuance TYA'!$CF$21*'Credit issuance TYA'!$B$2),IF('Hoja De Calculo'!CO$16&lt;'Hoja De Calculo'!CN$16,0,'Credit issuance TYA'!CN104-('Credit issuance TYA'!$CF$21*'Credit issuance TYA'!$B$2)))</f>
        <v>0</v>
      </c>
      <c r="CO104" s="218">
        <f>IF(ISBLANK('Hoja De Calculo'!CP$13),'Credit issuance TYA'!CO104-('Credit issuance TYA'!$CF$21*'Credit issuance TYA'!$B$2),IF('Hoja De Calculo'!CP$16&lt;'Hoja De Calculo'!CO$16,0,'Credit issuance TYA'!CO104-('Credit issuance TYA'!$CF$21*'Credit issuance TYA'!$B$2)))</f>
        <v>0</v>
      </c>
      <c r="CP104" s="218">
        <f>IF(ISBLANK('Hoja De Calculo'!CQ$13),'Credit issuance TYA'!CP104-('Credit issuance TYA'!$CF$21*'Credit issuance TYA'!$B$2),IF('Hoja De Calculo'!CQ$16&lt;'Hoja De Calculo'!CP$16,0,'Credit issuance TYA'!CP104-('Credit issuance TYA'!$CF$21*'Credit issuance TYA'!$B$2)))</f>
        <v>0</v>
      </c>
      <c r="CQ104" s="218">
        <f>IF(ISBLANK('Hoja De Calculo'!CR$13),'Credit issuance TYA'!CQ104-('Credit issuance TYA'!$CF$21*'Credit issuance TYA'!$B$2),IF('Hoja De Calculo'!CR$16&lt;'Hoja De Calculo'!CQ$16,0,'Credit issuance TYA'!CQ104-('Credit issuance TYA'!$CF$21*'Credit issuance TYA'!$B$2)))</f>
        <v>0</v>
      </c>
      <c r="CR104" s="218">
        <f>IF(ISBLANK('Hoja De Calculo'!CS$13),'Credit issuance TYA'!CR104-('Credit issuance TYA'!$CF$21*'Credit issuance TYA'!$B$2),IF('Hoja De Calculo'!CS$16&lt;'Hoja De Calculo'!CR$16,0,'Credit issuance TYA'!CR104-('Credit issuance TYA'!$CF$21*'Credit issuance TYA'!$B$2)))</f>
        <v>0</v>
      </c>
      <c r="CS104" s="218">
        <f>IF(ISBLANK('Hoja De Calculo'!CT$13),'Credit issuance TYA'!CS104-('Credit issuance TYA'!$CF$21*'Credit issuance TYA'!$B$2),IF('Hoja De Calculo'!CT$16&lt;'Hoja De Calculo'!CS$16,0,'Credit issuance TYA'!CS104-('Credit issuance TYA'!$CF$21*'Credit issuance TYA'!$B$2)))</f>
        <v>0</v>
      </c>
      <c r="CT104" s="218">
        <f>IF(ISBLANK('Hoja De Calculo'!CU$13),'Credit issuance TYA'!CT104-('Credit issuance TYA'!$CF$21*'Credit issuance TYA'!$B$2),IF('Hoja De Calculo'!CU$16&lt;'Hoja De Calculo'!CT$16,0,'Credit issuance TYA'!CT104-('Credit issuance TYA'!$CF$21*'Credit issuance TYA'!$B$2)))</f>
        <v>0</v>
      </c>
      <c r="CU104" s="218">
        <f>IF(ISBLANK('Hoja De Calculo'!CV$13),'Credit issuance TYA'!CU104-('Credit issuance TYA'!$CF$21*'Credit issuance TYA'!$B$2),IF('Hoja De Calculo'!CV$16&lt;'Hoja De Calculo'!CU$16,0,'Credit issuance TYA'!CU104-('Credit issuance TYA'!$CF$21*'Credit issuance TYA'!$B$2)))</f>
        <v>0</v>
      </c>
      <c r="CV104" s="218">
        <f>IF(ISBLANK('Hoja De Calculo'!CW$13),'Credit issuance TYA'!CV104-('Credit issuance TYA'!$CF$21*'Credit issuance TYA'!$B$2),IF('Hoja De Calculo'!CW$16&lt;'Hoja De Calculo'!CV$16,0,'Credit issuance TYA'!CV104-('Credit issuance TYA'!$CF$21*'Credit issuance TYA'!$B$2)))</f>
        <v>0</v>
      </c>
      <c r="CW104" s="218">
        <f>IF(ISBLANK('Hoja De Calculo'!CX$13),'Credit issuance TYA'!CW104-('Credit issuance TYA'!$CF$21*'Credit issuance TYA'!$B$2),IF('Hoja De Calculo'!CX$16&lt;'Hoja De Calculo'!CW$16,0,'Credit issuance TYA'!CW104-('Credit issuance TYA'!$CF$21*'Credit issuance TYA'!$B$2)))</f>
        <v>0</v>
      </c>
    </row>
    <row r="105" spans="1:101" x14ac:dyDescent="0.35">
      <c r="A105" t="s">
        <v>210</v>
      </c>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c r="AK105" s="196"/>
      <c r="AL105" s="196"/>
      <c r="AM105" s="196"/>
      <c r="AN105" s="196"/>
      <c r="AO105" s="196"/>
      <c r="AP105" s="196"/>
      <c r="AQ105" s="196"/>
      <c r="AR105" s="196"/>
      <c r="AS105" s="196"/>
      <c r="AT105" s="196"/>
      <c r="AU105" s="196"/>
      <c r="AV105" s="196"/>
      <c r="AW105" s="196"/>
      <c r="AX105" s="196"/>
      <c r="AY105" s="196"/>
      <c r="AZ105" s="196"/>
      <c r="BA105" s="196"/>
      <c r="BB105" s="196"/>
      <c r="BC105" s="196"/>
      <c r="BD105" s="196"/>
      <c r="BE105" s="196"/>
      <c r="BF105" s="196"/>
      <c r="BG105" s="196"/>
      <c r="BH105" s="196"/>
      <c r="BI105" s="196"/>
      <c r="BJ105" s="196"/>
      <c r="BK105" s="196"/>
      <c r="BL105" s="196"/>
      <c r="BM105" s="196"/>
      <c r="BN105" s="196"/>
      <c r="BO105" s="196"/>
      <c r="BP105" s="196"/>
      <c r="BQ105" s="196"/>
      <c r="BR105" s="196"/>
      <c r="BS105" s="196"/>
      <c r="BT105" s="196"/>
      <c r="BU105" s="196"/>
      <c r="BV105" s="196"/>
      <c r="BW105" s="196"/>
      <c r="BX105" s="196"/>
      <c r="BY105" s="196"/>
      <c r="BZ105" s="196"/>
      <c r="CA105" s="196"/>
      <c r="CB105" s="196"/>
      <c r="CC105" s="196"/>
      <c r="CD105" s="196"/>
      <c r="CE105" s="196"/>
      <c r="CF105" s="196"/>
      <c r="CG105" s="218">
        <f>'Credit issuance TYA'!CG105-('Credit issuance TYA'!$CG$21*'Credit issuance TYA'!$B$2)</f>
        <v>0</v>
      </c>
      <c r="CH105" s="218">
        <f>IF(ISBLANK('Hoja De Calculo'!CI$13),'Credit issuance TYA'!CH105-('Credit issuance TYA'!$CG$21*'Credit issuance TYA'!$B$2),IF('Hoja De Calculo'!CI$16&lt;'Hoja De Calculo'!CH$16,0,'Credit issuance TYA'!CH105-('Credit issuance TYA'!$CG$21*'Credit issuance TYA'!$B$2)))</f>
        <v>0</v>
      </c>
      <c r="CI105" s="218">
        <f>IF(ISBLANK('Hoja De Calculo'!CJ$13),'Credit issuance TYA'!CI105-('Credit issuance TYA'!$CG$21*'Credit issuance TYA'!$B$2),IF('Hoja De Calculo'!CJ$16&lt;'Hoja De Calculo'!CI$16,0,'Credit issuance TYA'!CI105-('Credit issuance TYA'!$CG$21*'Credit issuance TYA'!$B$2)))</f>
        <v>0</v>
      </c>
      <c r="CJ105" s="218">
        <f>IF(ISBLANK('Hoja De Calculo'!CK$13),'Credit issuance TYA'!CJ105-('Credit issuance TYA'!$CG$21*'Credit issuance TYA'!$B$2),IF('Hoja De Calculo'!CK$16&lt;'Hoja De Calculo'!CJ$16,0,'Credit issuance TYA'!CJ105-('Credit issuance TYA'!$CG$21*'Credit issuance TYA'!$B$2)))</f>
        <v>0</v>
      </c>
      <c r="CK105" s="218">
        <f>IF(ISBLANK('Hoja De Calculo'!CL$13),'Credit issuance TYA'!CK105-('Credit issuance TYA'!$CG$21*'Credit issuance TYA'!$B$2),IF('Hoja De Calculo'!CL$16&lt;'Hoja De Calculo'!CK$16,0,'Credit issuance TYA'!CK105-('Credit issuance TYA'!$CG$21*'Credit issuance TYA'!$B$2)))</f>
        <v>0</v>
      </c>
      <c r="CL105" s="218">
        <f>IF(ISBLANK('Hoja De Calculo'!CM$13),'Credit issuance TYA'!CL105-('Credit issuance TYA'!$CG$21*'Credit issuance TYA'!$B$2),IF('Hoja De Calculo'!CM$16&lt;'Hoja De Calculo'!CL$16,0,'Credit issuance TYA'!CL105-('Credit issuance TYA'!$CG$21*'Credit issuance TYA'!$B$2)))</f>
        <v>0</v>
      </c>
      <c r="CM105" s="218">
        <f>IF(ISBLANK('Hoja De Calculo'!CN$13),'Credit issuance TYA'!CM105-('Credit issuance TYA'!$CG$21*'Credit issuance TYA'!$B$2),IF('Hoja De Calculo'!CN$16&lt;'Hoja De Calculo'!CM$16,0,'Credit issuance TYA'!CM105-('Credit issuance TYA'!$CG$21*'Credit issuance TYA'!$B$2)))</f>
        <v>0</v>
      </c>
      <c r="CN105" s="218">
        <f>IF(ISBLANK('Hoja De Calculo'!CO$13),'Credit issuance TYA'!CN105-('Credit issuance TYA'!$CG$21*'Credit issuance TYA'!$B$2),IF('Hoja De Calculo'!CO$16&lt;'Hoja De Calculo'!CN$16,0,'Credit issuance TYA'!CN105-('Credit issuance TYA'!$CG$21*'Credit issuance TYA'!$B$2)))</f>
        <v>0</v>
      </c>
      <c r="CO105" s="218">
        <f>IF(ISBLANK('Hoja De Calculo'!CP$13),'Credit issuance TYA'!CO105-('Credit issuance TYA'!$CG$21*'Credit issuance TYA'!$B$2),IF('Hoja De Calculo'!CP$16&lt;'Hoja De Calculo'!CO$16,0,'Credit issuance TYA'!CO105-('Credit issuance TYA'!$CG$21*'Credit issuance TYA'!$B$2)))</f>
        <v>0</v>
      </c>
      <c r="CP105" s="218">
        <f>IF(ISBLANK('Hoja De Calculo'!CQ$13),'Credit issuance TYA'!CP105-('Credit issuance TYA'!$CG$21*'Credit issuance TYA'!$B$2),IF('Hoja De Calculo'!CQ$16&lt;'Hoja De Calculo'!CP$16,0,'Credit issuance TYA'!CP105-('Credit issuance TYA'!$CG$21*'Credit issuance TYA'!$B$2)))</f>
        <v>0</v>
      </c>
      <c r="CQ105" s="218">
        <f>IF(ISBLANK('Hoja De Calculo'!CR$13),'Credit issuance TYA'!CQ105-('Credit issuance TYA'!$CG$21*'Credit issuance TYA'!$B$2),IF('Hoja De Calculo'!CR$16&lt;'Hoja De Calculo'!CQ$16,0,'Credit issuance TYA'!CQ105-('Credit issuance TYA'!$CG$21*'Credit issuance TYA'!$B$2)))</f>
        <v>0</v>
      </c>
      <c r="CR105" s="218">
        <f>IF(ISBLANK('Hoja De Calculo'!CS$13),'Credit issuance TYA'!CR105-('Credit issuance TYA'!$CG$21*'Credit issuance TYA'!$B$2),IF('Hoja De Calculo'!CS$16&lt;'Hoja De Calculo'!CR$16,0,'Credit issuance TYA'!CR105-('Credit issuance TYA'!$CG$21*'Credit issuance TYA'!$B$2)))</f>
        <v>0</v>
      </c>
      <c r="CS105" s="218">
        <f>IF(ISBLANK('Hoja De Calculo'!CT$13),'Credit issuance TYA'!CS105-('Credit issuance TYA'!$CG$21*'Credit issuance TYA'!$B$2),IF('Hoja De Calculo'!CT$16&lt;'Hoja De Calculo'!CS$16,0,'Credit issuance TYA'!CS105-('Credit issuance TYA'!$CG$21*'Credit issuance TYA'!$B$2)))</f>
        <v>0</v>
      </c>
      <c r="CT105" s="218">
        <f>IF(ISBLANK('Hoja De Calculo'!CU$13),'Credit issuance TYA'!CT105-('Credit issuance TYA'!$CG$21*'Credit issuance TYA'!$B$2),IF('Hoja De Calculo'!CU$16&lt;'Hoja De Calculo'!CT$16,0,'Credit issuance TYA'!CT105-('Credit issuance TYA'!$CG$21*'Credit issuance TYA'!$B$2)))</f>
        <v>0</v>
      </c>
      <c r="CU105" s="218">
        <f>IF(ISBLANK('Hoja De Calculo'!CV$13),'Credit issuance TYA'!CU105-('Credit issuance TYA'!$CG$21*'Credit issuance TYA'!$B$2),IF('Hoja De Calculo'!CV$16&lt;'Hoja De Calculo'!CU$16,0,'Credit issuance TYA'!CU105-('Credit issuance TYA'!$CG$21*'Credit issuance TYA'!$B$2)))</f>
        <v>0</v>
      </c>
      <c r="CV105" s="218">
        <f>IF(ISBLANK('Hoja De Calculo'!CW$13),'Credit issuance TYA'!CV105-('Credit issuance TYA'!$CG$21*'Credit issuance TYA'!$B$2),IF('Hoja De Calculo'!CW$16&lt;'Hoja De Calculo'!CV$16,0,'Credit issuance TYA'!CV105-('Credit issuance TYA'!$CG$21*'Credit issuance TYA'!$B$2)))</f>
        <v>0</v>
      </c>
      <c r="CW105" s="218">
        <f>IF(ISBLANK('Hoja De Calculo'!CX$13),'Credit issuance TYA'!CW105-('Credit issuance TYA'!$CG$21*'Credit issuance TYA'!$B$2),IF('Hoja De Calculo'!CX$16&lt;'Hoja De Calculo'!CW$16,0,'Credit issuance TYA'!CW105-('Credit issuance TYA'!$CG$21*'Credit issuance TYA'!$B$2)))</f>
        <v>0</v>
      </c>
    </row>
    <row r="106" spans="1:101" x14ac:dyDescent="0.35">
      <c r="A106" t="s">
        <v>211</v>
      </c>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c r="AU106" s="196"/>
      <c r="AV106" s="196"/>
      <c r="AW106" s="196"/>
      <c r="AX106" s="196"/>
      <c r="AY106" s="196"/>
      <c r="AZ106" s="196"/>
      <c r="BA106" s="196"/>
      <c r="BB106" s="196"/>
      <c r="BC106" s="196"/>
      <c r="BD106" s="196"/>
      <c r="BE106" s="196"/>
      <c r="BF106" s="196"/>
      <c r="BG106" s="196"/>
      <c r="BH106" s="196"/>
      <c r="BI106" s="196"/>
      <c r="BJ106" s="196"/>
      <c r="BK106" s="196"/>
      <c r="BL106" s="196"/>
      <c r="BM106" s="196"/>
      <c r="BN106" s="196"/>
      <c r="BO106" s="196"/>
      <c r="BP106" s="196"/>
      <c r="BQ106" s="196"/>
      <c r="BR106" s="196"/>
      <c r="BS106" s="196"/>
      <c r="BT106" s="196"/>
      <c r="BU106" s="196"/>
      <c r="BV106" s="196"/>
      <c r="BW106" s="196"/>
      <c r="BX106" s="196"/>
      <c r="BY106" s="196"/>
      <c r="BZ106" s="196"/>
      <c r="CA106" s="196"/>
      <c r="CB106" s="196"/>
      <c r="CC106" s="196"/>
      <c r="CD106" s="196"/>
      <c r="CE106" s="196"/>
      <c r="CF106" s="196"/>
      <c r="CG106" s="196"/>
      <c r="CH106" s="218">
        <f>'Credit issuance TYA'!CH106-('Credit issuance TYA'!$CH$21*'Credit issuance TYA'!$B$2)</f>
        <v>0</v>
      </c>
      <c r="CI106" s="218">
        <f>IF(ISBLANK('Hoja De Calculo'!CJ$13),'Credit issuance TYA'!CI106-('Credit issuance TYA'!$CH$21*'Credit issuance TYA'!$B$2),IF('Hoja De Calculo'!CJ$16&lt;'Hoja De Calculo'!CI$16,0,'Credit issuance TYA'!CI106-('Credit issuance TYA'!$CH$21*'Credit issuance TYA'!$B$2)))</f>
        <v>0</v>
      </c>
      <c r="CJ106" s="218">
        <f>IF(ISBLANK('Hoja De Calculo'!CK$13),'Credit issuance TYA'!CJ106-('Credit issuance TYA'!$CH$21*'Credit issuance TYA'!$B$2),IF('Hoja De Calculo'!CK$16&lt;'Hoja De Calculo'!CJ$16,0,'Credit issuance TYA'!CJ106-('Credit issuance TYA'!$CH$21*'Credit issuance TYA'!$B$2)))</f>
        <v>0</v>
      </c>
      <c r="CK106" s="218">
        <f>IF(ISBLANK('Hoja De Calculo'!CL$13),'Credit issuance TYA'!CK106-('Credit issuance TYA'!$CH$21*'Credit issuance TYA'!$B$2),IF('Hoja De Calculo'!CL$16&lt;'Hoja De Calculo'!CK$16,0,'Credit issuance TYA'!CK106-('Credit issuance TYA'!$CH$21*'Credit issuance TYA'!$B$2)))</f>
        <v>0</v>
      </c>
      <c r="CL106" s="218">
        <f>IF(ISBLANK('Hoja De Calculo'!CM$13),'Credit issuance TYA'!CL106-('Credit issuance TYA'!$CH$21*'Credit issuance TYA'!$B$2),IF('Hoja De Calculo'!CM$16&lt;'Hoja De Calculo'!CL$16,0,'Credit issuance TYA'!CL106-('Credit issuance TYA'!$CH$21*'Credit issuance TYA'!$B$2)))</f>
        <v>0</v>
      </c>
      <c r="CM106" s="218">
        <f>IF(ISBLANK('Hoja De Calculo'!CN$13),'Credit issuance TYA'!CM106-('Credit issuance TYA'!$CH$21*'Credit issuance TYA'!$B$2),IF('Hoja De Calculo'!CN$16&lt;'Hoja De Calculo'!CM$16,0,'Credit issuance TYA'!CM106-('Credit issuance TYA'!$CH$21*'Credit issuance TYA'!$B$2)))</f>
        <v>0</v>
      </c>
      <c r="CN106" s="218">
        <f>IF(ISBLANK('Hoja De Calculo'!CO$13),'Credit issuance TYA'!CN106-('Credit issuance TYA'!$CH$21*'Credit issuance TYA'!$B$2),IF('Hoja De Calculo'!CO$16&lt;'Hoja De Calculo'!CN$16,0,'Credit issuance TYA'!CN106-('Credit issuance TYA'!$CH$21*'Credit issuance TYA'!$B$2)))</f>
        <v>0</v>
      </c>
      <c r="CO106" s="218">
        <f>IF(ISBLANK('Hoja De Calculo'!CP$13),'Credit issuance TYA'!CO106-('Credit issuance TYA'!$CH$21*'Credit issuance TYA'!$B$2),IF('Hoja De Calculo'!CP$16&lt;'Hoja De Calculo'!CO$16,0,'Credit issuance TYA'!CO106-('Credit issuance TYA'!$CH$21*'Credit issuance TYA'!$B$2)))</f>
        <v>0</v>
      </c>
      <c r="CP106" s="218">
        <f>IF(ISBLANK('Hoja De Calculo'!CQ$13),'Credit issuance TYA'!CP106-('Credit issuance TYA'!$CH$21*'Credit issuance TYA'!$B$2),IF('Hoja De Calculo'!CQ$16&lt;'Hoja De Calculo'!CP$16,0,'Credit issuance TYA'!CP106-('Credit issuance TYA'!$CH$21*'Credit issuance TYA'!$B$2)))</f>
        <v>0</v>
      </c>
      <c r="CQ106" s="218">
        <f>IF(ISBLANK('Hoja De Calculo'!CR$13),'Credit issuance TYA'!CQ106-('Credit issuance TYA'!$CH$21*'Credit issuance TYA'!$B$2),IF('Hoja De Calculo'!CR$16&lt;'Hoja De Calculo'!CQ$16,0,'Credit issuance TYA'!CQ106-('Credit issuance TYA'!$CH$21*'Credit issuance TYA'!$B$2)))</f>
        <v>0</v>
      </c>
      <c r="CR106" s="218">
        <f>IF(ISBLANK('Hoja De Calculo'!CS$13),'Credit issuance TYA'!CR106-('Credit issuance TYA'!$CH$21*'Credit issuance TYA'!$B$2),IF('Hoja De Calculo'!CS$16&lt;'Hoja De Calculo'!CR$16,0,'Credit issuance TYA'!CR106-('Credit issuance TYA'!$CH$21*'Credit issuance TYA'!$B$2)))</f>
        <v>0</v>
      </c>
      <c r="CS106" s="218">
        <f>IF(ISBLANK('Hoja De Calculo'!CT$13),'Credit issuance TYA'!CS106-('Credit issuance TYA'!$CH$21*'Credit issuance TYA'!$B$2),IF('Hoja De Calculo'!CT$16&lt;'Hoja De Calculo'!CS$16,0,'Credit issuance TYA'!CS106-('Credit issuance TYA'!$CH$21*'Credit issuance TYA'!$B$2)))</f>
        <v>0</v>
      </c>
      <c r="CT106" s="218">
        <f>IF(ISBLANK('Hoja De Calculo'!CU$13),'Credit issuance TYA'!CT106-('Credit issuance TYA'!$CH$21*'Credit issuance TYA'!$B$2),IF('Hoja De Calculo'!CU$16&lt;'Hoja De Calculo'!CT$16,0,'Credit issuance TYA'!CT106-('Credit issuance TYA'!$CH$21*'Credit issuance TYA'!$B$2)))</f>
        <v>0</v>
      </c>
      <c r="CU106" s="218">
        <f>IF(ISBLANK('Hoja De Calculo'!CV$13),'Credit issuance TYA'!CU106-('Credit issuance TYA'!$CH$21*'Credit issuance TYA'!$B$2),IF('Hoja De Calculo'!CV$16&lt;'Hoja De Calculo'!CU$16,0,'Credit issuance TYA'!CU106-('Credit issuance TYA'!$CH$21*'Credit issuance TYA'!$B$2)))</f>
        <v>0</v>
      </c>
      <c r="CV106" s="218">
        <f>IF(ISBLANK('Hoja De Calculo'!CW$13),'Credit issuance TYA'!CV106-('Credit issuance TYA'!$CH$21*'Credit issuance TYA'!$B$2),IF('Hoja De Calculo'!CW$16&lt;'Hoja De Calculo'!CV$16,0,'Credit issuance TYA'!CV106-('Credit issuance TYA'!$CH$21*'Credit issuance TYA'!$B$2)))</f>
        <v>0</v>
      </c>
      <c r="CW106" s="218">
        <f>IF(ISBLANK('Hoja De Calculo'!CX$13),'Credit issuance TYA'!CW106-('Credit issuance TYA'!$CH$21*'Credit issuance TYA'!$B$2),IF('Hoja De Calculo'!CX$16&lt;'Hoja De Calculo'!CW$16,0,'Credit issuance TYA'!CW106-('Credit issuance TYA'!$CH$21*'Credit issuance TYA'!$B$2)))</f>
        <v>0</v>
      </c>
    </row>
    <row r="107" spans="1:101" x14ac:dyDescent="0.35">
      <c r="A107" t="s">
        <v>212</v>
      </c>
      <c r="B107" s="196"/>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6"/>
      <c r="AZ107" s="196"/>
      <c r="BA107" s="196"/>
      <c r="BB107" s="196"/>
      <c r="BC107" s="196"/>
      <c r="BD107" s="196"/>
      <c r="BE107" s="196"/>
      <c r="BF107" s="196"/>
      <c r="BG107" s="196"/>
      <c r="BH107" s="196"/>
      <c r="BI107" s="196"/>
      <c r="BJ107" s="196"/>
      <c r="BK107" s="196"/>
      <c r="BL107" s="196"/>
      <c r="BM107" s="196"/>
      <c r="BN107" s="196"/>
      <c r="BO107" s="196"/>
      <c r="BP107" s="196"/>
      <c r="BQ107" s="196"/>
      <c r="BR107" s="196"/>
      <c r="BS107" s="196"/>
      <c r="BT107" s="196"/>
      <c r="BU107" s="196"/>
      <c r="BV107" s="196"/>
      <c r="BW107" s="196"/>
      <c r="BX107" s="196"/>
      <c r="BY107" s="196"/>
      <c r="BZ107" s="196"/>
      <c r="CA107" s="196"/>
      <c r="CB107" s="196"/>
      <c r="CC107" s="196"/>
      <c r="CD107" s="196"/>
      <c r="CE107" s="196"/>
      <c r="CF107" s="196"/>
      <c r="CG107" s="196"/>
      <c r="CH107" s="196"/>
      <c r="CI107" s="218">
        <f>'Credit issuance TYA'!CI107-('Credit issuance TYA'!$CI$21*'Credit issuance TYA'!$B$2)</f>
        <v>0</v>
      </c>
      <c r="CJ107" s="218">
        <f>IF(ISBLANK('Hoja De Calculo'!CK$13),'Credit issuance TYA'!CJ107-('Credit issuance TYA'!$CI$21*'Credit issuance TYA'!$B$2),IF('Hoja De Calculo'!CK$16&lt;'Hoja De Calculo'!CJ$16,0,'Credit issuance TYA'!CJ107-('Credit issuance TYA'!$CI$21*'Credit issuance TYA'!$B$2)))</f>
        <v>0</v>
      </c>
      <c r="CK107" s="218">
        <f>IF(ISBLANK('Hoja De Calculo'!CL$13),'Credit issuance TYA'!CK107-('Credit issuance TYA'!$CI$21*'Credit issuance TYA'!$B$2),IF('Hoja De Calculo'!CL$16&lt;'Hoja De Calculo'!CK$16,0,'Credit issuance TYA'!CK107-('Credit issuance TYA'!$CI$21*'Credit issuance TYA'!$B$2)))</f>
        <v>0</v>
      </c>
      <c r="CL107" s="218">
        <f>IF(ISBLANK('Hoja De Calculo'!CM$13),'Credit issuance TYA'!CL107-('Credit issuance TYA'!$CI$21*'Credit issuance TYA'!$B$2),IF('Hoja De Calculo'!CM$16&lt;'Hoja De Calculo'!CL$16,0,'Credit issuance TYA'!CL107-('Credit issuance TYA'!$CI$21*'Credit issuance TYA'!$B$2)))</f>
        <v>0</v>
      </c>
      <c r="CM107" s="218">
        <f>IF(ISBLANK('Hoja De Calculo'!CN$13),'Credit issuance TYA'!CM107-('Credit issuance TYA'!$CI$21*'Credit issuance TYA'!$B$2),IF('Hoja De Calculo'!CN$16&lt;'Hoja De Calculo'!CM$16,0,'Credit issuance TYA'!CM107-('Credit issuance TYA'!$CI$21*'Credit issuance TYA'!$B$2)))</f>
        <v>0</v>
      </c>
      <c r="CN107" s="218">
        <f>IF(ISBLANK('Hoja De Calculo'!CO$13),'Credit issuance TYA'!CN107-('Credit issuance TYA'!$CI$21*'Credit issuance TYA'!$B$2),IF('Hoja De Calculo'!CO$16&lt;'Hoja De Calculo'!CN$16,0,'Credit issuance TYA'!CN107-('Credit issuance TYA'!$CI$21*'Credit issuance TYA'!$B$2)))</f>
        <v>0</v>
      </c>
      <c r="CO107" s="218">
        <f>IF(ISBLANK('Hoja De Calculo'!CP$13),'Credit issuance TYA'!CO107-('Credit issuance TYA'!$CI$21*'Credit issuance TYA'!$B$2),IF('Hoja De Calculo'!CP$16&lt;'Hoja De Calculo'!CO$16,0,'Credit issuance TYA'!CO107-('Credit issuance TYA'!$CI$21*'Credit issuance TYA'!$B$2)))</f>
        <v>0</v>
      </c>
      <c r="CP107" s="218">
        <f>IF(ISBLANK('Hoja De Calculo'!CQ$13),'Credit issuance TYA'!CP107-('Credit issuance TYA'!$CI$21*'Credit issuance TYA'!$B$2),IF('Hoja De Calculo'!CQ$16&lt;'Hoja De Calculo'!CP$16,0,'Credit issuance TYA'!CP107-('Credit issuance TYA'!$CI$21*'Credit issuance TYA'!$B$2)))</f>
        <v>0</v>
      </c>
      <c r="CQ107" s="218">
        <f>IF(ISBLANK('Hoja De Calculo'!CR$13),'Credit issuance TYA'!CQ107-('Credit issuance TYA'!$CI$21*'Credit issuance TYA'!$B$2),IF('Hoja De Calculo'!CR$16&lt;'Hoja De Calculo'!CQ$16,0,'Credit issuance TYA'!CQ107-('Credit issuance TYA'!$CI$21*'Credit issuance TYA'!$B$2)))</f>
        <v>0</v>
      </c>
      <c r="CR107" s="218">
        <f>IF(ISBLANK('Hoja De Calculo'!CS$13),'Credit issuance TYA'!CR107-('Credit issuance TYA'!$CI$21*'Credit issuance TYA'!$B$2),IF('Hoja De Calculo'!CS$16&lt;'Hoja De Calculo'!CR$16,0,'Credit issuance TYA'!CR107-('Credit issuance TYA'!$CI$21*'Credit issuance TYA'!$B$2)))</f>
        <v>0</v>
      </c>
      <c r="CS107" s="218">
        <f>IF(ISBLANK('Hoja De Calculo'!CT$13),'Credit issuance TYA'!CS107-('Credit issuance TYA'!$CI$21*'Credit issuance TYA'!$B$2),IF('Hoja De Calculo'!CT$16&lt;'Hoja De Calculo'!CS$16,0,'Credit issuance TYA'!CS107-('Credit issuance TYA'!$CI$21*'Credit issuance TYA'!$B$2)))</f>
        <v>0</v>
      </c>
      <c r="CT107" s="218">
        <f>IF(ISBLANK('Hoja De Calculo'!CU$13),'Credit issuance TYA'!CT107-('Credit issuance TYA'!$CI$21*'Credit issuance TYA'!$B$2),IF('Hoja De Calculo'!CU$16&lt;'Hoja De Calculo'!CT$16,0,'Credit issuance TYA'!CT107-('Credit issuance TYA'!$CI$21*'Credit issuance TYA'!$B$2)))</f>
        <v>0</v>
      </c>
      <c r="CU107" s="218">
        <f>IF(ISBLANK('Hoja De Calculo'!CV$13),'Credit issuance TYA'!CU107-('Credit issuance TYA'!$CI$21*'Credit issuance TYA'!$B$2),IF('Hoja De Calculo'!CV$16&lt;'Hoja De Calculo'!CU$16,0,'Credit issuance TYA'!CU107-('Credit issuance TYA'!$CI$21*'Credit issuance TYA'!$B$2)))</f>
        <v>0</v>
      </c>
      <c r="CV107" s="218">
        <f>IF(ISBLANK('Hoja De Calculo'!CW$13),'Credit issuance TYA'!CV107-('Credit issuance TYA'!$CI$21*'Credit issuance TYA'!$B$2),IF('Hoja De Calculo'!CW$16&lt;'Hoja De Calculo'!CV$16,0,'Credit issuance TYA'!CV107-('Credit issuance TYA'!$CI$21*'Credit issuance TYA'!$B$2)))</f>
        <v>0</v>
      </c>
      <c r="CW107" s="218">
        <f>IF(ISBLANK('Hoja De Calculo'!CX$13),'Credit issuance TYA'!CW107-('Credit issuance TYA'!$CI$21*'Credit issuance TYA'!$B$2),IF('Hoja De Calculo'!CX$16&lt;'Hoja De Calculo'!CW$16,0,'Credit issuance TYA'!CW107-('Credit issuance TYA'!$CI$21*'Credit issuance TYA'!$B$2)))</f>
        <v>0</v>
      </c>
    </row>
    <row r="108" spans="1:101" x14ac:dyDescent="0.35">
      <c r="A108" t="s">
        <v>213</v>
      </c>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6"/>
      <c r="AR108" s="196"/>
      <c r="AS108" s="196"/>
      <c r="AT108" s="196"/>
      <c r="AU108" s="196"/>
      <c r="AV108" s="196"/>
      <c r="AW108" s="196"/>
      <c r="AX108" s="196"/>
      <c r="AY108" s="196"/>
      <c r="AZ108" s="196"/>
      <c r="BA108" s="196"/>
      <c r="BB108" s="196"/>
      <c r="BC108" s="196"/>
      <c r="BD108" s="196"/>
      <c r="BE108" s="196"/>
      <c r="BF108" s="196"/>
      <c r="BG108" s="196"/>
      <c r="BH108" s="196"/>
      <c r="BI108" s="196"/>
      <c r="BJ108" s="196"/>
      <c r="BK108" s="196"/>
      <c r="BL108" s="196"/>
      <c r="BM108" s="196"/>
      <c r="BN108" s="196"/>
      <c r="BO108" s="196"/>
      <c r="BP108" s="196"/>
      <c r="BQ108" s="196"/>
      <c r="BR108" s="196"/>
      <c r="BS108" s="196"/>
      <c r="BT108" s="196"/>
      <c r="BU108" s="196"/>
      <c r="BV108" s="196"/>
      <c r="BW108" s="196"/>
      <c r="BX108" s="196"/>
      <c r="BY108" s="196"/>
      <c r="BZ108" s="196"/>
      <c r="CA108" s="196"/>
      <c r="CB108" s="196"/>
      <c r="CC108" s="196"/>
      <c r="CD108" s="196"/>
      <c r="CE108" s="196"/>
      <c r="CF108" s="196"/>
      <c r="CG108" s="196"/>
      <c r="CH108" s="196"/>
      <c r="CI108" s="196"/>
      <c r="CJ108" s="218">
        <f>'Credit issuance TYA'!CJ108-('Credit issuance TYA'!$CJ$21*'Credit issuance TYA'!$B$2)</f>
        <v>0</v>
      </c>
      <c r="CK108" s="218">
        <f>IF(ISBLANK('Hoja De Calculo'!CL$13),'Credit issuance TYA'!CK108-('Credit issuance TYA'!$CJ$21*'Credit issuance TYA'!$B$2),IF('Hoja De Calculo'!CL$16&lt;'Hoja De Calculo'!CK$16,0,'Credit issuance TYA'!CK108-('Credit issuance TYA'!$CJ$21*'Credit issuance TYA'!$B$2)))</f>
        <v>0</v>
      </c>
      <c r="CL108" s="218">
        <f>IF(ISBLANK('Hoja De Calculo'!CM$13),'Credit issuance TYA'!CL108-('Credit issuance TYA'!$CJ$21*'Credit issuance TYA'!$B$2),IF('Hoja De Calculo'!CM$16&lt;'Hoja De Calculo'!CL$16,0,'Credit issuance TYA'!CL108-('Credit issuance TYA'!$CJ$21*'Credit issuance TYA'!$B$2)))</f>
        <v>0</v>
      </c>
      <c r="CM108" s="218">
        <f>IF(ISBLANK('Hoja De Calculo'!CN$13),'Credit issuance TYA'!CM108-('Credit issuance TYA'!$CJ$21*'Credit issuance TYA'!$B$2),IF('Hoja De Calculo'!CN$16&lt;'Hoja De Calculo'!CM$16,0,'Credit issuance TYA'!CM108-('Credit issuance TYA'!$CJ$21*'Credit issuance TYA'!$B$2)))</f>
        <v>0</v>
      </c>
      <c r="CN108" s="218">
        <f>IF(ISBLANK('Hoja De Calculo'!CO$13),'Credit issuance TYA'!CN108-('Credit issuance TYA'!$CJ$21*'Credit issuance TYA'!$B$2),IF('Hoja De Calculo'!CO$16&lt;'Hoja De Calculo'!CN$16,0,'Credit issuance TYA'!CN108-('Credit issuance TYA'!$CJ$21*'Credit issuance TYA'!$B$2)))</f>
        <v>0</v>
      </c>
      <c r="CO108" s="218">
        <f>IF(ISBLANK('Hoja De Calculo'!CP$13),'Credit issuance TYA'!CO108-('Credit issuance TYA'!$CJ$21*'Credit issuance TYA'!$B$2),IF('Hoja De Calculo'!CP$16&lt;'Hoja De Calculo'!CO$16,0,'Credit issuance TYA'!CO108-('Credit issuance TYA'!$CJ$21*'Credit issuance TYA'!$B$2)))</f>
        <v>0</v>
      </c>
      <c r="CP108" s="218">
        <f>IF(ISBLANK('Hoja De Calculo'!CQ$13),'Credit issuance TYA'!CP108-('Credit issuance TYA'!$CJ$21*'Credit issuance TYA'!$B$2),IF('Hoja De Calculo'!CQ$16&lt;'Hoja De Calculo'!CP$16,0,'Credit issuance TYA'!CP108-('Credit issuance TYA'!$CJ$21*'Credit issuance TYA'!$B$2)))</f>
        <v>0</v>
      </c>
      <c r="CQ108" s="218">
        <f>IF(ISBLANK('Hoja De Calculo'!CR$13),'Credit issuance TYA'!CQ108-('Credit issuance TYA'!$CJ$21*'Credit issuance TYA'!$B$2),IF('Hoja De Calculo'!CR$16&lt;'Hoja De Calculo'!CQ$16,0,'Credit issuance TYA'!CQ108-('Credit issuance TYA'!$CJ$21*'Credit issuance TYA'!$B$2)))</f>
        <v>0</v>
      </c>
      <c r="CR108" s="218">
        <f>IF(ISBLANK('Hoja De Calculo'!CS$13),'Credit issuance TYA'!CR108-('Credit issuance TYA'!$CJ$21*'Credit issuance TYA'!$B$2),IF('Hoja De Calculo'!CS$16&lt;'Hoja De Calculo'!CR$16,0,'Credit issuance TYA'!CR108-('Credit issuance TYA'!$CJ$21*'Credit issuance TYA'!$B$2)))</f>
        <v>0</v>
      </c>
      <c r="CS108" s="218">
        <f>IF(ISBLANK('Hoja De Calculo'!CT$13),'Credit issuance TYA'!CS108-('Credit issuance TYA'!$CJ$21*'Credit issuance TYA'!$B$2),IF('Hoja De Calculo'!CT$16&lt;'Hoja De Calculo'!CS$16,0,'Credit issuance TYA'!CS108-('Credit issuance TYA'!$CJ$21*'Credit issuance TYA'!$B$2)))</f>
        <v>0</v>
      </c>
      <c r="CT108" s="218">
        <f>IF(ISBLANK('Hoja De Calculo'!CU$13),'Credit issuance TYA'!CT108-('Credit issuance TYA'!$CJ$21*'Credit issuance TYA'!$B$2),IF('Hoja De Calculo'!CU$16&lt;'Hoja De Calculo'!CT$16,0,'Credit issuance TYA'!CT108-('Credit issuance TYA'!$CJ$21*'Credit issuance TYA'!$B$2)))</f>
        <v>0</v>
      </c>
      <c r="CU108" s="218">
        <f>IF(ISBLANK('Hoja De Calculo'!CV$13),'Credit issuance TYA'!CU108-('Credit issuance TYA'!$CJ$21*'Credit issuance TYA'!$B$2),IF('Hoja De Calculo'!CV$16&lt;'Hoja De Calculo'!CU$16,0,'Credit issuance TYA'!CU108-('Credit issuance TYA'!$CJ$21*'Credit issuance TYA'!$B$2)))</f>
        <v>0</v>
      </c>
      <c r="CV108" s="218">
        <f>IF(ISBLANK('Hoja De Calculo'!CW$13),'Credit issuance TYA'!CV108-('Credit issuance TYA'!$CJ$21*'Credit issuance TYA'!$B$2),IF('Hoja De Calculo'!CW$16&lt;'Hoja De Calculo'!CV$16,0,'Credit issuance TYA'!CV108-('Credit issuance TYA'!$CJ$21*'Credit issuance TYA'!$B$2)))</f>
        <v>0</v>
      </c>
      <c r="CW108" s="218">
        <f>IF(ISBLANK('Hoja De Calculo'!CX$13),'Credit issuance TYA'!CW108-('Credit issuance TYA'!$CJ$21*'Credit issuance TYA'!$B$2),IF('Hoja De Calculo'!CX$16&lt;'Hoja De Calculo'!CW$16,0,'Credit issuance TYA'!CW108-('Credit issuance TYA'!$CJ$21*'Credit issuance TYA'!$B$2)))</f>
        <v>0</v>
      </c>
    </row>
    <row r="109" spans="1:101" x14ac:dyDescent="0.35">
      <c r="A109" t="s">
        <v>214</v>
      </c>
      <c r="B109" s="196"/>
      <c r="C109" s="196"/>
      <c r="D109" s="196"/>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c r="AO109" s="196"/>
      <c r="AP109" s="196"/>
      <c r="AQ109" s="196"/>
      <c r="AR109" s="196"/>
      <c r="AS109" s="196"/>
      <c r="AT109" s="196"/>
      <c r="AU109" s="196"/>
      <c r="AV109" s="196"/>
      <c r="AW109" s="196"/>
      <c r="AX109" s="196"/>
      <c r="AY109" s="196"/>
      <c r="AZ109" s="196"/>
      <c r="BA109" s="196"/>
      <c r="BB109" s="196"/>
      <c r="BC109" s="196"/>
      <c r="BD109" s="196"/>
      <c r="BE109" s="196"/>
      <c r="BF109" s="196"/>
      <c r="BG109" s="196"/>
      <c r="BH109" s="196"/>
      <c r="BI109" s="196"/>
      <c r="BJ109" s="196"/>
      <c r="BK109" s="196"/>
      <c r="BL109" s="196"/>
      <c r="BM109" s="196"/>
      <c r="BN109" s="196"/>
      <c r="BO109" s="196"/>
      <c r="BP109" s="196"/>
      <c r="BQ109" s="196"/>
      <c r="BR109" s="196"/>
      <c r="BS109" s="196"/>
      <c r="BT109" s="196"/>
      <c r="BU109" s="196"/>
      <c r="BV109" s="196"/>
      <c r="BW109" s="196"/>
      <c r="BX109" s="196"/>
      <c r="BY109" s="196"/>
      <c r="BZ109" s="196"/>
      <c r="CA109" s="196"/>
      <c r="CB109" s="196"/>
      <c r="CC109" s="196"/>
      <c r="CD109" s="196"/>
      <c r="CE109" s="196"/>
      <c r="CF109" s="196"/>
      <c r="CG109" s="196"/>
      <c r="CH109" s="196"/>
      <c r="CI109" s="196"/>
      <c r="CJ109" s="196"/>
      <c r="CK109" s="218">
        <f>'Credit issuance TYA'!CK109-('Credit issuance TYA'!$CK$21*'Credit issuance TYA'!$B$2)</f>
        <v>0</v>
      </c>
      <c r="CL109" s="218">
        <f>IF(ISBLANK('Hoja De Calculo'!CM$13),'Credit issuance TYA'!CL109-('Credit issuance TYA'!$CK$21*'Credit issuance TYA'!$B$2),IF('Hoja De Calculo'!CM$16&lt;'Hoja De Calculo'!CL$16,0,'Credit issuance TYA'!CL109-('Credit issuance TYA'!$CK$21*'Credit issuance TYA'!$B$2)))</f>
        <v>0</v>
      </c>
      <c r="CM109" s="218">
        <f>IF(ISBLANK('Hoja De Calculo'!CN$13),'Credit issuance TYA'!CM109-('Credit issuance TYA'!$CK$21*'Credit issuance TYA'!$B$2),IF('Hoja De Calculo'!CN$16&lt;'Hoja De Calculo'!CM$16,0,'Credit issuance TYA'!CM109-('Credit issuance TYA'!$CK$21*'Credit issuance TYA'!$B$2)))</f>
        <v>0</v>
      </c>
      <c r="CN109" s="218">
        <f>IF(ISBLANK('Hoja De Calculo'!CO$13),'Credit issuance TYA'!CN109-('Credit issuance TYA'!$CK$21*'Credit issuance TYA'!$B$2),IF('Hoja De Calculo'!CO$16&lt;'Hoja De Calculo'!CN$16,0,'Credit issuance TYA'!CN109-('Credit issuance TYA'!$CK$21*'Credit issuance TYA'!$B$2)))</f>
        <v>0</v>
      </c>
      <c r="CO109" s="218">
        <f>IF(ISBLANK('Hoja De Calculo'!CP$13),'Credit issuance TYA'!CO109-('Credit issuance TYA'!$CK$21*'Credit issuance TYA'!$B$2),IF('Hoja De Calculo'!CP$16&lt;'Hoja De Calculo'!CO$16,0,'Credit issuance TYA'!CO109-('Credit issuance TYA'!$CK$21*'Credit issuance TYA'!$B$2)))</f>
        <v>0</v>
      </c>
      <c r="CP109" s="218">
        <f>IF(ISBLANK('Hoja De Calculo'!CQ$13),'Credit issuance TYA'!CP109-('Credit issuance TYA'!$CK$21*'Credit issuance TYA'!$B$2),IF('Hoja De Calculo'!CQ$16&lt;'Hoja De Calculo'!CP$16,0,'Credit issuance TYA'!CP109-('Credit issuance TYA'!$CK$21*'Credit issuance TYA'!$B$2)))</f>
        <v>0</v>
      </c>
      <c r="CQ109" s="218">
        <f>IF(ISBLANK('Hoja De Calculo'!CR$13),'Credit issuance TYA'!CQ109-('Credit issuance TYA'!$CK$21*'Credit issuance TYA'!$B$2),IF('Hoja De Calculo'!CR$16&lt;'Hoja De Calculo'!CQ$16,0,'Credit issuance TYA'!CQ109-('Credit issuance TYA'!$CK$21*'Credit issuance TYA'!$B$2)))</f>
        <v>0</v>
      </c>
      <c r="CR109" s="218">
        <f>IF(ISBLANK('Hoja De Calculo'!CS$13),'Credit issuance TYA'!CR109-('Credit issuance TYA'!$CK$21*'Credit issuance TYA'!$B$2),IF('Hoja De Calculo'!CS$16&lt;'Hoja De Calculo'!CR$16,0,'Credit issuance TYA'!CR109-('Credit issuance TYA'!$CK$21*'Credit issuance TYA'!$B$2)))</f>
        <v>0</v>
      </c>
      <c r="CS109" s="218">
        <f>IF(ISBLANK('Hoja De Calculo'!CT$13),'Credit issuance TYA'!CS109-('Credit issuance TYA'!$CK$21*'Credit issuance TYA'!$B$2),IF('Hoja De Calculo'!CT$16&lt;'Hoja De Calculo'!CS$16,0,'Credit issuance TYA'!CS109-('Credit issuance TYA'!$CK$21*'Credit issuance TYA'!$B$2)))</f>
        <v>0</v>
      </c>
      <c r="CT109" s="218">
        <f>IF(ISBLANK('Hoja De Calculo'!CU$13),'Credit issuance TYA'!CT109-('Credit issuance TYA'!$CK$21*'Credit issuance TYA'!$B$2),IF('Hoja De Calculo'!CU$16&lt;'Hoja De Calculo'!CT$16,0,'Credit issuance TYA'!CT109-('Credit issuance TYA'!$CK$21*'Credit issuance TYA'!$B$2)))</f>
        <v>0</v>
      </c>
      <c r="CU109" s="218">
        <f>IF(ISBLANK('Hoja De Calculo'!CV$13),'Credit issuance TYA'!CU109-('Credit issuance TYA'!$CK$21*'Credit issuance TYA'!$B$2),IF('Hoja De Calculo'!CV$16&lt;'Hoja De Calculo'!CU$16,0,'Credit issuance TYA'!CU109-('Credit issuance TYA'!$CK$21*'Credit issuance TYA'!$B$2)))</f>
        <v>0</v>
      </c>
      <c r="CV109" s="218">
        <f>IF(ISBLANK('Hoja De Calculo'!CW$13),'Credit issuance TYA'!CV109-('Credit issuance TYA'!$CK$21*'Credit issuance TYA'!$B$2),IF('Hoja De Calculo'!CW$16&lt;'Hoja De Calculo'!CV$16,0,'Credit issuance TYA'!CV109-('Credit issuance TYA'!$CK$21*'Credit issuance TYA'!$B$2)))</f>
        <v>0</v>
      </c>
      <c r="CW109" s="218">
        <f>IF(ISBLANK('Hoja De Calculo'!CX$13),'Credit issuance TYA'!CW109-('Credit issuance TYA'!$CK$21*'Credit issuance TYA'!$B$2),IF('Hoja De Calculo'!CX$16&lt;'Hoja De Calculo'!CW$16,0,'Credit issuance TYA'!CW109-('Credit issuance TYA'!$CK$21*'Credit issuance TYA'!$B$2)))</f>
        <v>0</v>
      </c>
    </row>
    <row r="110" spans="1:101" x14ac:dyDescent="0.35">
      <c r="A110" t="s">
        <v>215</v>
      </c>
      <c r="B110" s="196"/>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6"/>
      <c r="AY110" s="196"/>
      <c r="AZ110" s="196"/>
      <c r="BA110" s="196"/>
      <c r="BB110" s="196"/>
      <c r="BC110" s="196"/>
      <c r="BD110" s="196"/>
      <c r="BE110" s="196"/>
      <c r="BF110" s="196"/>
      <c r="BG110" s="196"/>
      <c r="BH110" s="196"/>
      <c r="BI110" s="196"/>
      <c r="BJ110" s="196"/>
      <c r="BK110" s="196"/>
      <c r="BL110" s="196"/>
      <c r="BM110" s="196"/>
      <c r="BN110" s="196"/>
      <c r="BO110" s="196"/>
      <c r="BP110" s="196"/>
      <c r="BQ110" s="196"/>
      <c r="BR110" s="196"/>
      <c r="BS110" s="196"/>
      <c r="BT110" s="196"/>
      <c r="BU110" s="196"/>
      <c r="BV110" s="196"/>
      <c r="BW110" s="196"/>
      <c r="BX110" s="196"/>
      <c r="BY110" s="196"/>
      <c r="BZ110" s="196"/>
      <c r="CA110" s="196"/>
      <c r="CB110" s="196"/>
      <c r="CC110" s="196"/>
      <c r="CD110" s="196"/>
      <c r="CE110" s="196"/>
      <c r="CF110" s="196"/>
      <c r="CG110" s="196"/>
      <c r="CH110" s="196"/>
      <c r="CI110" s="196"/>
      <c r="CJ110" s="196"/>
      <c r="CK110" s="196"/>
      <c r="CL110" s="218">
        <f>'Credit issuance TYA'!CL110-('Credit issuance TYA'!$CL$21*'Credit issuance TYA'!$B$2)</f>
        <v>0</v>
      </c>
      <c r="CM110" s="218">
        <f>IF(ISBLANK('Hoja De Calculo'!CN$13),'Credit issuance TYA'!CM110-('Credit issuance TYA'!$CL$21*'Credit issuance TYA'!$B$2),IF('Hoja De Calculo'!CN$16&lt;'Hoja De Calculo'!CM$16,0,'Credit issuance TYA'!CM110-('Credit issuance TYA'!$CL$21*'Credit issuance TYA'!$B$2)))</f>
        <v>0</v>
      </c>
      <c r="CN110" s="218">
        <f>IF(ISBLANK('Hoja De Calculo'!CO$13),'Credit issuance TYA'!CN110-('Credit issuance TYA'!$CL$21*'Credit issuance TYA'!$B$2),IF('Hoja De Calculo'!CO$16&lt;'Hoja De Calculo'!CN$16,0,'Credit issuance TYA'!CN110-('Credit issuance TYA'!$CL$21*'Credit issuance TYA'!$B$2)))</f>
        <v>0</v>
      </c>
      <c r="CO110" s="218">
        <f>IF(ISBLANK('Hoja De Calculo'!CP$13),'Credit issuance TYA'!CO110-('Credit issuance TYA'!$CL$21*'Credit issuance TYA'!$B$2),IF('Hoja De Calculo'!CP$16&lt;'Hoja De Calculo'!CO$16,0,'Credit issuance TYA'!CO110-('Credit issuance TYA'!$CL$21*'Credit issuance TYA'!$B$2)))</f>
        <v>0</v>
      </c>
      <c r="CP110" s="218">
        <f>IF(ISBLANK('Hoja De Calculo'!CQ$13),'Credit issuance TYA'!CP110-('Credit issuance TYA'!$CL$21*'Credit issuance TYA'!$B$2),IF('Hoja De Calculo'!CQ$16&lt;'Hoja De Calculo'!CP$16,0,'Credit issuance TYA'!CP110-('Credit issuance TYA'!$CL$21*'Credit issuance TYA'!$B$2)))</f>
        <v>0</v>
      </c>
      <c r="CQ110" s="218">
        <f>IF(ISBLANK('Hoja De Calculo'!CR$13),'Credit issuance TYA'!CQ110-('Credit issuance TYA'!$CL$21*'Credit issuance TYA'!$B$2),IF('Hoja De Calculo'!CR$16&lt;'Hoja De Calculo'!CQ$16,0,'Credit issuance TYA'!CQ110-('Credit issuance TYA'!$CL$21*'Credit issuance TYA'!$B$2)))</f>
        <v>0</v>
      </c>
      <c r="CR110" s="218">
        <f>IF(ISBLANK('Hoja De Calculo'!CS$13),'Credit issuance TYA'!CR110-('Credit issuance TYA'!$CL$21*'Credit issuance TYA'!$B$2),IF('Hoja De Calculo'!CS$16&lt;'Hoja De Calculo'!CR$16,0,'Credit issuance TYA'!CR110-('Credit issuance TYA'!$CL$21*'Credit issuance TYA'!$B$2)))</f>
        <v>0</v>
      </c>
      <c r="CS110" s="218">
        <f>IF(ISBLANK('Hoja De Calculo'!CT$13),'Credit issuance TYA'!CS110-('Credit issuance TYA'!$CL$21*'Credit issuance TYA'!$B$2),IF('Hoja De Calculo'!CT$16&lt;'Hoja De Calculo'!CS$16,0,'Credit issuance TYA'!CS110-('Credit issuance TYA'!$CL$21*'Credit issuance TYA'!$B$2)))</f>
        <v>0</v>
      </c>
      <c r="CT110" s="218">
        <f>IF(ISBLANK('Hoja De Calculo'!CU$13),'Credit issuance TYA'!CT110-('Credit issuance TYA'!$CL$21*'Credit issuance TYA'!$B$2),IF('Hoja De Calculo'!CU$16&lt;'Hoja De Calculo'!CT$16,0,'Credit issuance TYA'!CT110-('Credit issuance TYA'!$CL$21*'Credit issuance TYA'!$B$2)))</f>
        <v>0</v>
      </c>
      <c r="CU110" s="218">
        <f>IF(ISBLANK('Hoja De Calculo'!CV$13),'Credit issuance TYA'!CU110-('Credit issuance TYA'!$CL$21*'Credit issuance TYA'!$B$2),IF('Hoja De Calculo'!CV$16&lt;'Hoja De Calculo'!CU$16,0,'Credit issuance TYA'!CU110-('Credit issuance TYA'!$CL$21*'Credit issuance TYA'!$B$2)))</f>
        <v>0</v>
      </c>
      <c r="CV110" s="218">
        <f>IF(ISBLANK('Hoja De Calculo'!CW$13),'Credit issuance TYA'!CV110-('Credit issuance TYA'!$CL$21*'Credit issuance TYA'!$B$2),IF('Hoja De Calculo'!CW$16&lt;'Hoja De Calculo'!CV$16,0,'Credit issuance TYA'!CV110-('Credit issuance TYA'!$CL$21*'Credit issuance TYA'!$B$2)))</f>
        <v>0</v>
      </c>
      <c r="CW110" s="218">
        <f>IF(ISBLANK('Hoja De Calculo'!CX$13),'Credit issuance TYA'!CW110-('Credit issuance TYA'!$CL$21*'Credit issuance TYA'!$B$2),IF('Hoja De Calculo'!CX$16&lt;'Hoja De Calculo'!CW$16,0,'Credit issuance TYA'!CW110-('Credit issuance TYA'!$CL$21*'Credit issuance TYA'!$B$2)))</f>
        <v>0</v>
      </c>
    </row>
    <row r="111" spans="1:101" x14ac:dyDescent="0.35">
      <c r="A111" t="s">
        <v>216</v>
      </c>
      <c r="B111" s="196"/>
      <c r="C111" s="196"/>
      <c r="D111" s="196"/>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6"/>
      <c r="AG111" s="196"/>
      <c r="AH111" s="196"/>
      <c r="AI111" s="196"/>
      <c r="AJ111" s="196"/>
      <c r="AK111" s="196"/>
      <c r="AL111" s="196"/>
      <c r="AM111" s="196"/>
      <c r="AN111" s="196"/>
      <c r="AO111" s="196"/>
      <c r="AP111" s="196"/>
      <c r="AQ111" s="196"/>
      <c r="AR111" s="196"/>
      <c r="AS111" s="196"/>
      <c r="AT111" s="196"/>
      <c r="AU111" s="196"/>
      <c r="AV111" s="196"/>
      <c r="AW111" s="196"/>
      <c r="AX111" s="196"/>
      <c r="AY111" s="196"/>
      <c r="AZ111" s="196"/>
      <c r="BA111" s="196"/>
      <c r="BB111" s="196"/>
      <c r="BC111" s="196"/>
      <c r="BD111" s="196"/>
      <c r="BE111" s="196"/>
      <c r="BF111" s="196"/>
      <c r="BG111" s="196"/>
      <c r="BH111" s="196"/>
      <c r="BI111" s="196"/>
      <c r="BJ111" s="196"/>
      <c r="BK111" s="196"/>
      <c r="BL111" s="196"/>
      <c r="BM111" s="196"/>
      <c r="BN111" s="196"/>
      <c r="BO111" s="196"/>
      <c r="BP111" s="196"/>
      <c r="BQ111" s="196"/>
      <c r="BR111" s="196"/>
      <c r="BS111" s="196"/>
      <c r="BT111" s="196"/>
      <c r="BU111" s="196"/>
      <c r="BV111" s="196"/>
      <c r="BW111" s="196"/>
      <c r="BX111" s="196"/>
      <c r="BY111" s="196"/>
      <c r="BZ111" s="196"/>
      <c r="CA111" s="196"/>
      <c r="CB111" s="196"/>
      <c r="CC111" s="196"/>
      <c r="CD111" s="196"/>
      <c r="CE111" s="196"/>
      <c r="CF111" s="196"/>
      <c r="CG111" s="196"/>
      <c r="CH111" s="196"/>
      <c r="CI111" s="196"/>
      <c r="CJ111" s="196"/>
      <c r="CK111" s="196"/>
      <c r="CL111" s="196"/>
      <c r="CM111" s="218">
        <f>'Credit issuance TYA'!CM111-('Credit issuance TYA'!$CM$21*'Credit issuance TYA'!$B$2)</f>
        <v>0</v>
      </c>
      <c r="CN111" s="218">
        <f>IF(ISBLANK('Hoja De Calculo'!CO$13),'Credit issuance TYA'!CN111-('Credit issuance TYA'!$CM$21*'Credit issuance TYA'!$B$2),IF('Hoja De Calculo'!CO$16&lt;'Hoja De Calculo'!CN$16,0,'Credit issuance TYA'!CN111-('Credit issuance TYA'!$CM$21*'Credit issuance TYA'!$B$2)))</f>
        <v>0</v>
      </c>
      <c r="CO111" s="218">
        <f>IF(ISBLANK('Hoja De Calculo'!CP$13),'Credit issuance TYA'!CO111-('Credit issuance TYA'!$CM$21*'Credit issuance TYA'!$B$2),IF('Hoja De Calculo'!CP$16&lt;'Hoja De Calculo'!CO$16,0,'Credit issuance TYA'!CO111-('Credit issuance TYA'!$CM$21*'Credit issuance TYA'!$B$2)))</f>
        <v>0</v>
      </c>
      <c r="CP111" s="218">
        <f>IF(ISBLANK('Hoja De Calculo'!CQ$13),'Credit issuance TYA'!CP111-('Credit issuance TYA'!$CM$21*'Credit issuance TYA'!$B$2),IF('Hoja De Calculo'!CQ$16&lt;'Hoja De Calculo'!CP$16,0,'Credit issuance TYA'!CP111-('Credit issuance TYA'!$CM$21*'Credit issuance TYA'!$B$2)))</f>
        <v>0</v>
      </c>
      <c r="CQ111" s="218">
        <f>IF(ISBLANK('Hoja De Calculo'!CR$13),'Credit issuance TYA'!CQ111-('Credit issuance TYA'!$CM$21*'Credit issuance TYA'!$B$2),IF('Hoja De Calculo'!CR$16&lt;'Hoja De Calculo'!CQ$16,0,'Credit issuance TYA'!CQ111-('Credit issuance TYA'!$CM$21*'Credit issuance TYA'!$B$2)))</f>
        <v>0</v>
      </c>
      <c r="CR111" s="218">
        <f>IF(ISBLANK('Hoja De Calculo'!CS$13),'Credit issuance TYA'!CR111-('Credit issuance TYA'!$CM$21*'Credit issuance TYA'!$B$2),IF('Hoja De Calculo'!CS$16&lt;'Hoja De Calculo'!CR$16,0,'Credit issuance TYA'!CR111-('Credit issuance TYA'!$CM$21*'Credit issuance TYA'!$B$2)))</f>
        <v>0</v>
      </c>
      <c r="CS111" s="218">
        <f>IF(ISBLANK('Hoja De Calculo'!CT$13),'Credit issuance TYA'!CS111-('Credit issuance TYA'!$CM$21*'Credit issuance TYA'!$B$2),IF('Hoja De Calculo'!CT$16&lt;'Hoja De Calculo'!CS$16,0,'Credit issuance TYA'!CS111-('Credit issuance TYA'!$CM$21*'Credit issuance TYA'!$B$2)))</f>
        <v>0</v>
      </c>
      <c r="CT111" s="218">
        <f>IF(ISBLANK('Hoja De Calculo'!CU$13),'Credit issuance TYA'!CT111-('Credit issuance TYA'!$CM$21*'Credit issuance TYA'!$B$2),IF('Hoja De Calculo'!CU$16&lt;'Hoja De Calculo'!CT$16,0,'Credit issuance TYA'!CT111-('Credit issuance TYA'!$CM$21*'Credit issuance TYA'!$B$2)))</f>
        <v>0</v>
      </c>
      <c r="CU111" s="218">
        <f>IF(ISBLANK('Hoja De Calculo'!CV$13),'Credit issuance TYA'!CU111-('Credit issuance TYA'!$CM$21*'Credit issuance TYA'!$B$2),IF('Hoja De Calculo'!CV$16&lt;'Hoja De Calculo'!CU$16,0,'Credit issuance TYA'!CU111-('Credit issuance TYA'!$CM$21*'Credit issuance TYA'!$B$2)))</f>
        <v>0</v>
      </c>
      <c r="CV111" s="218">
        <f>IF(ISBLANK('Hoja De Calculo'!CW$13),'Credit issuance TYA'!CV111-('Credit issuance TYA'!$CM$21*'Credit issuance TYA'!$B$2),IF('Hoja De Calculo'!CW$16&lt;'Hoja De Calculo'!CV$16,0,'Credit issuance TYA'!CV111-('Credit issuance TYA'!$CM$21*'Credit issuance TYA'!$B$2)))</f>
        <v>0</v>
      </c>
      <c r="CW111" s="218">
        <f>IF(ISBLANK('Hoja De Calculo'!CX$13),'Credit issuance TYA'!CW111-('Credit issuance TYA'!$CM$21*'Credit issuance TYA'!$B$2),IF('Hoja De Calculo'!CX$16&lt;'Hoja De Calculo'!CW$16,0,'Credit issuance TYA'!CW111-('Credit issuance TYA'!$CM$21*'Credit issuance TYA'!$B$2)))</f>
        <v>0</v>
      </c>
    </row>
    <row r="112" spans="1:101" x14ac:dyDescent="0.35">
      <c r="A112" t="s">
        <v>217</v>
      </c>
      <c r="B112" s="196"/>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6"/>
      <c r="AR112" s="196"/>
      <c r="AS112" s="196"/>
      <c r="AT112" s="196"/>
      <c r="AU112" s="196"/>
      <c r="AV112" s="196"/>
      <c r="AW112" s="196"/>
      <c r="AX112" s="196"/>
      <c r="AY112" s="196"/>
      <c r="AZ112" s="196"/>
      <c r="BA112" s="196"/>
      <c r="BB112" s="196"/>
      <c r="BC112" s="196"/>
      <c r="BD112" s="196"/>
      <c r="BE112" s="196"/>
      <c r="BF112" s="196"/>
      <c r="BG112" s="196"/>
      <c r="BH112" s="196"/>
      <c r="BI112" s="196"/>
      <c r="BJ112" s="196"/>
      <c r="BK112" s="196"/>
      <c r="BL112" s="196"/>
      <c r="BM112" s="196"/>
      <c r="BN112" s="196"/>
      <c r="BO112" s="196"/>
      <c r="BP112" s="196"/>
      <c r="BQ112" s="196"/>
      <c r="BR112" s="196"/>
      <c r="BS112" s="196"/>
      <c r="BT112" s="196"/>
      <c r="BU112" s="196"/>
      <c r="BV112" s="196"/>
      <c r="BW112" s="196"/>
      <c r="BX112" s="196"/>
      <c r="BY112" s="196"/>
      <c r="BZ112" s="196"/>
      <c r="CA112" s="196"/>
      <c r="CB112" s="196"/>
      <c r="CC112" s="196"/>
      <c r="CD112" s="196"/>
      <c r="CE112" s="196"/>
      <c r="CF112" s="196"/>
      <c r="CG112" s="196"/>
      <c r="CH112" s="196"/>
      <c r="CI112" s="196"/>
      <c r="CJ112" s="196"/>
      <c r="CK112" s="196"/>
      <c r="CL112" s="196"/>
      <c r="CM112" s="196"/>
      <c r="CN112" s="218">
        <f>'Credit issuance TYA'!CN112-('Credit issuance TYA'!$CN$21*'Credit issuance TYA'!$B$2)</f>
        <v>0</v>
      </c>
      <c r="CO112" s="218">
        <f>IF(ISBLANK('Hoja De Calculo'!CP$13),'Credit issuance TYA'!CO112-('Credit issuance TYA'!$CN$21*'Credit issuance TYA'!$B$2),IF('Hoja De Calculo'!CP$16&lt;'Hoja De Calculo'!CO$16,0,'Credit issuance TYA'!CO112-('Credit issuance TYA'!$CN$21*'Credit issuance TYA'!$B$2)))</f>
        <v>0</v>
      </c>
      <c r="CP112" s="218">
        <f>IF(ISBLANK('Hoja De Calculo'!CQ$13),'Credit issuance TYA'!CP112-('Credit issuance TYA'!$CN$21*'Credit issuance TYA'!$B$2),IF('Hoja De Calculo'!CQ$16&lt;'Hoja De Calculo'!CP$16,0,'Credit issuance TYA'!CP112-('Credit issuance TYA'!$CN$21*'Credit issuance TYA'!$B$2)))</f>
        <v>0</v>
      </c>
      <c r="CQ112" s="218">
        <f>IF(ISBLANK('Hoja De Calculo'!CR$13),'Credit issuance TYA'!CQ112-('Credit issuance TYA'!$CN$21*'Credit issuance TYA'!$B$2),IF('Hoja De Calculo'!CR$16&lt;'Hoja De Calculo'!CQ$16,0,'Credit issuance TYA'!CQ112-('Credit issuance TYA'!$CN$21*'Credit issuance TYA'!$B$2)))</f>
        <v>0</v>
      </c>
      <c r="CR112" s="218">
        <f>IF(ISBLANK('Hoja De Calculo'!CS$13),'Credit issuance TYA'!CR112-('Credit issuance TYA'!$CN$21*'Credit issuance TYA'!$B$2),IF('Hoja De Calculo'!CS$16&lt;'Hoja De Calculo'!CR$16,0,'Credit issuance TYA'!CR112-('Credit issuance TYA'!$CN$21*'Credit issuance TYA'!$B$2)))</f>
        <v>0</v>
      </c>
      <c r="CS112" s="218">
        <f>IF(ISBLANK('Hoja De Calculo'!CT$13),'Credit issuance TYA'!CS112-('Credit issuance TYA'!$CN$21*'Credit issuance TYA'!$B$2),IF('Hoja De Calculo'!CT$16&lt;'Hoja De Calculo'!CS$16,0,'Credit issuance TYA'!CS112-('Credit issuance TYA'!$CN$21*'Credit issuance TYA'!$B$2)))</f>
        <v>0</v>
      </c>
      <c r="CT112" s="218">
        <f>IF(ISBLANK('Hoja De Calculo'!CU$13),'Credit issuance TYA'!CT112-('Credit issuance TYA'!$CN$21*'Credit issuance TYA'!$B$2),IF('Hoja De Calculo'!CU$16&lt;'Hoja De Calculo'!CT$16,0,'Credit issuance TYA'!CT112-('Credit issuance TYA'!$CN$21*'Credit issuance TYA'!$B$2)))</f>
        <v>0</v>
      </c>
      <c r="CU112" s="218">
        <f>IF(ISBLANK('Hoja De Calculo'!CV$13),'Credit issuance TYA'!CU112-('Credit issuance TYA'!$CN$21*'Credit issuance TYA'!$B$2),IF('Hoja De Calculo'!CV$16&lt;'Hoja De Calculo'!CU$16,0,'Credit issuance TYA'!CU112-('Credit issuance TYA'!$CN$21*'Credit issuance TYA'!$B$2)))</f>
        <v>0</v>
      </c>
      <c r="CV112" s="218">
        <f>IF(ISBLANK('Hoja De Calculo'!CW$13),'Credit issuance TYA'!CV112-('Credit issuance TYA'!$CN$21*'Credit issuance TYA'!$B$2),IF('Hoja De Calculo'!CW$16&lt;'Hoja De Calculo'!CV$16,0,'Credit issuance TYA'!CV112-('Credit issuance TYA'!$CN$21*'Credit issuance TYA'!$B$2)))</f>
        <v>0</v>
      </c>
      <c r="CW112" s="218">
        <f>IF(ISBLANK('Hoja De Calculo'!CX$13),'Credit issuance TYA'!CW112-('Credit issuance TYA'!$CN$21*'Credit issuance TYA'!$B$2),IF('Hoja De Calculo'!CX$16&lt;'Hoja De Calculo'!CW$16,0,'Credit issuance TYA'!CW112-('Credit issuance TYA'!$CN$21*'Credit issuance TYA'!$B$2)))</f>
        <v>0</v>
      </c>
    </row>
    <row r="113" spans="1:102" x14ac:dyDescent="0.35">
      <c r="A113" t="s">
        <v>218</v>
      </c>
      <c r="B113" s="196"/>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6"/>
      <c r="AY113" s="196"/>
      <c r="AZ113" s="196"/>
      <c r="BA113" s="196"/>
      <c r="BB113" s="196"/>
      <c r="BC113" s="196"/>
      <c r="BD113" s="196"/>
      <c r="BE113" s="196"/>
      <c r="BF113" s="196"/>
      <c r="BG113" s="196"/>
      <c r="BH113" s="196"/>
      <c r="BI113" s="196"/>
      <c r="BJ113" s="196"/>
      <c r="BK113" s="196"/>
      <c r="BL113" s="196"/>
      <c r="BM113" s="196"/>
      <c r="BN113" s="196"/>
      <c r="BO113" s="196"/>
      <c r="BP113" s="196"/>
      <c r="BQ113" s="196"/>
      <c r="BR113" s="196"/>
      <c r="BS113" s="196"/>
      <c r="BT113" s="196"/>
      <c r="BU113" s="196"/>
      <c r="BV113" s="196"/>
      <c r="BW113" s="196"/>
      <c r="BX113" s="196"/>
      <c r="BY113" s="196"/>
      <c r="BZ113" s="196"/>
      <c r="CA113" s="196"/>
      <c r="CB113" s="196"/>
      <c r="CC113" s="196"/>
      <c r="CD113" s="196"/>
      <c r="CE113" s="196"/>
      <c r="CF113" s="196"/>
      <c r="CG113" s="196"/>
      <c r="CH113" s="196"/>
      <c r="CI113" s="196"/>
      <c r="CJ113" s="196"/>
      <c r="CK113" s="196"/>
      <c r="CL113" s="196"/>
      <c r="CM113" s="196"/>
      <c r="CN113" s="196"/>
      <c r="CO113" s="218">
        <f>'Credit issuance TYA'!CO113-('Credit issuance TYA'!$CO$21*'Credit issuance TYA'!$B$2)</f>
        <v>0</v>
      </c>
      <c r="CP113" s="218">
        <f>IF(ISBLANK('Hoja De Calculo'!CQ$13),'Credit issuance TYA'!CP113-('Credit issuance TYA'!$CO$21*'Credit issuance TYA'!$B$2),IF('Hoja De Calculo'!CQ$16&lt;'Hoja De Calculo'!CP$16,0,'Credit issuance TYA'!CP113-('Credit issuance TYA'!$CO$21*'Credit issuance TYA'!$B$2)))</f>
        <v>0</v>
      </c>
      <c r="CQ113" s="218">
        <f>IF(ISBLANK('Hoja De Calculo'!CR$13),'Credit issuance TYA'!CQ113-('Credit issuance TYA'!$CO$21*'Credit issuance TYA'!$B$2),IF('Hoja De Calculo'!CR$16&lt;'Hoja De Calculo'!CQ$16,0,'Credit issuance TYA'!CQ113-('Credit issuance TYA'!$CO$21*'Credit issuance TYA'!$B$2)))</f>
        <v>0</v>
      </c>
      <c r="CR113" s="218">
        <f>IF(ISBLANK('Hoja De Calculo'!CS$13),'Credit issuance TYA'!CR113-('Credit issuance TYA'!$CO$21*'Credit issuance TYA'!$B$2),IF('Hoja De Calculo'!CS$16&lt;'Hoja De Calculo'!CR$16,0,'Credit issuance TYA'!CR113-('Credit issuance TYA'!$CO$21*'Credit issuance TYA'!$B$2)))</f>
        <v>0</v>
      </c>
      <c r="CS113" s="218">
        <f>IF(ISBLANK('Hoja De Calculo'!CT$13),'Credit issuance TYA'!CS113-('Credit issuance TYA'!$CO$21*'Credit issuance TYA'!$B$2),IF('Hoja De Calculo'!CT$16&lt;'Hoja De Calculo'!CS$16,0,'Credit issuance TYA'!CS113-('Credit issuance TYA'!$CO$21*'Credit issuance TYA'!$B$2)))</f>
        <v>0</v>
      </c>
      <c r="CT113" s="218">
        <f>IF(ISBLANK('Hoja De Calculo'!CU$13),'Credit issuance TYA'!CT113-('Credit issuance TYA'!$CO$21*'Credit issuance TYA'!$B$2),IF('Hoja De Calculo'!CU$16&lt;'Hoja De Calculo'!CT$16,0,'Credit issuance TYA'!CT113-('Credit issuance TYA'!$CO$21*'Credit issuance TYA'!$B$2)))</f>
        <v>0</v>
      </c>
      <c r="CU113" s="218">
        <f>IF(ISBLANK('Hoja De Calculo'!CV$13),'Credit issuance TYA'!CU113-('Credit issuance TYA'!$CO$21*'Credit issuance TYA'!$B$2),IF('Hoja De Calculo'!CV$16&lt;'Hoja De Calculo'!CU$16,0,'Credit issuance TYA'!CU113-('Credit issuance TYA'!$CO$21*'Credit issuance TYA'!$B$2)))</f>
        <v>0</v>
      </c>
      <c r="CV113" s="218">
        <f>IF(ISBLANK('Hoja De Calculo'!CW$13),'Credit issuance TYA'!CV113-('Credit issuance TYA'!$CO$21*'Credit issuance TYA'!$B$2),IF('Hoja De Calculo'!CW$16&lt;'Hoja De Calculo'!CV$16,0,'Credit issuance TYA'!CV113-('Credit issuance TYA'!$CO$21*'Credit issuance TYA'!$B$2)))</f>
        <v>0</v>
      </c>
      <c r="CW113" s="218">
        <f>IF(ISBLANK('Hoja De Calculo'!CX$13),'Credit issuance TYA'!CW113-('Credit issuance TYA'!$CO$21*'Credit issuance TYA'!$B$2),IF('Hoja De Calculo'!CX$16&lt;'Hoja De Calculo'!CW$16,0,'Credit issuance TYA'!CW113-('Credit issuance TYA'!$CO$21*'Credit issuance TYA'!$B$2)))</f>
        <v>0</v>
      </c>
    </row>
    <row r="114" spans="1:102" x14ac:dyDescent="0.35">
      <c r="A114" t="s">
        <v>219</v>
      </c>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6"/>
      <c r="BA114" s="196"/>
      <c r="BB114" s="196"/>
      <c r="BC114" s="196"/>
      <c r="BD114" s="196"/>
      <c r="BE114" s="196"/>
      <c r="BF114" s="196"/>
      <c r="BG114" s="196"/>
      <c r="BH114" s="196"/>
      <c r="BI114" s="196"/>
      <c r="BJ114" s="196"/>
      <c r="BK114" s="196"/>
      <c r="BL114" s="196"/>
      <c r="BM114" s="196"/>
      <c r="BN114" s="196"/>
      <c r="BO114" s="196"/>
      <c r="BP114" s="196"/>
      <c r="BQ114" s="196"/>
      <c r="BR114" s="196"/>
      <c r="BS114" s="196"/>
      <c r="BT114" s="196"/>
      <c r="BU114" s="196"/>
      <c r="BV114" s="196"/>
      <c r="BW114" s="196"/>
      <c r="BX114" s="196"/>
      <c r="BY114" s="196"/>
      <c r="BZ114" s="196"/>
      <c r="CA114" s="196"/>
      <c r="CB114" s="196"/>
      <c r="CC114" s="196"/>
      <c r="CD114" s="196"/>
      <c r="CE114" s="196"/>
      <c r="CF114" s="196"/>
      <c r="CG114" s="196"/>
      <c r="CH114" s="196"/>
      <c r="CI114" s="196"/>
      <c r="CJ114" s="196"/>
      <c r="CK114" s="196"/>
      <c r="CL114" s="196"/>
      <c r="CM114" s="196"/>
      <c r="CN114" s="196"/>
      <c r="CO114" s="196"/>
      <c r="CP114" s="218">
        <f>'Credit issuance TYA'!CP114-('Credit issuance TYA'!$CP$21*'Credit issuance TYA'!$B$2)</f>
        <v>0</v>
      </c>
      <c r="CQ114" s="218">
        <f>IF(ISBLANK('Hoja De Calculo'!CR$13),'Credit issuance TYA'!CQ114-('Credit issuance TYA'!$CP$21*'Credit issuance TYA'!$B$2),IF('Hoja De Calculo'!CR$16&lt;'Hoja De Calculo'!CQ$16,0,'Credit issuance TYA'!CQ114-('Credit issuance TYA'!$CP$21*'Credit issuance TYA'!$B$2)))</f>
        <v>0</v>
      </c>
      <c r="CR114" s="218">
        <f>IF(ISBLANK('Hoja De Calculo'!CS$13),'Credit issuance TYA'!CR114-('Credit issuance TYA'!$CP$21*'Credit issuance TYA'!$B$2),IF('Hoja De Calculo'!CS$16&lt;'Hoja De Calculo'!CR$16,0,'Credit issuance TYA'!CR114-('Credit issuance TYA'!$CP$21*'Credit issuance TYA'!$B$2)))</f>
        <v>0</v>
      </c>
      <c r="CS114" s="218">
        <f>IF(ISBLANK('Hoja De Calculo'!CT$13),'Credit issuance TYA'!CS114-('Credit issuance TYA'!$CP$21*'Credit issuance TYA'!$B$2),IF('Hoja De Calculo'!CT$16&lt;'Hoja De Calculo'!CS$16,0,'Credit issuance TYA'!CS114-('Credit issuance TYA'!$CP$21*'Credit issuance TYA'!$B$2)))</f>
        <v>0</v>
      </c>
      <c r="CT114" s="218">
        <f>IF(ISBLANK('Hoja De Calculo'!CU$13),'Credit issuance TYA'!CT114-('Credit issuance TYA'!$CP$21*'Credit issuance TYA'!$B$2),IF('Hoja De Calculo'!CU$16&lt;'Hoja De Calculo'!CT$16,0,'Credit issuance TYA'!CT114-('Credit issuance TYA'!$CP$21*'Credit issuance TYA'!$B$2)))</f>
        <v>0</v>
      </c>
      <c r="CU114" s="218">
        <f>IF(ISBLANK('Hoja De Calculo'!CV$13),'Credit issuance TYA'!CU114-('Credit issuance TYA'!$CP$21*'Credit issuance TYA'!$B$2),IF('Hoja De Calculo'!CV$16&lt;'Hoja De Calculo'!CU$16,0,'Credit issuance TYA'!CU114-('Credit issuance TYA'!$CP$21*'Credit issuance TYA'!$B$2)))</f>
        <v>0</v>
      </c>
      <c r="CV114" s="218">
        <f>IF(ISBLANK('Hoja De Calculo'!CW$13),'Credit issuance TYA'!CV114-('Credit issuance TYA'!$CP$21*'Credit issuance TYA'!$B$2),IF('Hoja De Calculo'!CW$16&lt;'Hoja De Calculo'!CV$16,0,'Credit issuance TYA'!CV114-('Credit issuance TYA'!$CP$21*'Credit issuance TYA'!$B$2)))</f>
        <v>0</v>
      </c>
      <c r="CW114" s="218">
        <f>IF(ISBLANK('Hoja De Calculo'!CX$13),'Credit issuance TYA'!CW114-('Credit issuance TYA'!$CP$21*'Credit issuance TYA'!$B$2),IF('Hoja De Calculo'!CX$16&lt;'Hoja De Calculo'!CW$16,0,'Credit issuance TYA'!CW114-('Credit issuance TYA'!$CP$21*'Credit issuance TYA'!$B$2)))</f>
        <v>0</v>
      </c>
    </row>
    <row r="115" spans="1:102" x14ac:dyDescent="0.35">
      <c r="A115" t="s">
        <v>220</v>
      </c>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6"/>
      <c r="BA115" s="196"/>
      <c r="BB115" s="196"/>
      <c r="BC115" s="196"/>
      <c r="BD115" s="196"/>
      <c r="BE115" s="196"/>
      <c r="BF115" s="196"/>
      <c r="BG115" s="196"/>
      <c r="BH115" s="196"/>
      <c r="BI115" s="196"/>
      <c r="BJ115" s="196"/>
      <c r="BK115" s="196"/>
      <c r="BL115" s="196"/>
      <c r="BM115" s="196"/>
      <c r="BN115" s="196"/>
      <c r="BO115" s="196"/>
      <c r="BP115" s="196"/>
      <c r="BQ115" s="196"/>
      <c r="BR115" s="196"/>
      <c r="BS115" s="196"/>
      <c r="BT115" s="196"/>
      <c r="BU115" s="196"/>
      <c r="BV115" s="196"/>
      <c r="BW115" s="196"/>
      <c r="BX115" s="196"/>
      <c r="BY115" s="196"/>
      <c r="BZ115" s="196"/>
      <c r="CA115" s="196"/>
      <c r="CB115" s="196"/>
      <c r="CC115" s="196"/>
      <c r="CD115" s="196"/>
      <c r="CE115" s="196"/>
      <c r="CF115" s="196"/>
      <c r="CG115" s="196"/>
      <c r="CH115" s="196"/>
      <c r="CI115" s="196"/>
      <c r="CJ115" s="196"/>
      <c r="CK115" s="196"/>
      <c r="CL115" s="196"/>
      <c r="CM115" s="196"/>
      <c r="CN115" s="196"/>
      <c r="CO115" s="196"/>
      <c r="CP115" s="196"/>
      <c r="CQ115" s="218">
        <f>'Credit issuance TYA'!CQ115-('Credit issuance TYA'!$CQ$21*'Credit issuance TYA'!$B$2)</f>
        <v>0</v>
      </c>
      <c r="CR115" s="218">
        <f>IF(ISBLANK('Hoja De Calculo'!CS$13),'Credit issuance TYA'!CR115-('Credit issuance TYA'!$CQ$21*'Credit issuance TYA'!$B$2),IF('Hoja De Calculo'!CS$16&lt;'Hoja De Calculo'!CR$16,0,'Credit issuance TYA'!CR115-('Credit issuance TYA'!$CQ$21*'Credit issuance TYA'!$B$2)))</f>
        <v>0</v>
      </c>
      <c r="CS115" s="218">
        <f>IF(ISBLANK('Hoja De Calculo'!CT$13),'Credit issuance TYA'!CS115-('Credit issuance TYA'!$CQ$21*'Credit issuance TYA'!$B$2),IF('Hoja De Calculo'!CT$16&lt;'Hoja De Calculo'!CS$16,0,'Credit issuance TYA'!CS115-('Credit issuance TYA'!$CQ$21*'Credit issuance TYA'!$B$2)))</f>
        <v>0</v>
      </c>
      <c r="CT115" s="218">
        <f>IF(ISBLANK('Hoja De Calculo'!CU$13),'Credit issuance TYA'!CT115-('Credit issuance TYA'!$CQ$21*'Credit issuance TYA'!$B$2),IF('Hoja De Calculo'!CU$16&lt;'Hoja De Calculo'!CT$16,0,'Credit issuance TYA'!CT115-('Credit issuance TYA'!$CQ$21*'Credit issuance TYA'!$B$2)))</f>
        <v>0</v>
      </c>
      <c r="CU115" s="218">
        <f>IF(ISBLANK('Hoja De Calculo'!CV$13),'Credit issuance TYA'!CU115-('Credit issuance TYA'!$CQ$21*'Credit issuance TYA'!$B$2),IF('Hoja De Calculo'!CV$16&lt;'Hoja De Calculo'!CU$16,0,'Credit issuance TYA'!CU115-('Credit issuance TYA'!$CQ$21*'Credit issuance TYA'!$B$2)))</f>
        <v>0</v>
      </c>
      <c r="CV115" s="218">
        <f>IF(ISBLANK('Hoja De Calculo'!CW$13),'Credit issuance TYA'!CV115-('Credit issuance TYA'!$CQ$21*'Credit issuance TYA'!$B$2),IF('Hoja De Calculo'!CW$16&lt;'Hoja De Calculo'!CV$16,0,'Credit issuance TYA'!CV115-('Credit issuance TYA'!$CQ$21*'Credit issuance TYA'!$B$2)))</f>
        <v>0</v>
      </c>
      <c r="CW115" s="218">
        <f>IF(ISBLANK('Hoja De Calculo'!CX$13),'Credit issuance TYA'!CW115-('Credit issuance TYA'!$CQ$21*'Credit issuance TYA'!$B$2),IF('Hoja De Calculo'!CX$16&lt;'Hoja De Calculo'!CW$16,0,'Credit issuance TYA'!CW115-('Credit issuance TYA'!$CQ$21*'Credit issuance TYA'!$B$2)))</f>
        <v>0</v>
      </c>
    </row>
    <row r="116" spans="1:102" x14ac:dyDescent="0.35">
      <c r="A116" t="s">
        <v>221</v>
      </c>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c r="BI116" s="196"/>
      <c r="BJ116" s="196"/>
      <c r="BK116" s="196"/>
      <c r="BL116" s="196"/>
      <c r="BM116" s="196"/>
      <c r="BN116" s="196"/>
      <c r="BO116" s="196"/>
      <c r="BP116" s="196"/>
      <c r="BQ116" s="196"/>
      <c r="BR116" s="196"/>
      <c r="BS116" s="196"/>
      <c r="BT116" s="196"/>
      <c r="BU116" s="196"/>
      <c r="BV116" s="196"/>
      <c r="BW116" s="196"/>
      <c r="BX116" s="196"/>
      <c r="BY116" s="196"/>
      <c r="BZ116" s="196"/>
      <c r="CA116" s="196"/>
      <c r="CB116" s="196"/>
      <c r="CC116" s="196"/>
      <c r="CD116" s="196"/>
      <c r="CE116" s="196"/>
      <c r="CF116" s="196"/>
      <c r="CG116" s="196"/>
      <c r="CH116" s="196"/>
      <c r="CI116" s="196"/>
      <c r="CJ116" s="196"/>
      <c r="CK116" s="196"/>
      <c r="CL116" s="196"/>
      <c r="CM116" s="196"/>
      <c r="CN116" s="196"/>
      <c r="CO116" s="196"/>
      <c r="CP116" s="196"/>
      <c r="CQ116" s="196"/>
      <c r="CR116" s="218">
        <f>'Credit issuance TYA'!CR116-('Credit issuance TYA'!$CR$21*'Credit issuance TYA'!$B$2)</f>
        <v>0</v>
      </c>
      <c r="CS116" s="218">
        <f>IF(ISBLANK('Hoja De Calculo'!CT$13),'Credit issuance TYA'!CS116-('Credit issuance TYA'!$CR$21*'Credit issuance TYA'!$B$2),IF('Hoja De Calculo'!CT$16&lt;'Hoja De Calculo'!CS$16,0,'Credit issuance TYA'!CS116-('Credit issuance TYA'!$CR$21*'Credit issuance TYA'!$B$2)))</f>
        <v>0</v>
      </c>
      <c r="CT116" s="218">
        <f>IF(ISBLANK('Hoja De Calculo'!CU$13),'Credit issuance TYA'!CT116-('Credit issuance TYA'!$CR$21*'Credit issuance TYA'!$B$2),IF('Hoja De Calculo'!CU$16&lt;'Hoja De Calculo'!CT$16,0,'Credit issuance TYA'!CT116-('Credit issuance TYA'!$CR$21*'Credit issuance TYA'!$B$2)))</f>
        <v>0</v>
      </c>
      <c r="CU116" s="218">
        <f>IF(ISBLANK('Hoja De Calculo'!CV$13),'Credit issuance TYA'!CU116-('Credit issuance TYA'!$CR$21*'Credit issuance TYA'!$B$2),IF('Hoja De Calculo'!CV$16&lt;'Hoja De Calculo'!CU$16,0,'Credit issuance TYA'!CU116-('Credit issuance TYA'!$CR$21*'Credit issuance TYA'!$B$2)))</f>
        <v>0</v>
      </c>
      <c r="CV116" s="218">
        <f>IF(ISBLANK('Hoja De Calculo'!CW$13),'Credit issuance TYA'!CV116-('Credit issuance TYA'!$CR$21*'Credit issuance TYA'!$B$2),IF('Hoja De Calculo'!CW$16&lt;'Hoja De Calculo'!CV$16,0,'Credit issuance TYA'!CV116-('Credit issuance TYA'!$CR$21*'Credit issuance TYA'!$B$2)))</f>
        <v>0</v>
      </c>
      <c r="CW116" s="218">
        <f>IF(ISBLANK('Hoja De Calculo'!CX$13),'Credit issuance TYA'!CW116-('Credit issuance TYA'!$CR$21*'Credit issuance TYA'!$B$2),IF('Hoja De Calculo'!CX$16&lt;'Hoja De Calculo'!CW$16,0,'Credit issuance TYA'!CW116-('Credit issuance TYA'!$CR$21*'Credit issuance TYA'!$B$2)))</f>
        <v>0</v>
      </c>
    </row>
    <row r="117" spans="1:102" x14ac:dyDescent="0.35">
      <c r="A117" t="s">
        <v>222</v>
      </c>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6"/>
      <c r="AZ117" s="196"/>
      <c r="BA117" s="196"/>
      <c r="BB117" s="196"/>
      <c r="BC117" s="196"/>
      <c r="BD117" s="196"/>
      <c r="BE117" s="196"/>
      <c r="BF117" s="196"/>
      <c r="BG117" s="196"/>
      <c r="BH117" s="196"/>
      <c r="BI117" s="196"/>
      <c r="BJ117" s="196"/>
      <c r="BK117" s="196"/>
      <c r="BL117" s="196"/>
      <c r="BM117" s="196"/>
      <c r="BN117" s="196"/>
      <c r="BO117" s="196"/>
      <c r="BP117" s="196"/>
      <c r="BQ117" s="196"/>
      <c r="BR117" s="196"/>
      <c r="BS117" s="196"/>
      <c r="BT117" s="196"/>
      <c r="BU117" s="196"/>
      <c r="BV117" s="196"/>
      <c r="BW117" s="196"/>
      <c r="BX117" s="196"/>
      <c r="BY117" s="196"/>
      <c r="BZ117" s="196"/>
      <c r="CA117" s="196"/>
      <c r="CB117" s="196"/>
      <c r="CC117" s="196"/>
      <c r="CD117" s="196"/>
      <c r="CE117" s="196"/>
      <c r="CF117" s="196"/>
      <c r="CG117" s="196"/>
      <c r="CH117" s="196"/>
      <c r="CI117" s="196"/>
      <c r="CJ117" s="196"/>
      <c r="CK117" s="196"/>
      <c r="CL117" s="196"/>
      <c r="CM117" s="196"/>
      <c r="CN117" s="196"/>
      <c r="CO117" s="196"/>
      <c r="CP117" s="196"/>
      <c r="CQ117" s="196"/>
      <c r="CR117" s="196"/>
      <c r="CS117" s="218">
        <f>'Credit issuance TYA'!CS117-('Credit issuance TYA'!$CS$21*'Credit issuance TYA'!$B$2)</f>
        <v>0</v>
      </c>
      <c r="CT117" s="218">
        <f>IF(ISBLANK('Hoja De Calculo'!CU$13),'Credit issuance TYA'!CT117-('Credit issuance TYA'!$CS$21*'Credit issuance TYA'!$B$2),IF('Hoja De Calculo'!CU$16&lt;'Hoja De Calculo'!CT$16,0,'Credit issuance TYA'!CT117-('Credit issuance TYA'!$CS$21*'Credit issuance TYA'!$B$2)))</f>
        <v>0</v>
      </c>
      <c r="CU117" s="218">
        <f>IF(ISBLANK('Hoja De Calculo'!CV$13),'Credit issuance TYA'!CU117-('Credit issuance TYA'!$CS$21*'Credit issuance TYA'!$B$2),IF('Hoja De Calculo'!CV$16&lt;'Hoja De Calculo'!CU$16,0,'Credit issuance TYA'!CU117-('Credit issuance TYA'!$CS$21*'Credit issuance TYA'!$B$2)))</f>
        <v>0</v>
      </c>
      <c r="CV117" s="218">
        <f>IF(ISBLANK('Hoja De Calculo'!CW$13),'Credit issuance TYA'!CV117-('Credit issuance TYA'!$CS$21*'Credit issuance TYA'!$B$2),IF('Hoja De Calculo'!CW$16&lt;'Hoja De Calculo'!CV$16,0,'Credit issuance TYA'!CV117-('Credit issuance TYA'!$CS$21*'Credit issuance TYA'!$B$2)))</f>
        <v>0</v>
      </c>
      <c r="CW117" s="218">
        <f>IF(ISBLANK('Hoja De Calculo'!CX$13),'Credit issuance TYA'!CW117-('Credit issuance TYA'!$CS$21*'Credit issuance TYA'!$B$2),IF('Hoja De Calculo'!CX$16&lt;'Hoja De Calculo'!CW$16,0,'Credit issuance TYA'!CW117-('Credit issuance TYA'!$CS$21*'Credit issuance TYA'!$B$2)))</f>
        <v>0</v>
      </c>
    </row>
    <row r="118" spans="1:102" x14ac:dyDescent="0.35">
      <c r="A118" t="s">
        <v>223</v>
      </c>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6"/>
      <c r="AY118" s="196"/>
      <c r="AZ118" s="196"/>
      <c r="BA118" s="196"/>
      <c r="BB118" s="196"/>
      <c r="BC118" s="196"/>
      <c r="BD118" s="196"/>
      <c r="BE118" s="196"/>
      <c r="BF118" s="196"/>
      <c r="BG118" s="196"/>
      <c r="BH118" s="196"/>
      <c r="BI118" s="196"/>
      <c r="BJ118" s="196"/>
      <c r="BK118" s="196"/>
      <c r="BL118" s="196"/>
      <c r="BM118" s="196"/>
      <c r="BN118" s="196"/>
      <c r="BO118" s="196"/>
      <c r="BP118" s="196"/>
      <c r="BQ118" s="196"/>
      <c r="BR118" s="196"/>
      <c r="BS118" s="196"/>
      <c r="BT118" s="196"/>
      <c r="BU118" s="196"/>
      <c r="BV118" s="196"/>
      <c r="BW118" s="196"/>
      <c r="BX118" s="196"/>
      <c r="BY118" s="196"/>
      <c r="BZ118" s="196"/>
      <c r="CA118" s="196"/>
      <c r="CB118" s="196"/>
      <c r="CC118" s="196"/>
      <c r="CD118" s="196"/>
      <c r="CE118" s="196"/>
      <c r="CF118" s="196"/>
      <c r="CG118" s="196"/>
      <c r="CH118" s="196"/>
      <c r="CI118" s="196"/>
      <c r="CJ118" s="196"/>
      <c r="CK118" s="196"/>
      <c r="CL118" s="196"/>
      <c r="CM118" s="196"/>
      <c r="CN118" s="196"/>
      <c r="CO118" s="196"/>
      <c r="CP118" s="196"/>
      <c r="CQ118" s="196"/>
      <c r="CR118" s="196"/>
      <c r="CS118" s="196"/>
      <c r="CT118" s="218">
        <f>'Credit issuance TYA'!CT118-('Credit issuance TYA'!$CT$21*'Credit issuance TYA'!$B$2)</f>
        <v>0</v>
      </c>
      <c r="CU118" s="218">
        <f>IF(ISBLANK('Hoja De Calculo'!CV$13),'Credit issuance TYA'!CU118-('Credit issuance TYA'!$CT$21*'Credit issuance TYA'!$B$2),IF('Hoja De Calculo'!CV$16&lt;'Hoja De Calculo'!CU$16,0,'Credit issuance TYA'!CU118-('Credit issuance TYA'!$CT$21*'Credit issuance TYA'!$B$2)))</f>
        <v>0</v>
      </c>
      <c r="CV118" s="218">
        <f>IF(ISBLANK('Hoja De Calculo'!CW$13),'Credit issuance TYA'!CV118-('Credit issuance TYA'!$CT$21*'Credit issuance TYA'!$B$2),IF('Hoja De Calculo'!CW$16&lt;'Hoja De Calculo'!CV$16,0,'Credit issuance TYA'!CV118-('Credit issuance TYA'!$CT$21*'Credit issuance TYA'!$B$2)))</f>
        <v>0</v>
      </c>
      <c r="CW118" s="218">
        <f>IF(ISBLANK('Hoja De Calculo'!CX$13),'Credit issuance TYA'!CW118-('Credit issuance TYA'!$CT$21*'Credit issuance TYA'!$B$2),IF('Hoja De Calculo'!CX$16&lt;'Hoja De Calculo'!CW$16,0,'Credit issuance TYA'!CW118-('Credit issuance TYA'!$CT$21*'Credit issuance TYA'!$B$2)))</f>
        <v>0</v>
      </c>
    </row>
    <row r="119" spans="1:102" x14ac:dyDescent="0.35">
      <c r="A119" t="s">
        <v>224</v>
      </c>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96"/>
      <c r="AM119" s="196"/>
      <c r="AN119" s="196"/>
      <c r="AO119" s="196"/>
      <c r="AP119" s="196"/>
      <c r="AQ119" s="196"/>
      <c r="AR119" s="196"/>
      <c r="AS119" s="196"/>
      <c r="AT119" s="196"/>
      <c r="AU119" s="196"/>
      <c r="AV119" s="196"/>
      <c r="AW119" s="196"/>
      <c r="AX119" s="196"/>
      <c r="AY119" s="196"/>
      <c r="AZ119" s="196"/>
      <c r="BA119" s="196"/>
      <c r="BB119" s="196"/>
      <c r="BC119" s="196"/>
      <c r="BD119" s="196"/>
      <c r="BE119" s="196"/>
      <c r="BF119" s="196"/>
      <c r="BG119" s="196"/>
      <c r="BH119" s="196"/>
      <c r="BI119" s="196"/>
      <c r="BJ119" s="196"/>
      <c r="BK119" s="196"/>
      <c r="BL119" s="196"/>
      <c r="BM119" s="196"/>
      <c r="BN119" s="196"/>
      <c r="BO119" s="196"/>
      <c r="BP119" s="196"/>
      <c r="BQ119" s="196"/>
      <c r="BR119" s="196"/>
      <c r="BS119" s="196"/>
      <c r="BT119" s="196"/>
      <c r="BU119" s="196"/>
      <c r="BV119" s="196"/>
      <c r="BW119" s="196"/>
      <c r="BX119" s="196"/>
      <c r="BY119" s="196"/>
      <c r="BZ119" s="196"/>
      <c r="CA119" s="196"/>
      <c r="CB119" s="196"/>
      <c r="CC119" s="196"/>
      <c r="CD119" s="196"/>
      <c r="CE119" s="196"/>
      <c r="CF119" s="196"/>
      <c r="CG119" s="196"/>
      <c r="CH119" s="196"/>
      <c r="CI119" s="196"/>
      <c r="CJ119" s="196"/>
      <c r="CK119" s="196"/>
      <c r="CL119" s="196"/>
      <c r="CM119" s="196"/>
      <c r="CN119" s="196"/>
      <c r="CO119" s="196"/>
      <c r="CP119" s="196"/>
      <c r="CQ119" s="196"/>
      <c r="CR119" s="196"/>
      <c r="CS119" s="196"/>
      <c r="CT119" s="196"/>
      <c r="CU119" s="218">
        <f>'Credit issuance TYA'!CU119-('Credit issuance TYA'!$CU$21*'Credit issuance TYA'!$B$2)</f>
        <v>0</v>
      </c>
      <c r="CV119" s="218">
        <f>IF(ISBLANK('Hoja De Calculo'!CW$13),'Credit issuance TYA'!CV119-('Credit issuance TYA'!$CU$21*'Credit issuance TYA'!$B$2),IF('Hoja De Calculo'!CW$16&lt;'Hoja De Calculo'!CV$16,0,'Credit issuance TYA'!CV119-('Credit issuance TYA'!$CU$21*'Credit issuance TYA'!$B$2)))</f>
        <v>0</v>
      </c>
      <c r="CW119" s="218">
        <f>IF(ISBLANK('Hoja De Calculo'!CX$13),'Credit issuance TYA'!CW119-('Credit issuance TYA'!$CU$21*'Credit issuance TYA'!$B$2),IF('Hoja De Calculo'!CX$16&lt;'Hoja De Calculo'!CW$16,0,'Credit issuance TYA'!CW119-('Credit issuance TYA'!$CU$21*'Credit issuance TYA'!$B$2)))</f>
        <v>0</v>
      </c>
    </row>
    <row r="120" spans="1:102" x14ac:dyDescent="0.35">
      <c r="A120" t="s">
        <v>225</v>
      </c>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c r="AK120" s="196"/>
      <c r="AL120" s="196"/>
      <c r="AM120" s="196"/>
      <c r="AN120" s="196"/>
      <c r="AO120" s="196"/>
      <c r="AP120" s="196"/>
      <c r="AQ120" s="196"/>
      <c r="AR120" s="196"/>
      <c r="AS120" s="196"/>
      <c r="AT120" s="196"/>
      <c r="AU120" s="196"/>
      <c r="AV120" s="196"/>
      <c r="AW120" s="196"/>
      <c r="AX120" s="196"/>
      <c r="AY120" s="196"/>
      <c r="AZ120" s="196"/>
      <c r="BA120" s="196"/>
      <c r="BB120" s="196"/>
      <c r="BC120" s="196"/>
      <c r="BD120" s="196"/>
      <c r="BE120" s="196"/>
      <c r="BF120" s="196"/>
      <c r="BG120" s="196"/>
      <c r="BH120" s="196"/>
      <c r="BI120" s="196"/>
      <c r="BJ120" s="196"/>
      <c r="BK120" s="196"/>
      <c r="BL120" s="196"/>
      <c r="BM120" s="196"/>
      <c r="BN120" s="196"/>
      <c r="BO120" s="196"/>
      <c r="BP120" s="196"/>
      <c r="BQ120" s="196"/>
      <c r="BR120" s="196"/>
      <c r="BS120" s="196"/>
      <c r="BT120" s="196"/>
      <c r="BU120" s="196"/>
      <c r="BV120" s="196"/>
      <c r="BW120" s="196"/>
      <c r="BX120" s="196"/>
      <c r="BY120" s="196"/>
      <c r="BZ120" s="196"/>
      <c r="CA120" s="196"/>
      <c r="CB120" s="196"/>
      <c r="CC120" s="196"/>
      <c r="CD120" s="196"/>
      <c r="CE120" s="196"/>
      <c r="CF120" s="196"/>
      <c r="CG120" s="196"/>
      <c r="CH120" s="196"/>
      <c r="CI120" s="196"/>
      <c r="CJ120" s="196"/>
      <c r="CK120" s="196"/>
      <c r="CL120" s="196"/>
      <c r="CM120" s="196"/>
      <c r="CN120" s="196"/>
      <c r="CO120" s="196"/>
      <c r="CP120" s="196"/>
      <c r="CQ120" s="196"/>
      <c r="CR120" s="196"/>
      <c r="CS120" s="196"/>
      <c r="CT120" s="196"/>
      <c r="CU120" s="196"/>
      <c r="CV120" s="218">
        <f>'Credit issuance TYA'!CV120-('Credit issuance TYA'!$CV$21*'Credit issuance TYA'!$B$2)</f>
        <v>0</v>
      </c>
      <c r="CW120" s="218">
        <f>IF(ISBLANK('Hoja De Calculo'!CX$13),'Credit issuance TYA'!CW120-('Credit issuance TYA'!$CV$21*'Credit issuance TYA'!$B$2),IF('Hoja De Calculo'!CX$16&lt;'Hoja De Calculo'!CW$16,0,'Credit issuance TYA'!CW120-('Credit issuance TYA'!$CV$21*'Credit issuance TYA'!$B$2)))</f>
        <v>0</v>
      </c>
    </row>
    <row r="121" spans="1:102" x14ac:dyDescent="0.35">
      <c r="A121" t="s">
        <v>226</v>
      </c>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6"/>
      <c r="AZ121" s="196"/>
      <c r="BA121" s="196"/>
      <c r="BB121" s="196"/>
      <c r="BC121" s="196"/>
      <c r="BD121" s="196"/>
      <c r="BE121" s="196"/>
      <c r="BF121" s="196"/>
      <c r="BG121" s="196"/>
      <c r="BH121" s="196"/>
      <c r="BI121" s="196"/>
      <c r="BJ121" s="196"/>
      <c r="BK121" s="196"/>
      <c r="BL121" s="196"/>
      <c r="BM121" s="196"/>
      <c r="BN121" s="196"/>
      <c r="BO121" s="196"/>
      <c r="BP121" s="196"/>
      <c r="BQ121" s="196"/>
      <c r="BR121" s="196"/>
      <c r="BS121" s="196"/>
      <c r="BT121" s="196"/>
      <c r="BU121" s="196"/>
      <c r="BV121" s="196"/>
      <c r="BW121" s="196"/>
      <c r="BX121" s="196"/>
      <c r="BY121" s="196"/>
      <c r="BZ121" s="196"/>
      <c r="CA121" s="196"/>
      <c r="CB121" s="196"/>
      <c r="CC121" s="196"/>
      <c r="CD121" s="196"/>
      <c r="CE121" s="196"/>
      <c r="CF121" s="196"/>
      <c r="CG121" s="196"/>
      <c r="CH121" s="196"/>
      <c r="CI121" s="196"/>
      <c r="CJ121" s="196"/>
      <c r="CK121" s="196"/>
      <c r="CL121" s="196"/>
      <c r="CM121" s="196"/>
      <c r="CN121" s="196"/>
      <c r="CO121" s="196"/>
      <c r="CP121" s="196"/>
      <c r="CQ121" s="196"/>
      <c r="CR121" s="196"/>
      <c r="CS121" s="196"/>
      <c r="CT121" s="196"/>
      <c r="CU121" s="196"/>
      <c r="CV121" s="196"/>
      <c r="CW121" s="218">
        <f>'Credit issuance TYA'!CW121-('Credit issuance TYA'!$CW$21*'Credit issuance TYA'!$B$2)</f>
        <v>0</v>
      </c>
    </row>
    <row r="122" spans="1:102" x14ac:dyDescent="0.35">
      <c r="CX122" s="2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AB02C-5BAF-4DB0-805B-10AADA3B4096}">
  <dimension ref="D7:BD10"/>
  <sheetViews>
    <sheetView workbookViewId="0">
      <selection activeCell="E11" sqref="E11"/>
    </sheetView>
  </sheetViews>
  <sheetFormatPr baseColWidth="10" defaultColWidth="8.7265625" defaultRowHeight="14.5" x14ac:dyDescent="0.35"/>
  <cols>
    <col min="4" max="12" width="2" bestFit="1" customWidth="1"/>
    <col min="13" max="56" width="3" bestFit="1" customWidth="1"/>
  </cols>
  <sheetData>
    <row r="7" spans="4:56" x14ac:dyDescent="0.35">
      <c r="D7">
        <v>1</v>
      </c>
      <c r="E7">
        <v>2</v>
      </c>
      <c r="F7">
        <v>3</v>
      </c>
      <c r="G7">
        <v>4</v>
      </c>
      <c r="H7">
        <v>5</v>
      </c>
      <c r="I7">
        <v>6</v>
      </c>
      <c r="J7">
        <v>7</v>
      </c>
      <c r="K7">
        <v>8</v>
      </c>
      <c r="L7">
        <v>9</v>
      </c>
      <c r="M7">
        <v>10</v>
      </c>
      <c r="N7">
        <v>11</v>
      </c>
      <c r="O7">
        <v>12</v>
      </c>
      <c r="P7">
        <v>13</v>
      </c>
      <c r="Q7">
        <v>14</v>
      </c>
      <c r="R7">
        <v>15</v>
      </c>
      <c r="S7">
        <v>16</v>
      </c>
      <c r="T7">
        <v>17</v>
      </c>
      <c r="U7">
        <v>18</v>
      </c>
      <c r="V7">
        <v>19</v>
      </c>
      <c r="W7">
        <v>20</v>
      </c>
      <c r="X7">
        <v>21</v>
      </c>
      <c r="Y7">
        <v>22</v>
      </c>
      <c r="Z7">
        <v>23</v>
      </c>
      <c r="AA7">
        <v>24</v>
      </c>
      <c r="AB7">
        <v>25</v>
      </c>
      <c r="AC7">
        <v>26</v>
      </c>
      <c r="AD7">
        <v>27</v>
      </c>
      <c r="AE7">
        <v>28</v>
      </c>
      <c r="AF7">
        <v>29</v>
      </c>
      <c r="AG7">
        <v>30</v>
      </c>
      <c r="AH7">
        <v>31</v>
      </c>
      <c r="AI7">
        <v>32</v>
      </c>
      <c r="AJ7">
        <v>33</v>
      </c>
      <c r="AK7">
        <v>34</v>
      </c>
      <c r="AL7">
        <v>35</v>
      </c>
      <c r="AM7">
        <v>36</v>
      </c>
      <c r="AN7">
        <v>37</v>
      </c>
      <c r="AO7">
        <v>38</v>
      </c>
      <c r="AP7">
        <v>39</v>
      </c>
      <c r="AQ7">
        <v>40</v>
      </c>
      <c r="AR7">
        <v>41</v>
      </c>
      <c r="AS7">
        <v>42</v>
      </c>
      <c r="AT7">
        <v>43</v>
      </c>
      <c r="AU7">
        <v>44</v>
      </c>
      <c r="AV7">
        <v>45</v>
      </c>
      <c r="AW7">
        <v>46</v>
      </c>
      <c r="AX7">
        <v>47</v>
      </c>
      <c r="AY7">
        <v>48</v>
      </c>
      <c r="AZ7">
        <v>49</v>
      </c>
      <c r="BA7">
        <v>50</v>
      </c>
      <c r="BB7">
        <v>51</v>
      </c>
      <c r="BC7">
        <v>52</v>
      </c>
      <c r="BD7">
        <v>53</v>
      </c>
    </row>
    <row r="8" spans="4:56" x14ac:dyDescent="0.35">
      <c r="D8" s="238">
        <v>0</v>
      </c>
      <c r="E8" s="238">
        <v>1</v>
      </c>
      <c r="F8" s="238">
        <v>2</v>
      </c>
      <c r="G8" s="238">
        <v>3</v>
      </c>
      <c r="H8" s="238">
        <v>4</v>
      </c>
      <c r="I8" s="238">
        <v>5</v>
      </c>
      <c r="J8" s="238">
        <v>6</v>
      </c>
      <c r="K8" s="238">
        <v>7</v>
      </c>
      <c r="L8" s="238">
        <v>8</v>
      </c>
      <c r="M8" s="238">
        <v>9</v>
      </c>
      <c r="N8" s="238">
        <v>10</v>
      </c>
      <c r="O8" s="238">
        <v>11</v>
      </c>
      <c r="P8" s="238">
        <v>12</v>
      </c>
      <c r="Q8" s="238">
        <v>13</v>
      </c>
      <c r="R8" s="238">
        <v>14</v>
      </c>
      <c r="S8" s="238">
        <v>15</v>
      </c>
      <c r="T8" s="238">
        <v>16</v>
      </c>
      <c r="U8" s="238">
        <v>17</v>
      </c>
      <c r="V8" s="238">
        <v>18</v>
      </c>
      <c r="W8" s="238">
        <v>19</v>
      </c>
      <c r="X8" s="238">
        <v>20</v>
      </c>
      <c r="Y8" s="238">
        <v>21</v>
      </c>
      <c r="Z8" s="238">
        <v>22</v>
      </c>
      <c r="AA8" s="238">
        <v>23</v>
      </c>
      <c r="AB8" s="238">
        <v>24</v>
      </c>
      <c r="AC8" s="238">
        <v>25</v>
      </c>
      <c r="AD8" s="238">
        <v>26</v>
      </c>
      <c r="AE8" s="238">
        <v>27</v>
      </c>
      <c r="AF8" s="238">
        <v>28</v>
      </c>
      <c r="AG8" s="238">
        <v>29</v>
      </c>
      <c r="AH8" s="238">
        <v>30</v>
      </c>
    </row>
    <row r="9" spans="4:56" x14ac:dyDescent="0.35">
      <c r="E9" s="238">
        <v>0</v>
      </c>
      <c r="F9" s="238">
        <v>1</v>
      </c>
      <c r="G9" s="238">
        <v>2</v>
      </c>
      <c r="H9" s="238">
        <v>3</v>
      </c>
      <c r="I9" s="238">
        <v>4</v>
      </c>
      <c r="J9" s="238">
        <v>5</v>
      </c>
      <c r="K9" s="238">
        <v>6</v>
      </c>
      <c r="L9" s="238">
        <v>7</v>
      </c>
      <c r="M9" s="238">
        <v>8</v>
      </c>
      <c r="N9" s="238">
        <v>9</v>
      </c>
      <c r="O9" s="238">
        <v>10</v>
      </c>
      <c r="P9" s="238">
        <v>11</v>
      </c>
      <c r="Q9" s="238">
        <v>12</v>
      </c>
      <c r="R9" s="238">
        <v>13</v>
      </c>
      <c r="S9" s="238">
        <v>14</v>
      </c>
      <c r="T9" s="238">
        <v>15</v>
      </c>
      <c r="U9" s="238">
        <v>16</v>
      </c>
      <c r="V9" s="238">
        <v>17</v>
      </c>
      <c r="W9" s="238">
        <v>18</v>
      </c>
      <c r="X9" s="238">
        <v>19</v>
      </c>
      <c r="Y9" s="238">
        <v>20</v>
      </c>
      <c r="Z9" s="238">
        <v>21</v>
      </c>
      <c r="AA9" s="238">
        <v>22</v>
      </c>
      <c r="AB9" s="238">
        <v>23</v>
      </c>
      <c r="AC9" s="238">
        <v>24</v>
      </c>
      <c r="AD9" s="238">
        <v>25</v>
      </c>
      <c r="AE9" s="238">
        <v>26</v>
      </c>
      <c r="AF9" s="238">
        <v>27</v>
      </c>
      <c r="AG9" s="238">
        <v>28</v>
      </c>
      <c r="AH9" s="238">
        <v>29</v>
      </c>
      <c r="AI9" s="238">
        <v>30</v>
      </c>
    </row>
    <row r="10" spans="4:56" x14ac:dyDescent="0.35">
      <c r="F10" s="238">
        <v>0</v>
      </c>
      <c r="G10" s="238">
        <v>1</v>
      </c>
      <c r="H10" s="238">
        <v>2</v>
      </c>
      <c r="I10" s="238">
        <v>3</v>
      </c>
      <c r="J10" s="238">
        <v>4</v>
      </c>
      <c r="K10" s="238">
        <v>5</v>
      </c>
      <c r="L10" s="238">
        <v>6</v>
      </c>
      <c r="M10" s="238">
        <v>7</v>
      </c>
      <c r="N10" s="238">
        <v>8</v>
      </c>
      <c r="O10" s="238">
        <v>9</v>
      </c>
      <c r="P10" s="238">
        <v>10</v>
      </c>
      <c r="Q10" s="238">
        <v>11</v>
      </c>
      <c r="R10" s="238">
        <v>12</v>
      </c>
      <c r="S10" s="238">
        <v>13</v>
      </c>
      <c r="T10" s="238">
        <v>14</v>
      </c>
      <c r="U10" s="238">
        <v>15</v>
      </c>
      <c r="V10" s="238">
        <v>16</v>
      </c>
      <c r="W10" s="238">
        <v>17</v>
      </c>
      <c r="X10" s="238">
        <v>18</v>
      </c>
      <c r="Y10" s="238">
        <v>19</v>
      </c>
      <c r="Z10" s="238">
        <v>20</v>
      </c>
      <c r="AA10" s="238">
        <v>21</v>
      </c>
      <c r="AB10" s="238">
        <v>22</v>
      </c>
      <c r="AC10" s="238">
        <v>23</v>
      </c>
      <c r="AD10" s="238">
        <v>24</v>
      </c>
      <c r="AE10" s="238">
        <v>25</v>
      </c>
      <c r="AF10" s="238">
        <v>26</v>
      </c>
      <c r="AG10" s="238">
        <v>27</v>
      </c>
      <c r="AH10" s="238">
        <v>28</v>
      </c>
      <c r="AI10" s="238">
        <v>29</v>
      </c>
      <c r="AJ10" s="238">
        <v>30</v>
      </c>
      <c r="AK10" s="238">
        <v>31</v>
      </c>
      <c r="AL10" s="238">
        <v>32</v>
      </c>
      <c r="AM10" s="238">
        <v>33</v>
      </c>
      <c r="AN10" s="238">
        <v>34</v>
      </c>
      <c r="AO10" s="238">
        <v>35</v>
      </c>
      <c r="AP10" s="238">
        <v>36</v>
      </c>
      <c r="AQ10" s="238">
        <v>37</v>
      </c>
      <c r="AR10" s="238">
        <v>38</v>
      </c>
      <c r="AS10" s="238">
        <v>39</v>
      </c>
      <c r="AT10" s="238">
        <v>40</v>
      </c>
      <c r="AU10" s="238">
        <v>41</v>
      </c>
      <c r="AV10" s="238">
        <v>42</v>
      </c>
      <c r="AW10" s="238">
        <v>43</v>
      </c>
      <c r="AX10" s="238">
        <v>44</v>
      </c>
      <c r="AY10" s="238">
        <v>45</v>
      </c>
      <c r="AZ10" s="238">
        <v>46</v>
      </c>
      <c r="BA10" s="238">
        <v>47</v>
      </c>
      <c r="BB10" s="238">
        <v>48</v>
      </c>
      <c r="BC10" s="238">
        <v>49</v>
      </c>
      <c r="BD10" s="238">
        <v>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4B701-DF54-4759-80EB-BB53BBDB4B34}">
  <sheetPr>
    <tabColor theme="3" tint="0.59999389629810485"/>
  </sheetPr>
  <dimension ref="A1:N44"/>
  <sheetViews>
    <sheetView zoomScaleNormal="100" workbookViewId="0">
      <selection activeCell="A4" sqref="A4:B4"/>
    </sheetView>
  </sheetViews>
  <sheetFormatPr baseColWidth="10" defaultColWidth="8.7265625" defaultRowHeight="14.5" x14ac:dyDescent="0.35"/>
  <cols>
    <col min="1" max="1" width="47.453125" style="169" customWidth="1"/>
    <col min="2" max="2" width="58.81640625" style="169" customWidth="1"/>
    <col min="3" max="3" width="47.26953125" style="169" customWidth="1"/>
    <col min="4" max="4" width="43.453125" style="169" customWidth="1"/>
    <col min="5" max="7" width="8.7265625" style="169" customWidth="1"/>
    <col min="8" max="8" width="14.26953125" style="169" customWidth="1"/>
    <col min="9" max="9" width="8.7265625" style="169" customWidth="1"/>
    <col min="10" max="10" width="98.54296875" style="169" hidden="1" customWidth="1"/>
    <col min="11" max="13" width="79.90625" style="169" hidden="1" customWidth="1"/>
    <col min="14" max="16384" width="8.7265625" style="169"/>
  </cols>
  <sheetData>
    <row r="1" spans="1:11" x14ac:dyDescent="0.35">
      <c r="A1" s="172" t="s">
        <v>227</v>
      </c>
    </row>
    <row r="2" spans="1:11" x14ac:dyDescent="0.35">
      <c r="A2" s="170" t="s">
        <v>228</v>
      </c>
    </row>
    <row r="4" spans="1:11" x14ac:dyDescent="0.35">
      <c r="A4" s="277" t="s">
        <v>229</v>
      </c>
      <c r="B4" s="277"/>
      <c r="C4" s="185"/>
    </row>
    <row r="5" spans="1:11" x14ac:dyDescent="0.35">
      <c r="A5" s="188" t="s">
        <v>230</v>
      </c>
      <c r="B5" s="193"/>
      <c r="D5" s="275"/>
      <c r="E5" s="275"/>
      <c r="F5" s="275"/>
      <c r="G5" s="275"/>
      <c r="H5" s="275"/>
      <c r="I5" s="171"/>
      <c r="J5" s="171"/>
      <c r="K5" s="171"/>
    </row>
    <row r="6" spans="1:11" x14ac:dyDescent="0.35">
      <c r="A6" s="188" t="s">
        <v>232</v>
      </c>
      <c r="B6" s="193"/>
      <c r="I6" s="171"/>
      <c r="J6" s="171"/>
      <c r="K6" s="171"/>
    </row>
    <row r="7" spans="1:11" x14ac:dyDescent="0.35">
      <c r="A7" s="174"/>
      <c r="I7" s="171"/>
      <c r="J7" s="171"/>
      <c r="K7" s="171"/>
    </row>
    <row r="8" spans="1:11" ht="13.5" customHeight="1" x14ac:dyDescent="0.35">
      <c r="A8" s="195"/>
      <c r="B8" s="194" t="s">
        <v>233</v>
      </c>
      <c r="C8" s="192" t="s">
        <v>234</v>
      </c>
      <c r="I8" s="171"/>
      <c r="J8" s="171"/>
      <c r="K8" s="171"/>
    </row>
    <row r="9" spans="1:11" ht="27" customHeight="1" x14ac:dyDescent="0.35">
      <c r="A9" s="190" t="s">
        <v>235</v>
      </c>
      <c r="B9" s="191"/>
      <c r="C9" s="240" t="str">
        <f>IF(B9="","",VLOOKUP(B9,J17:M43,(IF($B$5=$K$17,2,IF($B$5=$L$17,3,IF($B$5=$M$17,4,"Favor de seleccionar el tipo de propiedad")))),FALSE))</f>
        <v/>
      </c>
      <c r="D9" s="276"/>
      <c r="E9" s="276"/>
      <c r="F9" s="276"/>
      <c r="G9" s="276"/>
      <c r="H9" s="276"/>
      <c r="J9" s="171"/>
      <c r="K9" s="171"/>
    </row>
    <row r="10" spans="1:11" ht="27" customHeight="1" x14ac:dyDescent="0.35">
      <c r="A10" s="188" t="s">
        <v>237</v>
      </c>
      <c r="B10" s="189"/>
      <c r="C10" s="241" t="str">
        <f>IF(B10="","",VLOOKUP(B10,J18:M44,(IF($B$5=$K$17,2,IF($B$5=$L$17,3,IF($B$5=$M$17,4,"Favor de seleccionar el tipo de propiedad")))),FALSE))</f>
        <v/>
      </c>
      <c r="I10" s="171"/>
      <c r="J10" s="171"/>
    </row>
    <row r="11" spans="1:11" ht="27" customHeight="1" x14ac:dyDescent="0.35">
      <c r="A11" s="188" t="s">
        <v>239</v>
      </c>
      <c r="B11" s="189"/>
      <c r="C11" s="241" t="str">
        <f>IF(B11="","",VLOOKUP(B11,J19:M45,(IF($B$5=$K$17,2,IF($B$5=$L$17,3,IF($B$5=$M$17,4,"Favor de seleccionar el tipo de propiedad")))),FALSE))</f>
        <v/>
      </c>
      <c r="J11" s="171"/>
      <c r="K11" s="171"/>
    </row>
    <row r="12" spans="1:11" ht="27" customHeight="1" x14ac:dyDescent="0.35">
      <c r="A12" s="188" t="s">
        <v>241</v>
      </c>
      <c r="B12" s="189"/>
      <c r="C12" s="241" t="str">
        <f>IF(B12="","",VLOOKUP(B12,J21:M46,(IF($B$5=$K$17,2,IF($B$5=$L$17,3,IF($B$5=$M$17,4,"Favor de seleccionar el tipo de propiedad")))),FALSE))</f>
        <v/>
      </c>
      <c r="J12" s="171"/>
      <c r="K12" s="171"/>
    </row>
    <row r="13" spans="1:11" ht="27" customHeight="1" x14ac:dyDescent="0.35">
      <c r="A13" s="188" t="s">
        <v>243</v>
      </c>
      <c r="B13" s="189"/>
      <c r="C13" s="241" t="str">
        <f>IF(B13="","",VLOOKUP(B13,J22:M47,(IF($B$5=$K$17,2,IF($B$5=$L$17,3,IF($B$5=$M$17,4,"Favor de seleccionar el tipo de propiedad")))),FALSE))</f>
        <v/>
      </c>
      <c r="I13" s="171"/>
      <c r="J13" s="171"/>
      <c r="K13" s="171"/>
    </row>
    <row r="14" spans="1:11" ht="27" customHeight="1" x14ac:dyDescent="0.35">
      <c r="A14" s="188" t="s">
        <v>245</v>
      </c>
      <c r="B14" s="189"/>
      <c r="C14" s="241" t="str">
        <f>IF(B14="","",VLOOKUP(B14,J23:M48,(IF($B$5=$K$17,2,IF($B$5=$L$17,3,IF($B$5=$M$17,4,"Favor de seleccionar el tipo de propiedad")))),FALSE))</f>
        <v/>
      </c>
      <c r="J14" s="171"/>
      <c r="K14" s="171"/>
    </row>
    <row r="15" spans="1:11" ht="27" customHeight="1" x14ac:dyDescent="0.35">
      <c r="A15" s="188" t="s">
        <v>246</v>
      </c>
      <c r="B15" s="189"/>
      <c r="C15" s="241" t="str">
        <f>IF(B15="","",VLOOKUP(B15,J24:M49,(IF($B$5=$K$17,2,IF($B$5=$L$17,3,IF($B$5=$M$17,4,"Favor de seleccionar el tipo de propiedad")))),FALSE))</f>
        <v/>
      </c>
      <c r="I15" s="171"/>
      <c r="J15" s="171"/>
      <c r="K15" s="171"/>
    </row>
    <row r="16" spans="1:11" ht="27" customHeight="1" x14ac:dyDescent="0.35">
      <c r="A16" s="188" t="s">
        <v>248</v>
      </c>
      <c r="B16" s="189"/>
      <c r="C16" s="241" t="str">
        <f>IF(B16="","",VLOOKUP(B16,J25:M50,(IF($B$5=$K$17,2,IF($B$5=$L$17,3,IF($B$5=$M$17,4,"Favor de seleccionar el tipo de propiedad")))),FALSE))</f>
        <v/>
      </c>
      <c r="J16" s="171">
        <v>0.06</v>
      </c>
    </row>
    <row r="17" spans="1:14" ht="27" customHeight="1" x14ac:dyDescent="0.35">
      <c r="A17" s="279" t="s">
        <v>250</v>
      </c>
      <c r="B17" s="280"/>
      <c r="C17" s="242" t="str">
        <f>IFERROR(100%-((1-C9)*(1-C10)*(1-C11)*(1-C12)*(1-C13)*(1-C14)*(1-C15)*(1-C16)),"")</f>
        <v/>
      </c>
      <c r="J17" s="175"/>
      <c r="K17" s="176" t="s">
        <v>231</v>
      </c>
      <c r="L17" s="176" t="s">
        <v>251</v>
      </c>
      <c r="M17" s="176" t="s">
        <v>268</v>
      </c>
    </row>
    <row r="18" spans="1:14" x14ac:dyDescent="0.35">
      <c r="J18" s="177" t="s">
        <v>236</v>
      </c>
      <c r="K18" s="175">
        <v>0.08</v>
      </c>
      <c r="L18" s="175">
        <v>0.06</v>
      </c>
      <c r="M18" s="175">
        <v>0.06</v>
      </c>
    </row>
    <row r="19" spans="1:14" ht="28" customHeight="1" x14ac:dyDescent="0.35">
      <c r="A19" s="278" t="s">
        <v>252</v>
      </c>
      <c r="B19" s="278"/>
      <c r="C19" s="239" t="e">
        <f>ROUNDDOWN(IFERROR('Fondo de Aseguramiento'!$C$17*('Fondo de Aseguramiento'!$B$6/100),""),4)</f>
        <v>#VALUE!</v>
      </c>
      <c r="D19" s="275"/>
      <c r="E19" s="275"/>
      <c r="F19" s="275"/>
      <c r="G19" s="275"/>
      <c r="H19" s="275"/>
      <c r="I19" s="275"/>
      <c r="J19" s="177" t="s">
        <v>253</v>
      </c>
      <c r="K19" s="178">
        <v>0.06</v>
      </c>
      <c r="L19" s="178">
        <v>0.04</v>
      </c>
      <c r="M19" s="178">
        <v>0.04</v>
      </c>
      <c r="N19" s="173"/>
    </row>
    <row r="20" spans="1:14" ht="30.65" customHeight="1" x14ac:dyDescent="0.35">
      <c r="C20" s="187" t="str">
        <f>IFERROR(IF(C19="","","Copiar y pegar en la fila 50 de la hoja de calculo para el periodo de reporte."),"")</f>
        <v/>
      </c>
      <c r="J20" s="180"/>
      <c r="K20" s="186"/>
      <c r="L20" s="186"/>
      <c r="M20" s="182"/>
      <c r="N20" s="173"/>
    </row>
    <row r="21" spans="1:14" x14ac:dyDescent="0.35">
      <c r="J21" s="180"/>
      <c r="K21" s="181"/>
      <c r="L21" s="181"/>
      <c r="M21" s="182"/>
      <c r="N21" s="173"/>
    </row>
    <row r="22" spans="1:14" x14ac:dyDescent="0.35">
      <c r="D22" s="184"/>
      <c r="E22" s="184"/>
      <c r="F22" s="184"/>
      <c r="G22" s="184"/>
      <c r="J22" s="177" t="s">
        <v>254</v>
      </c>
      <c r="K22" s="178">
        <v>0.02</v>
      </c>
      <c r="L22" s="178">
        <v>0.02</v>
      </c>
      <c r="M22" s="178">
        <v>0.02</v>
      </c>
      <c r="N22" s="173"/>
    </row>
    <row r="23" spans="1:14" x14ac:dyDescent="0.35">
      <c r="J23" s="177" t="s">
        <v>238</v>
      </c>
      <c r="K23" s="178">
        <v>0.04</v>
      </c>
      <c r="L23" s="178">
        <v>0.04</v>
      </c>
      <c r="M23" s="178">
        <v>0.04</v>
      </c>
      <c r="N23" s="173"/>
    </row>
    <row r="24" spans="1:14" x14ac:dyDescent="0.35">
      <c r="J24" s="180"/>
      <c r="K24" s="181"/>
      <c r="L24" s="181"/>
      <c r="M24" s="182"/>
      <c r="N24" s="173"/>
    </row>
    <row r="25" spans="1:14" x14ac:dyDescent="0.35">
      <c r="J25" s="177" t="s">
        <v>269</v>
      </c>
      <c r="K25" s="179" t="s">
        <v>255</v>
      </c>
      <c r="L25" s="178">
        <v>0.04</v>
      </c>
      <c r="M25" s="179" t="s">
        <v>255</v>
      </c>
      <c r="N25" s="173"/>
    </row>
    <row r="26" spans="1:14" x14ac:dyDescent="0.35">
      <c r="J26" s="177" t="s">
        <v>270</v>
      </c>
      <c r="K26" s="179" t="s">
        <v>255</v>
      </c>
      <c r="L26" s="178">
        <v>0.06</v>
      </c>
      <c r="M26" s="178">
        <v>0.06</v>
      </c>
      <c r="N26" s="173"/>
    </row>
    <row r="27" spans="1:14" x14ac:dyDescent="0.35">
      <c r="J27" s="177" t="s">
        <v>240</v>
      </c>
      <c r="K27" s="178">
        <v>0.08</v>
      </c>
      <c r="L27" s="179" t="s">
        <v>255</v>
      </c>
      <c r="M27" s="179" t="s">
        <v>255</v>
      </c>
      <c r="N27" s="173"/>
    </row>
    <row r="28" spans="1:14" x14ac:dyDescent="0.35">
      <c r="J28" s="180"/>
      <c r="K28" s="181"/>
      <c r="L28" s="181"/>
      <c r="M28" s="182"/>
      <c r="N28" s="173"/>
    </row>
    <row r="29" spans="1:14" x14ac:dyDescent="0.35">
      <c r="J29" s="281" t="s">
        <v>256</v>
      </c>
      <c r="K29" s="282" t="s">
        <v>255</v>
      </c>
      <c r="L29" s="283">
        <v>0.04</v>
      </c>
      <c r="M29" s="283">
        <v>0.04</v>
      </c>
      <c r="N29" s="173"/>
    </row>
    <row r="30" spans="1:14" x14ac:dyDescent="0.35">
      <c r="J30" s="281" t="s">
        <v>257</v>
      </c>
      <c r="K30" s="283">
        <v>0.04</v>
      </c>
      <c r="L30" s="282" t="s">
        <v>255</v>
      </c>
      <c r="M30" s="282" t="s">
        <v>255</v>
      </c>
      <c r="N30" s="173"/>
    </row>
    <row r="31" spans="1:14" x14ac:dyDescent="0.35">
      <c r="J31" s="281" t="s">
        <v>242</v>
      </c>
      <c r="K31" s="283">
        <v>0</v>
      </c>
      <c r="L31" s="283">
        <v>0</v>
      </c>
      <c r="M31" s="283">
        <v>0</v>
      </c>
      <c r="N31" s="173"/>
    </row>
    <row r="32" spans="1:14" x14ac:dyDescent="0.35">
      <c r="J32" s="180"/>
      <c r="K32" s="181"/>
      <c r="L32" s="181"/>
      <c r="M32" s="182"/>
      <c r="N32" s="173"/>
    </row>
    <row r="33" spans="10:14" x14ac:dyDescent="0.35">
      <c r="J33" s="177" t="s">
        <v>244</v>
      </c>
      <c r="K33" s="178">
        <v>0.02</v>
      </c>
      <c r="L33" s="178">
        <v>0.02</v>
      </c>
      <c r="M33" s="179" t="s">
        <v>255</v>
      </c>
      <c r="N33" s="173"/>
    </row>
    <row r="34" spans="10:14" x14ac:dyDescent="0.35">
      <c r="J34" s="177" t="s">
        <v>271</v>
      </c>
      <c r="K34" s="179" t="s">
        <v>255</v>
      </c>
      <c r="L34" s="179" t="s">
        <v>255</v>
      </c>
      <c r="M34" s="178">
        <v>0.04</v>
      </c>
      <c r="N34" s="173"/>
    </row>
    <row r="35" spans="10:14" x14ac:dyDescent="0.35">
      <c r="J35" s="177" t="s">
        <v>272</v>
      </c>
      <c r="K35" s="179" t="s">
        <v>255</v>
      </c>
      <c r="L35" s="179" t="s">
        <v>255</v>
      </c>
      <c r="M35" s="178">
        <v>0.06</v>
      </c>
      <c r="N35" s="173"/>
    </row>
    <row r="36" spans="10:14" x14ac:dyDescent="0.35">
      <c r="J36" s="180"/>
      <c r="K36" s="181"/>
      <c r="L36" s="181"/>
      <c r="M36" s="182"/>
      <c r="N36" s="173"/>
    </row>
    <row r="37" spans="10:14" x14ac:dyDescent="0.35">
      <c r="J37" s="177" t="s">
        <v>273</v>
      </c>
      <c r="K37" s="178">
        <v>0.04</v>
      </c>
      <c r="L37" s="179" t="s">
        <v>255</v>
      </c>
      <c r="M37" s="178">
        <v>0.04</v>
      </c>
      <c r="N37" s="173"/>
    </row>
    <row r="38" spans="10:14" x14ac:dyDescent="0.35">
      <c r="J38" s="177" t="s">
        <v>258</v>
      </c>
      <c r="K38" s="179" t="s">
        <v>255</v>
      </c>
      <c r="L38" s="178">
        <v>0.08</v>
      </c>
      <c r="M38" s="179" t="s">
        <v>255</v>
      </c>
      <c r="N38" s="173"/>
    </row>
    <row r="39" spans="10:14" x14ac:dyDescent="0.35">
      <c r="J39" s="180"/>
      <c r="K39" s="181"/>
      <c r="L39" s="181"/>
      <c r="M39" s="182"/>
      <c r="N39" s="173"/>
    </row>
    <row r="40" spans="10:14" x14ac:dyDescent="0.35">
      <c r="J40" s="177" t="s">
        <v>259</v>
      </c>
      <c r="K40" s="178">
        <v>0.04</v>
      </c>
      <c r="L40" s="178">
        <v>0.04</v>
      </c>
      <c r="M40" s="178">
        <v>0.04</v>
      </c>
      <c r="N40" s="173"/>
    </row>
    <row r="41" spans="10:14" x14ac:dyDescent="0.35">
      <c r="J41" s="177" t="s">
        <v>247</v>
      </c>
      <c r="K41" s="178">
        <v>0.06</v>
      </c>
      <c r="L41" s="178">
        <v>0.06</v>
      </c>
      <c r="M41" s="178">
        <v>0.06</v>
      </c>
      <c r="N41" s="173"/>
    </row>
    <row r="42" spans="10:14" x14ac:dyDescent="0.35">
      <c r="J42" s="180"/>
      <c r="K42" s="181"/>
      <c r="L42" s="181"/>
      <c r="M42" s="182"/>
      <c r="N42" s="173"/>
    </row>
    <row r="43" spans="10:14" x14ac:dyDescent="0.35">
      <c r="J43" s="177" t="s">
        <v>249</v>
      </c>
      <c r="K43" s="178">
        <v>0.06</v>
      </c>
      <c r="L43" s="178">
        <v>0.06</v>
      </c>
      <c r="M43" s="178">
        <v>0.06</v>
      </c>
      <c r="N43" s="173"/>
    </row>
    <row r="44" spans="10:14" x14ac:dyDescent="0.35">
      <c r="J44" s="183"/>
      <c r="K44" s="183"/>
      <c r="L44" s="183"/>
      <c r="M44" s="183"/>
    </row>
  </sheetData>
  <sheetProtection algorithmName="SHA-512" hashValue="Tz1Pb6hcgRNPXtIu+ERmiuDGiArLciF7wkfUDn6KIegyQLkYxIZA24GkLrnumBrixImjQqyG2I4eF99Lyo91mw==" saltValue="vB5asKDCqA3v9R+ng7cdPA==" spinCount="100000" sheet="1" objects="1" scenarios="1"/>
  <protectedRanges>
    <protectedRange sqref="B5:B6" name="Range4"/>
    <protectedRange sqref="B6" name="Range2"/>
    <protectedRange sqref="B9:B16" name="Range3"/>
  </protectedRanges>
  <mergeCells count="6">
    <mergeCell ref="A4:B4"/>
    <mergeCell ref="D5:H5"/>
    <mergeCell ref="D9:H9"/>
    <mergeCell ref="A17:B17"/>
    <mergeCell ref="A19:B19"/>
    <mergeCell ref="D19:I19"/>
  </mergeCells>
  <conditionalFormatting sqref="B6">
    <cfRule type="cellIs" dxfId="5" priority="3" operator="equal">
      <formula>0</formula>
    </cfRule>
    <cfRule type="cellIs" dxfId="4" priority="5" operator="lessThan">
      <formula>30</formula>
    </cfRule>
    <cfRule type="cellIs" dxfId="3" priority="6" operator="greaterThan">
      <formula>100</formula>
    </cfRule>
  </conditionalFormatting>
  <conditionalFormatting sqref="C9:C16">
    <cfRule type="containsText" dxfId="2" priority="2" operator="containsText" text="La selección de la identificación de riesgo no corresponde al tipo de propiedad seleccionada. ">
      <formula>NOT(ISERROR(SEARCH("La selección de la identificación de riesgo no corresponde al tipo de propiedad seleccionada. ",C9)))</formula>
    </cfRule>
  </conditionalFormatting>
  <conditionalFormatting sqref="C20">
    <cfRule type="containsText" dxfId="1" priority="1" operator="containsText" text="Copiar y pegar en la fila 50 de la hoja de calculo para el periodo de reporte.">
      <formula>NOT(ISERROR(SEARCH("Copiar y pegar en la fila 50 de la hoja de calculo para el periodo de reporte.",C20)))</formula>
    </cfRule>
  </conditionalFormatting>
  <conditionalFormatting sqref="D19:I20">
    <cfRule type="containsText" dxfId="0" priority="4" operator="containsText" text="Favor de entrar un valor para el periodo de compromiso entre 30 y 100 años">
      <formula>NOT(ISERROR(SEARCH("Favor de entrar un valor para el periodo de compromiso entre 30 y 100 años",D19)))</formula>
    </cfRule>
  </conditionalFormatting>
  <dataValidations count="9">
    <dataValidation type="list" allowBlank="1" showInputMessage="1" showErrorMessage="1" sqref="B16" xr:uid="{9B9BE7C7-FA44-4EAB-B76C-747492FEFDE2}">
      <formula1>$J$43</formula1>
    </dataValidation>
    <dataValidation type="list" allowBlank="1" showInputMessage="1" showErrorMessage="1" sqref="B15" xr:uid="{91C82036-418E-4F7B-9B3C-CC0E63CB6851}">
      <formula1>$J$40:$J$41</formula1>
    </dataValidation>
    <dataValidation type="list" allowBlank="1" showInputMessage="1" showErrorMessage="1" sqref="B14" xr:uid="{44CF8018-C834-4687-AA8C-33D01C1D664C}">
      <formula1>$J$37:$J$38</formula1>
    </dataValidation>
    <dataValidation type="list" allowBlank="1" showInputMessage="1" showErrorMessage="1" sqref="B13" xr:uid="{3BD68050-8B99-44AF-9B67-603904EFA411}">
      <formula1>$J$33:$J$35</formula1>
    </dataValidation>
    <dataValidation type="list" allowBlank="1" showInputMessage="1" showErrorMessage="1" sqref="B12" xr:uid="{BAB62E5F-3E81-4AE9-A6A1-47100B202D5D}">
      <formula1>$J$29:$J$31</formula1>
    </dataValidation>
    <dataValidation type="list" allowBlank="1" showInputMessage="1" showErrorMessage="1" sqref="B11" xr:uid="{25396988-0D79-4AB9-8D13-9E0DDC358E8E}">
      <formula1>$J$25:$J$27</formula1>
    </dataValidation>
    <dataValidation type="list" allowBlank="1" showInputMessage="1" showErrorMessage="1" sqref="B10" xr:uid="{8DB32EE5-B38D-4B71-BAE1-6ECD717C849C}">
      <formula1>$J$22:$J$23</formula1>
    </dataValidation>
    <dataValidation type="list" allowBlank="1" showInputMessage="1" showErrorMessage="1" sqref="B5 B7" xr:uid="{5E7DED83-5AE7-4812-AC55-7A7AF5DFF9B0}">
      <formula1>$K$17:$M$17</formula1>
    </dataValidation>
    <dataValidation type="list" allowBlank="1" showInputMessage="1" showErrorMessage="1" sqref="B9" xr:uid="{F912207C-6359-44EE-9612-F5DAC93B62E9}">
      <formula1>$J$18:$J$19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AB5AE-DA8A-48C3-9670-207CE63EE218}">
  <sheetPr>
    <tabColor theme="3" tint="0.39997558519241921"/>
  </sheetPr>
  <dimension ref="A1:CW120"/>
  <sheetViews>
    <sheetView workbookViewId="0">
      <selection activeCell="A2" sqref="A2"/>
    </sheetView>
  </sheetViews>
  <sheetFormatPr baseColWidth="10" defaultColWidth="9.1796875" defaultRowHeight="14.5" x14ac:dyDescent="0.35"/>
  <cols>
    <col min="1" max="1" width="16.1796875" bestFit="1" customWidth="1"/>
  </cols>
  <sheetData>
    <row r="1" spans="1:13" x14ac:dyDescent="0.35">
      <c r="A1" t="s">
        <v>125</v>
      </c>
      <c r="G1" s="196"/>
    </row>
    <row r="2" spans="1:13" x14ac:dyDescent="0.35">
      <c r="A2">
        <v>0.01</v>
      </c>
      <c r="G2" s="196"/>
      <c r="M2" s="196"/>
    </row>
    <row r="3" spans="1:13" hidden="1" x14ac:dyDescent="0.35"/>
    <row r="4" spans="1:13" hidden="1" x14ac:dyDescent="0.35"/>
    <row r="5" spans="1:13" hidden="1" x14ac:dyDescent="0.35"/>
    <row r="6" spans="1:13" hidden="1" x14ac:dyDescent="0.35"/>
    <row r="7" spans="1:13" hidden="1" x14ac:dyDescent="0.35"/>
    <row r="8" spans="1:13" hidden="1" x14ac:dyDescent="0.35"/>
    <row r="9" spans="1:13" hidden="1" x14ac:dyDescent="0.35"/>
    <row r="10" spans="1:13" hidden="1" x14ac:dyDescent="0.35"/>
    <row r="11" spans="1:13" hidden="1" x14ac:dyDescent="0.35"/>
    <row r="12" spans="1:13" hidden="1" x14ac:dyDescent="0.35"/>
    <row r="13" spans="1:13" hidden="1" x14ac:dyDescent="0.35"/>
    <row r="14" spans="1:13" hidden="1" x14ac:dyDescent="0.35"/>
    <row r="15" spans="1:13" hidden="1" x14ac:dyDescent="0.35"/>
    <row r="16" spans="1:13" hidden="1" x14ac:dyDescent="0.35"/>
    <row r="17" spans="1:101" hidden="1" x14ac:dyDescent="0.35"/>
    <row r="18" spans="1:101" ht="14.15" customHeight="1" x14ac:dyDescent="0.35">
      <c r="D18" s="196"/>
      <c r="G18" s="196"/>
      <c r="M18" s="196"/>
    </row>
    <row r="19" spans="1:101" x14ac:dyDescent="0.35">
      <c r="A19" t="s">
        <v>126</v>
      </c>
      <c r="B19">
        <v>1</v>
      </c>
      <c r="C19">
        <v>2</v>
      </c>
      <c r="D19">
        <v>3</v>
      </c>
      <c r="E19">
        <v>4</v>
      </c>
      <c r="F19">
        <v>5</v>
      </c>
      <c r="G19">
        <v>6</v>
      </c>
      <c r="H19">
        <v>7</v>
      </c>
      <c r="I19">
        <v>8</v>
      </c>
      <c r="J19">
        <v>9</v>
      </c>
      <c r="K19">
        <v>10</v>
      </c>
      <c r="L19">
        <v>11</v>
      </c>
      <c r="M19">
        <v>12</v>
      </c>
      <c r="N19">
        <v>13</v>
      </c>
      <c r="O19">
        <v>14</v>
      </c>
      <c r="P19">
        <v>15</v>
      </c>
      <c r="Q19">
        <v>16</v>
      </c>
      <c r="R19">
        <v>17</v>
      </c>
      <c r="S19">
        <v>18</v>
      </c>
      <c r="T19">
        <v>19</v>
      </c>
      <c r="U19">
        <v>20</v>
      </c>
      <c r="V19">
        <v>21</v>
      </c>
      <c r="W19">
        <v>22</v>
      </c>
      <c r="X19">
        <v>23</v>
      </c>
      <c r="Y19">
        <v>24</v>
      </c>
      <c r="Z19">
        <v>25</v>
      </c>
      <c r="AA19">
        <v>26</v>
      </c>
      <c r="AB19">
        <v>27</v>
      </c>
      <c r="AC19">
        <v>28</v>
      </c>
      <c r="AD19">
        <v>29</v>
      </c>
      <c r="AE19">
        <v>30</v>
      </c>
      <c r="AF19">
        <v>31</v>
      </c>
      <c r="AG19">
        <v>32</v>
      </c>
      <c r="AH19">
        <v>33</v>
      </c>
      <c r="AI19">
        <v>34</v>
      </c>
      <c r="AJ19">
        <v>35</v>
      </c>
      <c r="AK19">
        <v>36</v>
      </c>
      <c r="AL19">
        <v>37</v>
      </c>
      <c r="AM19">
        <v>38</v>
      </c>
      <c r="AN19">
        <v>39</v>
      </c>
      <c r="AO19">
        <v>40</v>
      </c>
      <c r="AP19">
        <v>41</v>
      </c>
      <c r="AQ19">
        <v>42</v>
      </c>
      <c r="AR19">
        <v>43</v>
      </c>
      <c r="AS19">
        <v>44</v>
      </c>
      <c r="AT19">
        <v>45</v>
      </c>
      <c r="AU19">
        <v>46</v>
      </c>
      <c r="AV19">
        <v>47</v>
      </c>
      <c r="AW19">
        <v>48</v>
      </c>
      <c r="AX19">
        <v>49</v>
      </c>
      <c r="AY19">
        <v>50</v>
      </c>
      <c r="AZ19">
        <v>51</v>
      </c>
      <c r="BA19">
        <v>52</v>
      </c>
      <c r="BB19">
        <v>53</v>
      </c>
      <c r="BC19">
        <v>54</v>
      </c>
      <c r="BD19">
        <v>55</v>
      </c>
      <c r="BE19">
        <v>56</v>
      </c>
      <c r="BF19">
        <v>57</v>
      </c>
      <c r="BG19">
        <v>58</v>
      </c>
      <c r="BH19">
        <v>59</v>
      </c>
      <c r="BI19">
        <v>60</v>
      </c>
      <c r="BJ19">
        <v>61</v>
      </c>
      <c r="BK19">
        <v>62</v>
      </c>
      <c r="BL19">
        <v>63</v>
      </c>
      <c r="BM19">
        <v>64</v>
      </c>
      <c r="BN19">
        <v>65</v>
      </c>
      <c r="BO19">
        <v>66</v>
      </c>
      <c r="BP19">
        <v>67</v>
      </c>
      <c r="BQ19">
        <v>68</v>
      </c>
      <c r="BR19">
        <v>69</v>
      </c>
      <c r="BS19">
        <v>70</v>
      </c>
      <c r="BT19">
        <v>71</v>
      </c>
      <c r="BU19">
        <v>72</v>
      </c>
      <c r="BV19">
        <v>73</v>
      </c>
      <c r="BW19">
        <v>74</v>
      </c>
      <c r="BX19">
        <v>75</v>
      </c>
      <c r="BY19">
        <v>76</v>
      </c>
      <c r="BZ19">
        <v>77</v>
      </c>
      <c r="CA19">
        <v>78</v>
      </c>
      <c r="CB19">
        <v>79</v>
      </c>
      <c r="CC19">
        <v>80</v>
      </c>
      <c r="CD19">
        <v>81</v>
      </c>
      <c r="CE19">
        <v>82</v>
      </c>
      <c r="CF19">
        <v>83</v>
      </c>
      <c r="CG19">
        <v>84</v>
      </c>
      <c r="CH19">
        <v>85</v>
      </c>
      <c r="CI19">
        <v>86</v>
      </c>
      <c r="CJ19">
        <v>87</v>
      </c>
      <c r="CK19">
        <v>88</v>
      </c>
      <c r="CL19">
        <v>89</v>
      </c>
      <c r="CM19">
        <v>90</v>
      </c>
      <c r="CN19">
        <v>91</v>
      </c>
      <c r="CO19">
        <v>92</v>
      </c>
      <c r="CP19">
        <v>93</v>
      </c>
      <c r="CQ19">
        <v>94</v>
      </c>
      <c r="CR19">
        <v>95</v>
      </c>
      <c r="CS19">
        <v>96</v>
      </c>
      <c r="CT19">
        <v>97</v>
      </c>
      <c r="CU19">
        <v>98</v>
      </c>
      <c r="CV19">
        <v>99</v>
      </c>
      <c r="CW19">
        <v>100</v>
      </c>
    </row>
    <row r="20" spans="1:101" s="154" customFormat="1" x14ac:dyDescent="0.35">
      <c r="A20" s="154" t="s">
        <v>260</v>
      </c>
      <c r="B20" s="197">
        <f>'[2]Hoja De Calculo'!C51</f>
        <v>0</v>
      </c>
      <c r="C20" s="197">
        <f>'[2]Hoja De Calculo'!D51</f>
        <v>0</v>
      </c>
      <c r="D20" s="197">
        <f>'[2]Hoja De Calculo'!E51</f>
        <v>0</v>
      </c>
      <c r="E20" s="197">
        <f>'[2]Hoja De Calculo'!F51</f>
        <v>0</v>
      </c>
      <c r="F20" s="197">
        <f>'[2]Hoja De Calculo'!G51</f>
        <v>0</v>
      </c>
      <c r="G20" s="197">
        <f>'[2]Hoja De Calculo'!H51</f>
        <v>0</v>
      </c>
      <c r="H20" s="197">
        <f>'[2]Hoja De Calculo'!I51</f>
        <v>0</v>
      </c>
      <c r="I20" s="197">
        <f>'[2]Hoja De Calculo'!J51</f>
        <v>0</v>
      </c>
      <c r="J20" s="197">
        <f>'[2]Hoja De Calculo'!K51</f>
        <v>0</v>
      </c>
      <c r="K20" s="197">
        <f>'[2]Hoja De Calculo'!L51</f>
        <v>0</v>
      </c>
      <c r="L20" s="197">
        <f>'[2]Hoja De Calculo'!M51</f>
        <v>0</v>
      </c>
      <c r="M20" s="197">
        <f>'[2]Hoja De Calculo'!N51</f>
        <v>0</v>
      </c>
      <c r="N20" s="197">
        <f>'[2]Hoja De Calculo'!O51</f>
        <v>0</v>
      </c>
      <c r="O20" s="197">
        <f>'[2]Hoja De Calculo'!P51</f>
        <v>0</v>
      </c>
      <c r="P20" s="197">
        <f>'[2]Hoja De Calculo'!Q51</f>
        <v>0</v>
      </c>
      <c r="Q20" s="197">
        <f>'[2]Hoja De Calculo'!R51</f>
        <v>0</v>
      </c>
      <c r="R20" s="197">
        <f>'[2]Hoja De Calculo'!S51</f>
        <v>0</v>
      </c>
      <c r="S20" s="197">
        <f>'[2]Hoja De Calculo'!T51</f>
        <v>0</v>
      </c>
      <c r="T20" s="197">
        <f>'[2]Hoja De Calculo'!U51</f>
        <v>0</v>
      </c>
      <c r="U20" s="197">
        <f>'[2]Hoja De Calculo'!V51</f>
        <v>0</v>
      </c>
      <c r="V20" s="197">
        <f>'[2]Hoja De Calculo'!W51</f>
        <v>0</v>
      </c>
      <c r="W20" s="197">
        <f>'[2]Hoja De Calculo'!X51</f>
        <v>0</v>
      </c>
      <c r="X20" s="197">
        <f>'[2]Hoja De Calculo'!Y51</f>
        <v>0</v>
      </c>
      <c r="Y20" s="197">
        <f>'[2]Hoja De Calculo'!Z51</f>
        <v>0</v>
      </c>
      <c r="Z20" s="197">
        <f>'[2]Hoja De Calculo'!AA51</f>
        <v>0</v>
      </c>
      <c r="AA20" s="197">
        <f>'[2]Hoja De Calculo'!AB51</f>
        <v>0</v>
      </c>
      <c r="AB20" s="197">
        <f>'[2]Hoja De Calculo'!AC51</f>
        <v>0</v>
      </c>
      <c r="AC20" s="197">
        <f>'[2]Hoja De Calculo'!AD51</f>
        <v>0</v>
      </c>
      <c r="AD20" s="197">
        <f>'[2]Hoja De Calculo'!AE51</f>
        <v>0</v>
      </c>
      <c r="AE20" s="197">
        <f>'[2]Hoja De Calculo'!AF51</f>
        <v>0</v>
      </c>
      <c r="AF20" s="197">
        <f>'[2]Hoja De Calculo'!AG51</f>
        <v>0</v>
      </c>
      <c r="AG20" s="197">
        <f>'[2]Hoja De Calculo'!AH51</f>
        <v>0</v>
      </c>
      <c r="AH20" s="197">
        <f>'[2]Hoja De Calculo'!AI51</f>
        <v>0</v>
      </c>
      <c r="AI20" s="197">
        <f>'[2]Hoja De Calculo'!AJ51</f>
        <v>0</v>
      </c>
      <c r="AJ20" s="197">
        <f>'[2]Hoja De Calculo'!AK51</f>
        <v>0</v>
      </c>
      <c r="AK20" s="197">
        <f>'[2]Hoja De Calculo'!AL51</f>
        <v>0</v>
      </c>
      <c r="AL20" s="197">
        <f>'[2]Hoja De Calculo'!AM51</f>
        <v>0</v>
      </c>
      <c r="AM20" s="197">
        <f>'[2]Hoja De Calculo'!AN51</f>
        <v>0</v>
      </c>
      <c r="AN20" s="197">
        <f>'[2]Hoja De Calculo'!AO51</f>
        <v>0</v>
      </c>
      <c r="AO20" s="197">
        <f>'[2]Hoja De Calculo'!AP51</f>
        <v>0</v>
      </c>
      <c r="AP20" s="197">
        <f>'[2]Hoja De Calculo'!AQ51</f>
        <v>0</v>
      </c>
      <c r="AQ20" s="197">
        <f>'[2]Hoja De Calculo'!AR51</f>
        <v>0</v>
      </c>
      <c r="AR20" s="197">
        <f>'[2]Hoja De Calculo'!AS51</f>
        <v>0</v>
      </c>
      <c r="AS20" s="197">
        <f>'[2]Hoja De Calculo'!AT51</f>
        <v>0</v>
      </c>
      <c r="AT20" s="197">
        <f>'[2]Hoja De Calculo'!AU51</f>
        <v>0</v>
      </c>
      <c r="AU20" s="197">
        <f>'[2]Hoja De Calculo'!AV51</f>
        <v>0</v>
      </c>
      <c r="AV20" s="197">
        <f>'[2]Hoja De Calculo'!AW51</f>
        <v>0</v>
      </c>
      <c r="AW20" s="197">
        <f>'[2]Hoja De Calculo'!AX51</f>
        <v>0</v>
      </c>
      <c r="AX20" s="197">
        <f>'[2]Hoja De Calculo'!AY51</f>
        <v>0</v>
      </c>
      <c r="AY20" s="197">
        <f>'[2]Hoja De Calculo'!AZ51</f>
        <v>0</v>
      </c>
      <c r="AZ20" s="197">
        <f>'[2]Hoja De Calculo'!BA51</f>
        <v>0</v>
      </c>
      <c r="BA20" s="197">
        <f>'[2]Hoja De Calculo'!BB51</f>
        <v>0</v>
      </c>
      <c r="BB20" s="197">
        <f>'[2]Hoja De Calculo'!BC51</f>
        <v>0</v>
      </c>
      <c r="BC20" s="197">
        <f>'[2]Hoja De Calculo'!BD51</f>
        <v>0</v>
      </c>
      <c r="BD20" s="197">
        <f>'[2]Hoja De Calculo'!BE51</f>
        <v>0</v>
      </c>
      <c r="BE20" s="197">
        <f>'[2]Hoja De Calculo'!BF51</f>
        <v>0</v>
      </c>
      <c r="BF20" s="197">
        <f>'[2]Hoja De Calculo'!BG51</f>
        <v>0</v>
      </c>
      <c r="BG20" s="197">
        <f>'[2]Hoja De Calculo'!BH51</f>
        <v>0</v>
      </c>
      <c r="BH20" s="197">
        <f>'[2]Hoja De Calculo'!BI51</f>
        <v>0</v>
      </c>
      <c r="BI20" s="197">
        <f>'[2]Hoja De Calculo'!BJ51</f>
        <v>0</v>
      </c>
      <c r="BJ20" s="197">
        <f>'[2]Hoja De Calculo'!BK51</f>
        <v>0</v>
      </c>
      <c r="BK20" s="197">
        <f>'[2]Hoja De Calculo'!BL51</f>
        <v>0</v>
      </c>
      <c r="BL20" s="197">
        <f>'[2]Hoja De Calculo'!BM51</f>
        <v>0</v>
      </c>
      <c r="BM20" s="197">
        <f>'[2]Hoja De Calculo'!BN51</f>
        <v>0</v>
      </c>
      <c r="BN20" s="197">
        <f>'[2]Hoja De Calculo'!BO51</f>
        <v>0</v>
      </c>
      <c r="BO20" s="197">
        <f>'[2]Hoja De Calculo'!BP51</f>
        <v>0</v>
      </c>
      <c r="BP20" s="197">
        <f>'[2]Hoja De Calculo'!BQ51</f>
        <v>0</v>
      </c>
      <c r="BQ20" s="197">
        <f>'[2]Hoja De Calculo'!BR51</f>
        <v>0</v>
      </c>
      <c r="BR20" s="197">
        <f>'[2]Hoja De Calculo'!BS51</f>
        <v>0</v>
      </c>
      <c r="BS20" s="197">
        <f>'[2]Hoja De Calculo'!BT51</f>
        <v>0</v>
      </c>
      <c r="BT20" s="197">
        <f>'[2]Hoja De Calculo'!BU51</f>
        <v>0</v>
      </c>
      <c r="BU20" s="197">
        <f>'[2]Hoja De Calculo'!BV51</f>
        <v>0</v>
      </c>
      <c r="BV20" s="197">
        <f>'[2]Hoja De Calculo'!BW51</f>
        <v>0</v>
      </c>
      <c r="BW20" s="197">
        <f>'[2]Hoja De Calculo'!BX51</f>
        <v>0</v>
      </c>
      <c r="BX20" s="197">
        <f>'[2]Hoja De Calculo'!BY51</f>
        <v>0</v>
      </c>
      <c r="BY20" s="197">
        <f>'[2]Hoja De Calculo'!BZ51</f>
        <v>0</v>
      </c>
      <c r="BZ20" s="197">
        <f>'[2]Hoja De Calculo'!CA51</f>
        <v>0</v>
      </c>
      <c r="CA20" s="197">
        <f>'[2]Hoja De Calculo'!CB51</f>
        <v>0</v>
      </c>
      <c r="CB20" s="197">
        <f>'[2]Hoja De Calculo'!CC51</f>
        <v>0</v>
      </c>
      <c r="CC20" s="197">
        <f>'[2]Hoja De Calculo'!CD51</f>
        <v>0</v>
      </c>
      <c r="CD20" s="197">
        <f>'[2]Hoja De Calculo'!CE51</f>
        <v>0</v>
      </c>
      <c r="CE20" s="197">
        <f>'[2]Hoja De Calculo'!CF51</f>
        <v>0</v>
      </c>
      <c r="CF20" s="197">
        <f>'[2]Hoja De Calculo'!CG51</f>
        <v>0</v>
      </c>
      <c r="CG20" s="197">
        <f>'[2]Hoja De Calculo'!CH51</f>
        <v>0</v>
      </c>
      <c r="CH20" s="197">
        <f>'[2]Hoja De Calculo'!CI51</f>
        <v>0</v>
      </c>
      <c r="CI20" s="197">
        <f>'[2]Hoja De Calculo'!CJ51</f>
        <v>0</v>
      </c>
      <c r="CJ20" s="197">
        <f>'[2]Hoja De Calculo'!CK51</f>
        <v>0</v>
      </c>
      <c r="CK20" s="197">
        <f>'[2]Hoja De Calculo'!CL51</f>
        <v>0</v>
      </c>
      <c r="CL20" s="197">
        <f>'[2]Hoja De Calculo'!CM51</f>
        <v>0</v>
      </c>
      <c r="CM20" s="197">
        <f>'[2]Hoja De Calculo'!CN51</f>
        <v>0</v>
      </c>
      <c r="CN20" s="197">
        <f>'[2]Hoja De Calculo'!CO51</f>
        <v>0</v>
      </c>
      <c r="CO20" s="197">
        <f>'[2]Hoja De Calculo'!CP51</f>
        <v>0</v>
      </c>
      <c r="CP20" s="197">
        <f>'[2]Hoja De Calculo'!CQ51</f>
        <v>0</v>
      </c>
      <c r="CQ20" s="197">
        <f>'[2]Hoja De Calculo'!CR51</f>
        <v>0</v>
      </c>
      <c r="CR20" s="197">
        <f>'[2]Hoja De Calculo'!CS51</f>
        <v>0</v>
      </c>
      <c r="CS20" s="197">
        <f>'[2]Hoja De Calculo'!CT51</f>
        <v>0</v>
      </c>
      <c r="CT20" s="197">
        <f>'[2]Hoja De Calculo'!CU51</f>
        <v>0</v>
      </c>
      <c r="CU20" s="197">
        <f>'[2]Hoja De Calculo'!CV51</f>
        <v>0</v>
      </c>
      <c r="CV20" s="197">
        <f>'[2]Hoja De Calculo'!CW51</f>
        <v>0</v>
      </c>
      <c r="CW20" s="197">
        <f>'[2]Hoja De Calculo'!CX51</f>
        <v>0</v>
      </c>
    </row>
    <row r="21" spans="1:101" x14ac:dyDescent="0.35">
      <c r="A21" t="s">
        <v>127</v>
      </c>
      <c r="B21" s="198">
        <f>B20-(B20*$A$2)</f>
        <v>0</v>
      </c>
      <c r="C21" s="198">
        <f t="shared" ref="C21:BN21" si="0">B21-($B$20*$A$2)</f>
        <v>0</v>
      </c>
      <c r="D21" s="198">
        <f t="shared" si="0"/>
        <v>0</v>
      </c>
      <c r="E21" s="198">
        <f t="shared" si="0"/>
        <v>0</v>
      </c>
      <c r="F21" s="198">
        <f t="shared" si="0"/>
        <v>0</v>
      </c>
      <c r="G21" s="198">
        <f t="shared" si="0"/>
        <v>0</v>
      </c>
      <c r="H21" s="199">
        <f t="shared" si="0"/>
        <v>0</v>
      </c>
      <c r="I21" s="200">
        <f t="shared" si="0"/>
        <v>0</v>
      </c>
      <c r="J21" s="200">
        <f t="shared" si="0"/>
        <v>0</v>
      </c>
      <c r="K21" s="200">
        <f t="shared" si="0"/>
        <v>0</v>
      </c>
      <c r="L21" s="200">
        <f t="shared" si="0"/>
        <v>0</v>
      </c>
      <c r="M21" s="200">
        <f t="shared" si="0"/>
        <v>0</v>
      </c>
      <c r="N21" s="201">
        <f t="shared" si="0"/>
        <v>0</v>
      </c>
      <c r="O21" s="201">
        <f t="shared" si="0"/>
        <v>0</v>
      </c>
      <c r="P21" s="201">
        <f t="shared" si="0"/>
        <v>0</v>
      </c>
      <c r="Q21" s="201">
        <f t="shared" si="0"/>
        <v>0</v>
      </c>
      <c r="R21" s="201">
        <f t="shared" si="0"/>
        <v>0</v>
      </c>
      <c r="S21" s="201">
        <f t="shared" si="0"/>
        <v>0</v>
      </c>
      <c r="T21" s="202">
        <f t="shared" si="0"/>
        <v>0</v>
      </c>
      <c r="U21" s="202">
        <f t="shared" si="0"/>
        <v>0</v>
      </c>
      <c r="V21" s="202">
        <f t="shared" si="0"/>
        <v>0</v>
      </c>
      <c r="W21" s="202">
        <f t="shared" si="0"/>
        <v>0</v>
      </c>
      <c r="X21" s="202">
        <f t="shared" si="0"/>
        <v>0</v>
      </c>
      <c r="Y21" s="202">
        <f t="shared" si="0"/>
        <v>0</v>
      </c>
      <c r="Z21" s="203">
        <f t="shared" si="0"/>
        <v>0</v>
      </c>
      <c r="AA21" s="203">
        <f t="shared" si="0"/>
        <v>0</v>
      </c>
      <c r="AB21" s="203">
        <f t="shared" si="0"/>
        <v>0</v>
      </c>
      <c r="AC21" s="203">
        <f t="shared" si="0"/>
        <v>0</v>
      </c>
      <c r="AD21" s="203">
        <f t="shared" si="0"/>
        <v>0</v>
      </c>
      <c r="AE21" s="203">
        <f t="shared" si="0"/>
        <v>0</v>
      </c>
      <c r="AF21" s="196">
        <f t="shared" si="0"/>
        <v>0</v>
      </c>
      <c r="AG21" s="196">
        <f t="shared" si="0"/>
        <v>0</v>
      </c>
      <c r="AH21" s="196">
        <f t="shared" si="0"/>
        <v>0</v>
      </c>
      <c r="AI21" s="196">
        <f t="shared" si="0"/>
        <v>0</v>
      </c>
      <c r="AJ21" s="196">
        <f t="shared" si="0"/>
        <v>0</v>
      </c>
      <c r="AK21" s="196">
        <f t="shared" si="0"/>
        <v>0</v>
      </c>
      <c r="AL21" s="196">
        <f t="shared" si="0"/>
        <v>0</v>
      </c>
      <c r="AM21" s="196">
        <f t="shared" si="0"/>
        <v>0</v>
      </c>
      <c r="AN21" s="196">
        <f t="shared" si="0"/>
        <v>0</v>
      </c>
      <c r="AO21" s="196">
        <f t="shared" si="0"/>
        <v>0</v>
      </c>
      <c r="AP21" s="196">
        <f t="shared" si="0"/>
        <v>0</v>
      </c>
      <c r="AQ21" s="196">
        <f t="shared" si="0"/>
        <v>0</v>
      </c>
      <c r="AR21" s="196">
        <f t="shared" si="0"/>
        <v>0</v>
      </c>
      <c r="AS21" s="196">
        <f t="shared" si="0"/>
        <v>0</v>
      </c>
      <c r="AT21" s="196">
        <f t="shared" si="0"/>
        <v>0</v>
      </c>
      <c r="AU21" s="196">
        <f t="shared" si="0"/>
        <v>0</v>
      </c>
      <c r="AV21" s="196">
        <f t="shared" si="0"/>
        <v>0</v>
      </c>
      <c r="AW21" s="196">
        <f t="shared" si="0"/>
        <v>0</v>
      </c>
      <c r="AX21" s="196">
        <f t="shared" si="0"/>
        <v>0</v>
      </c>
      <c r="AY21" s="196">
        <f t="shared" si="0"/>
        <v>0</v>
      </c>
      <c r="AZ21" s="196">
        <f t="shared" si="0"/>
        <v>0</v>
      </c>
      <c r="BA21" s="196">
        <f t="shared" si="0"/>
        <v>0</v>
      </c>
      <c r="BB21" s="196">
        <f t="shared" si="0"/>
        <v>0</v>
      </c>
      <c r="BC21" s="196">
        <f t="shared" si="0"/>
        <v>0</v>
      </c>
      <c r="BD21" s="196">
        <f t="shared" si="0"/>
        <v>0</v>
      </c>
      <c r="BE21" s="196">
        <f t="shared" si="0"/>
        <v>0</v>
      </c>
      <c r="BF21" s="196">
        <f t="shared" si="0"/>
        <v>0</v>
      </c>
      <c r="BG21" s="196">
        <f t="shared" si="0"/>
        <v>0</v>
      </c>
      <c r="BH21" s="196">
        <f t="shared" si="0"/>
        <v>0</v>
      </c>
      <c r="BI21" s="196">
        <f t="shared" si="0"/>
        <v>0</v>
      </c>
      <c r="BJ21" s="196">
        <f t="shared" si="0"/>
        <v>0</v>
      </c>
      <c r="BK21" s="196">
        <f t="shared" si="0"/>
        <v>0</v>
      </c>
      <c r="BL21" s="196">
        <f t="shared" si="0"/>
        <v>0</v>
      </c>
      <c r="BM21" s="196">
        <f t="shared" si="0"/>
        <v>0</v>
      </c>
      <c r="BN21" s="196">
        <f t="shared" si="0"/>
        <v>0</v>
      </c>
      <c r="BO21" s="196">
        <f t="shared" ref="BO21:CW21" si="1">BN21-($B$20*$A$2)</f>
        <v>0</v>
      </c>
      <c r="BP21" s="196">
        <f t="shared" si="1"/>
        <v>0</v>
      </c>
      <c r="BQ21" s="196">
        <f t="shared" si="1"/>
        <v>0</v>
      </c>
      <c r="BR21" s="196">
        <f t="shared" si="1"/>
        <v>0</v>
      </c>
      <c r="BS21" s="196">
        <f t="shared" si="1"/>
        <v>0</v>
      </c>
      <c r="BT21" s="196">
        <f t="shared" si="1"/>
        <v>0</v>
      </c>
      <c r="BU21" s="196">
        <f t="shared" si="1"/>
        <v>0</v>
      </c>
      <c r="BV21" s="196">
        <f t="shared" si="1"/>
        <v>0</v>
      </c>
      <c r="BW21" s="196">
        <f t="shared" si="1"/>
        <v>0</v>
      </c>
      <c r="BX21" s="196">
        <f t="shared" si="1"/>
        <v>0</v>
      </c>
      <c r="BY21" s="196">
        <f t="shared" si="1"/>
        <v>0</v>
      </c>
      <c r="BZ21" s="196">
        <f t="shared" si="1"/>
        <v>0</v>
      </c>
      <c r="CA21" s="196">
        <f t="shared" si="1"/>
        <v>0</v>
      </c>
      <c r="CB21" s="196">
        <f t="shared" si="1"/>
        <v>0</v>
      </c>
      <c r="CC21" s="196">
        <f t="shared" si="1"/>
        <v>0</v>
      </c>
      <c r="CD21" s="196">
        <f t="shared" si="1"/>
        <v>0</v>
      </c>
      <c r="CE21" s="196">
        <f t="shared" si="1"/>
        <v>0</v>
      </c>
      <c r="CF21" s="196">
        <f t="shared" si="1"/>
        <v>0</v>
      </c>
      <c r="CG21" s="196">
        <f t="shared" si="1"/>
        <v>0</v>
      </c>
      <c r="CH21" s="196">
        <f t="shared" si="1"/>
        <v>0</v>
      </c>
      <c r="CI21" s="196">
        <f t="shared" si="1"/>
        <v>0</v>
      </c>
      <c r="CJ21" s="196">
        <f t="shared" si="1"/>
        <v>0</v>
      </c>
      <c r="CK21" s="196">
        <f t="shared" si="1"/>
        <v>0</v>
      </c>
      <c r="CL21" s="196">
        <f t="shared" si="1"/>
        <v>0</v>
      </c>
      <c r="CM21" s="196">
        <f t="shared" si="1"/>
        <v>0</v>
      </c>
      <c r="CN21" s="196">
        <f t="shared" si="1"/>
        <v>0</v>
      </c>
      <c r="CO21" s="196">
        <f t="shared" si="1"/>
        <v>0</v>
      </c>
      <c r="CP21" s="196">
        <f t="shared" si="1"/>
        <v>0</v>
      </c>
      <c r="CQ21" s="196">
        <f t="shared" si="1"/>
        <v>0</v>
      </c>
      <c r="CR21" s="196">
        <f t="shared" si="1"/>
        <v>0</v>
      </c>
      <c r="CS21" s="196">
        <f t="shared" si="1"/>
        <v>0</v>
      </c>
      <c r="CT21" s="196">
        <f t="shared" si="1"/>
        <v>0</v>
      </c>
      <c r="CU21" s="196">
        <f t="shared" si="1"/>
        <v>0</v>
      </c>
      <c r="CV21" s="196">
        <f t="shared" si="1"/>
        <v>0</v>
      </c>
      <c r="CW21" s="196">
        <f t="shared" si="1"/>
        <v>0</v>
      </c>
    </row>
    <row r="22" spans="1:101" x14ac:dyDescent="0.35">
      <c r="A22" t="s">
        <v>128</v>
      </c>
      <c r="B22" s="204"/>
      <c r="C22" s="205">
        <f>C20-(C20*$A$2)</f>
        <v>0</v>
      </c>
      <c r="D22" s="205">
        <f t="shared" ref="D22:BO22" si="2">C22-($C$20*$A$2)</f>
        <v>0</v>
      </c>
      <c r="E22" s="205">
        <f t="shared" si="2"/>
        <v>0</v>
      </c>
      <c r="F22" s="205">
        <f t="shared" si="2"/>
        <v>0</v>
      </c>
      <c r="G22" s="205">
        <f t="shared" si="2"/>
        <v>0</v>
      </c>
      <c r="H22" s="206">
        <f t="shared" si="2"/>
        <v>0</v>
      </c>
      <c r="I22" s="207">
        <f t="shared" si="2"/>
        <v>0</v>
      </c>
      <c r="J22" s="207">
        <f t="shared" si="2"/>
        <v>0</v>
      </c>
      <c r="K22" s="207">
        <f t="shared" si="2"/>
        <v>0</v>
      </c>
      <c r="L22" s="207">
        <f t="shared" si="2"/>
        <v>0</v>
      </c>
      <c r="M22" s="207">
        <f t="shared" si="2"/>
        <v>0</v>
      </c>
      <c r="N22" s="208">
        <f t="shared" si="2"/>
        <v>0</v>
      </c>
      <c r="O22" s="208">
        <f t="shared" si="2"/>
        <v>0</v>
      </c>
      <c r="P22" s="208">
        <f t="shared" si="2"/>
        <v>0</v>
      </c>
      <c r="Q22" s="208">
        <f t="shared" si="2"/>
        <v>0</v>
      </c>
      <c r="R22" s="208">
        <f t="shared" si="2"/>
        <v>0</v>
      </c>
      <c r="S22" s="208">
        <f t="shared" si="2"/>
        <v>0</v>
      </c>
      <c r="T22" s="209">
        <f t="shared" si="2"/>
        <v>0</v>
      </c>
      <c r="U22" s="209">
        <f t="shared" si="2"/>
        <v>0</v>
      </c>
      <c r="V22" s="209">
        <f t="shared" si="2"/>
        <v>0</v>
      </c>
      <c r="W22" s="209">
        <f t="shared" si="2"/>
        <v>0</v>
      </c>
      <c r="X22" s="209">
        <f t="shared" si="2"/>
        <v>0</v>
      </c>
      <c r="Y22" s="209">
        <f t="shared" si="2"/>
        <v>0</v>
      </c>
      <c r="Z22" s="210">
        <f t="shared" si="2"/>
        <v>0</v>
      </c>
      <c r="AA22" s="210">
        <f t="shared" si="2"/>
        <v>0</v>
      </c>
      <c r="AB22" s="210">
        <f t="shared" si="2"/>
        <v>0</v>
      </c>
      <c r="AC22" s="210">
        <f t="shared" si="2"/>
        <v>0</v>
      </c>
      <c r="AD22" s="210">
        <f t="shared" si="2"/>
        <v>0</v>
      </c>
      <c r="AE22" s="210">
        <f t="shared" si="2"/>
        <v>0</v>
      </c>
      <c r="AF22" s="196">
        <f t="shared" si="2"/>
        <v>0</v>
      </c>
      <c r="AG22" s="196">
        <f t="shared" si="2"/>
        <v>0</v>
      </c>
      <c r="AH22" s="196">
        <f t="shared" si="2"/>
        <v>0</v>
      </c>
      <c r="AI22" s="196">
        <f t="shared" si="2"/>
        <v>0</v>
      </c>
      <c r="AJ22" s="196">
        <f t="shared" si="2"/>
        <v>0</v>
      </c>
      <c r="AK22" s="196">
        <f t="shared" si="2"/>
        <v>0</v>
      </c>
      <c r="AL22" s="196">
        <f t="shared" si="2"/>
        <v>0</v>
      </c>
      <c r="AM22" s="196">
        <f t="shared" si="2"/>
        <v>0</v>
      </c>
      <c r="AN22" s="196">
        <f t="shared" si="2"/>
        <v>0</v>
      </c>
      <c r="AO22" s="196">
        <f t="shared" si="2"/>
        <v>0</v>
      </c>
      <c r="AP22" s="196">
        <f t="shared" si="2"/>
        <v>0</v>
      </c>
      <c r="AQ22" s="196">
        <f t="shared" si="2"/>
        <v>0</v>
      </c>
      <c r="AR22" s="196">
        <f t="shared" si="2"/>
        <v>0</v>
      </c>
      <c r="AS22" s="196">
        <f t="shared" si="2"/>
        <v>0</v>
      </c>
      <c r="AT22" s="196">
        <f t="shared" si="2"/>
        <v>0</v>
      </c>
      <c r="AU22" s="196">
        <f t="shared" si="2"/>
        <v>0</v>
      </c>
      <c r="AV22" s="196">
        <f t="shared" si="2"/>
        <v>0</v>
      </c>
      <c r="AW22" s="196">
        <f t="shared" si="2"/>
        <v>0</v>
      </c>
      <c r="AX22">
        <f t="shared" si="2"/>
        <v>0</v>
      </c>
      <c r="AY22">
        <f t="shared" si="2"/>
        <v>0</v>
      </c>
      <c r="AZ22">
        <f t="shared" si="2"/>
        <v>0</v>
      </c>
      <c r="BA22">
        <f t="shared" si="2"/>
        <v>0</v>
      </c>
      <c r="BB22">
        <f t="shared" si="2"/>
        <v>0</v>
      </c>
      <c r="BC22">
        <f t="shared" si="2"/>
        <v>0</v>
      </c>
      <c r="BD22">
        <f t="shared" si="2"/>
        <v>0</v>
      </c>
      <c r="BE22">
        <f t="shared" si="2"/>
        <v>0</v>
      </c>
      <c r="BF22">
        <f t="shared" si="2"/>
        <v>0</v>
      </c>
      <c r="BG22">
        <f t="shared" si="2"/>
        <v>0</v>
      </c>
      <c r="BH22">
        <f t="shared" si="2"/>
        <v>0</v>
      </c>
      <c r="BI22" s="196">
        <f t="shared" si="2"/>
        <v>0</v>
      </c>
      <c r="BJ22" s="196">
        <f t="shared" si="2"/>
        <v>0</v>
      </c>
      <c r="BK22" s="196">
        <f t="shared" si="2"/>
        <v>0</v>
      </c>
      <c r="BL22" s="196">
        <f t="shared" si="2"/>
        <v>0</v>
      </c>
      <c r="BM22" s="196">
        <f t="shared" si="2"/>
        <v>0</v>
      </c>
      <c r="BN22" s="196">
        <f t="shared" si="2"/>
        <v>0</v>
      </c>
      <c r="BO22" s="196">
        <f t="shared" si="2"/>
        <v>0</v>
      </c>
      <c r="BP22" s="196">
        <f t="shared" ref="BP22:CW22" si="3">BO22-($C$20*$A$2)</f>
        <v>0</v>
      </c>
      <c r="BQ22" s="196">
        <f t="shared" si="3"/>
        <v>0</v>
      </c>
      <c r="BR22" s="196">
        <f t="shared" si="3"/>
        <v>0</v>
      </c>
      <c r="BS22" s="196">
        <f t="shared" si="3"/>
        <v>0</v>
      </c>
      <c r="BT22" s="196">
        <f t="shared" si="3"/>
        <v>0</v>
      </c>
      <c r="BU22" s="196">
        <f t="shared" si="3"/>
        <v>0</v>
      </c>
      <c r="BV22" s="196">
        <f t="shared" si="3"/>
        <v>0</v>
      </c>
      <c r="BW22" s="196">
        <f t="shared" si="3"/>
        <v>0</v>
      </c>
      <c r="BX22" s="196">
        <f t="shared" si="3"/>
        <v>0</v>
      </c>
      <c r="BY22" s="196">
        <f t="shared" si="3"/>
        <v>0</v>
      </c>
      <c r="BZ22" s="196">
        <f t="shared" si="3"/>
        <v>0</v>
      </c>
      <c r="CA22" s="196">
        <f t="shared" si="3"/>
        <v>0</v>
      </c>
      <c r="CB22" s="196">
        <f t="shared" si="3"/>
        <v>0</v>
      </c>
      <c r="CC22" s="196">
        <f t="shared" si="3"/>
        <v>0</v>
      </c>
      <c r="CD22" s="196">
        <f t="shared" si="3"/>
        <v>0</v>
      </c>
      <c r="CE22" s="196">
        <f t="shared" si="3"/>
        <v>0</v>
      </c>
      <c r="CF22" s="196">
        <f t="shared" si="3"/>
        <v>0</v>
      </c>
      <c r="CG22" s="196">
        <f t="shared" si="3"/>
        <v>0</v>
      </c>
      <c r="CH22" s="196">
        <f t="shared" si="3"/>
        <v>0</v>
      </c>
      <c r="CI22" s="196">
        <f t="shared" si="3"/>
        <v>0</v>
      </c>
      <c r="CJ22" s="196">
        <f t="shared" si="3"/>
        <v>0</v>
      </c>
      <c r="CK22" s="196">
        <f t="shared" si="3"/>
        <v>0</v>
      </c>
      <c r="CL22" s="196">
        <f t="shared" si="3"/>
        <v>0</v>
      </c>
      <c r="CM22" s="196">
        <f t="shared" si="3"/>
        <v>0</v>
      </c>
      <c r="CN22" s="196">
        <f t="shared" si="3"/>
        <v>0</v>
      </c>
      <c r="CO22" s="196">
        <f t="shared" si="3"/>
        <v>0</v>
      </c>
      <c r="CP22" s="196">
        <f t="shared" si="3"/>
        <v>0</v>
      </c>
      <c r="CQ22" s="196">
        <f t="shared" si="3"/>
        <v>0</v>
      </c>
      <c r="CR22" s="196">
        <f t="shared" si="3"/>
        <v>0</v>
      </c>
      <c r="CS22" s="196">
        <f t="shared" si="3"/>
        <v>0</v>
      </c>
      <c r="CT22" s="196">
        <f t="shared" si="3"/>
        <v>0</v>
      </c>
      <c r="CU22" s="196">
        <f t="shared" si="3"/>
        <v>0</v>
      </c>
      <c r="CV22" s="196">
        <f t="shared" si="3"/>
        <v>0</v>
      </c>
      <c r="CW22" s="196">
        <f t="shared" si="3"/>
        <v>0</v>
      </c>
    </row>
    <row r="23" spans="1:101" x14ac:dyDescent="0.35">
      <c r="A23" t="s">
        <v>129</v>
      </c>
      <c r="B23" s="204"/>
      <c r="C23" s="211"/>
      <c r="D23" s="212">
        <f>D20-(D20*$A$2)</f>
        <v>0</v>
      </c>
      <c r="E23" s="212">
        <f t="shared" ref="E23:BP23" si="4">D23-($D$20*$A$2)</f>
        <v>0</v>
      </c>
      <c r="F23" s="212">
        <f t="shared" si="4"/>
        <v>0</v>
      </c>
      <c r="G23" s="212">
        <f t="shared" si="4"/>
        <v>0</v>
      </c>
      <c r="H23" s="213">
        <f t="shared" si="4"/>
        <v>0</v>
      </c>
      <c r="I23" s="214">
        <f t="shared" si="4"/>
        <v>0</v>
      </c>
      <c r="J23" s="214">
        <f t="shared" si="4"/>
        <v>0</v>
      </c>
      <c r="K23" s="214">
        <f t="shared" si="4"/>
        <v>0</v>
      </c>
      <c r="L23" s="214">
        <f t="shared" si="4"/>
        <v>0</v>
      </c>
      <c r="M23" s="214">
        <f t="shared" si="4"/>
        <v>0</v>
      </c>
      <c r="N23" s="215">
        <f t="shared" si="4"/>
        <v>0</v>
      </c>
      <c r="O23" s="215">
        <f t="shared" si="4"/>
        <v>0</v>
      </c>
      <c r="P23" s="215">
        <f t="shared" si="4"/>
        <v>0</v>
      </c>
      <c r="Q23" s="215">
        <f t="shared" si="4"/>
        <v>0</v>
      </c>
      <c r="R23" s="215">
        <f t="shared" si="4"/>
        <v>0</v>
      </c>
      <c r="S23" s="215">
        <f t="shared" si="4"/>
        <v>0</v>
      </c>
      <c r="T23" s="216">
        <f t="shared" si="4"/>
        <v>0</v>
      </c>
      <c r="U23" s="216">
        <f t="shared" si="4"/>
        <v>0</v>
      </c>
      <c r="V23" s="216">
        <f t="shared" si="4"/>
        <v>0</v>
      </c>
      <c r="W23" s="216">
        <f t="shared" si="4"/>
        <v>0</v>
      </c>
      <c r="X23" s="216">
        <f t="shared" si="4"/>
        <v>0</v>
      </c>
      <c r="Y23" s="216">
        <f t="shared" si="4"/>
        <v>0</v>
      </c>
      <c r="Z23" s="217">
        <f t="shared" si="4"/>
        <v>0</v>
      </c>
      <c r="AA23" s="217">
        <f t="shared" si="4"/>
        <v>0</v>
      </c>
      <c r="AB23" s="217">
        <f t="shared" si="4"/>
        <v>0</v>
      </c>
      <c r="AC23" s="217">
        <f t="shared" si="4"/>
        <v>0</v>
      </c>
      <c r="AD23" s="217">
        <f t="shared" si="4"/>
        <v>0</v>
      </c>
      <c r="AE23" s="217">
        <f t="shared" si="4"/>
        <v>0</v>
      </c>
      <c r="AF23" s="196">
        <f t="shared" si="4"/>
        <v>0</v>
      </c>
      <c r="AG23" s="196">
        <f t="shared" si="4"/>
        <v>0</v>
      </c>
      <c r="AH23" s="196">
        <f t="shared" si="4"/>
        <v>0</v>
      </c>
      <c r="AI23" s="196">
        <f t="shared" si="4"/>
        <v>0</v>
      </c>
      <c r="AJ23" s="196">
        <f t="shared" si="4"/>
        <v>0</v>
      </c>
      <c r="AK23" s="196">
        <f t="shared" si="4"/>
        <v>0</v>
      </c>
      <c r="AL23" s="196">
        <f t="shared" si="4"/>
        <v>0</v>
      </c>
      <c r="AM23" s="196">
        <f t="shared" si="4"/>
        <v>0</v>
      </c>
      <c r="AN23" s="196">
        <f t="shared" si="4"/>
        <v>0</v>
      </c>
      <c r="AO23" s="196">
        <f t="shared" si="4"/>
        <v>0</v>
      </c>
      <c r="AP23" s="196">
        <f t="shared" si="4"/>
        <v>0</v>
      </c>
      <c r="AQ23" s="196">
        <f t="shared" si="4"/>
        <v>0</v>
      </c>
      <c r="AR23" s="196">
        <f t="shared" si="4"/>
        <v>0</v>
      </c>
      <c r="AS23" s="196">
        <f t="shared" si="4"/>
        <v>0</v>
      </c>
      <c r="AT23" s="196">
        <f t="shared" si="4"/>
        <v>0</v>
      </c>
      <c r="AU23" s="196">
        <f t="shared" si="4"/>
        <v>0</v>
      </c>
      <c r="AV23" s="196">
        <f t="shared" si="4"/>
        <v>0</v>
      </c>
      <c r="AW23" s="196">
        <f t="shared" si="4"/>
        <v>0</v>
      </c>
      <c r="AX23">
        <f t="shared" si="4"/>
        <v>0</v>
      </c>
      <c r="AY23">
        <f t="shared" si="4"/>
        <v>0</v>
      </c>
      <c r="AZ23">
        <f t="shared" si="4"/>
        <v>0</v>
      </c>
      <c r="BA23">
        <f t="shared" si="4"/>
        <v>0</v>
      </c>
      <c r="BB23">
        <f t="shared" si="4"/>
        <v>0</v>
      </c>
      <c r="BC23">
        <f t="shared" si="4"/>
        <v>0</v>
      </c>
      <c r="BD23">
        <f t="shared" si="4"/>
        <v>0</v>
      </c>
      <c r="BE23">
        <f t="shared" si="4"/>
        <v>0</v>
      </c>
      <c r="BF23">
        <f t="shared" si="4"/>
        <v>0</v>
      </c>
      <c r="BG23">
        <f t="shared" si="4"/>
        <v>0</v>
      </c>
      <c r="BH23">
        <f t="shared" si="4"/>
        <v>0</v>
      </c>
      <c r="BI23" s="196">
        <f t="shared" si="4"/>
        <v>0</v>
      </c>
      <c r="BJ23" s="196">
        <f t="shared" si="4"/>
        <v>0</v>
      </c>
      <c r="BK23" s="196">
        <f t="shared" si="4"/>
        <v>0</v>
      </c>
      <c r="BL23" s="196">
        <f t="shared" si="4"/>
        <v>0</v>
      </c>
      <c r="BM23" s="196">
        <f t="shared" si="4"/>
        <v>0</v>
      </c>
      <c r="BN23" s="196">
        <f t="shared" si="4"/>
        <v>0</v>
      </c>
      <c r="BO23" s="196">
        <f t="shared" si="4"/>
        <v>0</v>
      </c>
      <c r="BP23" s="196">
        <f t="shared" si="4"/>
        <v>0</v>
      </c>
      <c r="BQ23" s="196">
        <f t="shared" ref="BQ23:CW23" si="5">BP23-($D$20*$A$2)</f>
        <v>0</v>
      </c>
      <c r="BR23" s="196">
        <f t="shared" si="5"/>
        <v>0</v>
      </c>
      <c r="BS23" s="196">
        <f t="shared" si="5"/>
        <v>0</v>
      </c>
      <c r="BT23" s="196">
        <f t="shared" si="5"/>
        <v>0</v>
      </c>
      <c r="BU23" s="196">
        <f t="shared" si="5"/>
        <v>0</v>
      </c>
      <c r="BV23" s="196">
        <f t="shared" si="5"/>
        <v>0</v>
      </c>
      <c r="BW23" s="196">
        <f t="shared" si="5"/>
        <v>0</v>
      </c>
      <c r="BX23" s="196">
        <f t="shared" si="5"/>
        <v>0</v>
      </c>
      <c r="BY23" s="196">
        <f t="shared" si="5"/>
        <v>0</v>
      </c>
      <c r="BZ23" s="196">
        <f t="shared" si="5"/>
        <v>0</v>
      </c>
      <c r="CA23" s="196">
        <f t="shared" si="5"/>
        <v>0</v>
      </c>
      <c r="CB23" s="196">
        <f t="shared" si="5"/>
        <v>0</v>
      </c>
      <c r="CC23" s="196">
        <f t="shared" si="5"/>
        <v>0</v>
      </c>
      <c r="CD23" s="196">
        <f t="shared" si="5"/>
        <v>0</v>
      </c>
      <c r="CE23" s="196">
        <f t="shared" si="5"/>
        <v>0</v>
      </c>
      <c r="CF23" s="196">
        <f t="shared" si="5"/>
        <v>0</v>
      </c>
      <c r="CG23" s="196">
        <f t="shared" si="5"/>
        <v>0</v>
      </c>
      <c r="CH23" s="196">
        <f t="shared" si="5"/>
        <v>0</v>
      </c>
      <c r="CI23" s="196">
        <f t="shared" si="5"/>
        <v>0</v>
      </c>
      <c r="CJ23" s="196">
        <f t="shared" si="5"/>
        <v>0</v>
      </c>
      <c r="CK23" s="196">
        <f t="shared" si="5"/>
        <v>0</v>
      </c>
      <c r="CL23" s="196">
        <f t="shared" si="5"/>
        <v>0</v>
      </c>
      <c r="CM23" s="196">
        <f t="shared" si="5"/>
        <v>0</v>
      </c>
      <c r="CN23" s="196">
        <f t="shared" si="5"/>
        <v>0</v>
      </c>
      <c r="CO23" s="196">
        <f t="shared" si="5"/>
        <v>0</v>
      </c>
      <c r="CP23" s="196">
        <f t="shared" si="5"/>
        <v>0</v>
      </c>
      <c r="CQ23" s="196">
        <f t="shared" si="5"/>
        <v>0</v>
      </c>
      <c r="CR23" s="196">
        <f t="shared" si="5"/>
        <v>0</v>
      </c>
      <c r="CS23" s="196">
        <f t="shared" si="5"/>
        <v>0</v>
      </c>
      <c r="CT23" s="196">
        <f t="shared" si="5"/>
        <v>0</v>
      </c>
      <c r="CU23" s="196">
        <f t="shared" si="5"/>
        <v>0</v>
      </c>
      <c r="CV23" s="196">
        <f t="shared" si="5"/>
        <v>0</v>
      </c>
      <c r="CW23" s="196">
        <f t="shared" si="5"/>
        <v>0</v>
      </c>
    </row>
    <row r="24" spans="1:101" x14ac:dyDescent="0.35">
      <c r="A24" t="s">
        <v>130</v>
      </c>
      <c r="B24" s="204"/>
      <c r="C24" s="211"/>
      <c r="D24" s="211"/>
      <c r="E24" s="218">
        <f>E20-(E20*$A$2)</f>
        <v>0</v>
      </c>
      <c r="F24" s="218">
        <f t="shared" ref="F24:BQ24" si="6">E24-($E$20*$A$2)</f>
        <v>0</v>
      </c>
      <c r="G24" s="218">
        <f t="shared" si="6"/>
        <v>0</v>
      </c>
      <c r="H24" s="219">
        <f t="shared" si="6"/>
        <v>0</v>
      </c>
      <c r="I24" s="220">
        <f t="shared" si="6"/>
        <v>0</v>
      </c>
      <c r="J24" s="220">
        <f t="shared" si="6"/>
        <v>0</v>
      </c>
      <c r="K24" s="220">
        <f t="shared" si="6"/>
        <v>0</v>
      </c>
      <c r="L24" s="220">
        <f t="shared" si="6"/>
        <v>0</v>
      </c>
      <c r="M24" s="220">
        <f t="shared" si="6"/>
        <v>0</v>
      </c>
      <c r="N24" s="221">
        <f t="shared" si="6"/>
        <v>0</v>
      </c>
      <c r="O24" s="221">
        <f t="shared" si="6"/>
        <v>0</v>
      </c>
      <c r="P24" s="221">
        <f t="shared" si="6"/>
        <v>0</v>
      </c>
      <c r="Q24" s="221">
        <f t="shared" si="6"/>
        <v>0</v>
      </c>
      <c r="R24" s="221">
        <f t="shared" si="6"/>
        <v>0</v>
      </c>
      <c r="S24" s="221">
        <f t="shared" si="6"/>
        <v>0</v>
      </c>
      <c r="T24" s="222">
        <f t="shared" si="6"/>
        <v>0</v>
      </c>
      <c r="U24" s="222">
        <f t="shared" si="6"/>
        <v>0</v>
      </c>
      <c r="V24" s="222">
        <f t="shared" si="6"/>
        <v>0</v>
      </c>
      <c r="W24" s="222">
        <f t="shared" si="6"/>
        <v>0</v>
      </c>
      <c r="X24" s="222">
        <f t="shared" si="6"/>
        <v>0</v>
      </c>
      <c r="Y24" s="222">
        <f t="shared" si="6"/>
        <v>0</v>
      </c>
      <c r="Z24" s="223">
        <f t="shared" si="6"/>
        <v>0</v>
      </c>
      <c r="AA24" s="223">
        <f t="shared" si="6"/>
        <v>0</v>
      </c>
      <c r="AB24" s="223">
        <f t="shared" si="6"/>
        <v>0</v>
      </c>
      <c r="AC24" s="223">
        <f t="shared" si="6"/>
        <v>0</v>
      </c>
      <c r="AD24" s="223">
        <f t="shared" si="6"/>
        <v>0</v>
      </c>
      <c r="AE24" s="223">
        <f t="shared" si="6"/>
        <v>0</v>
      </c>
      <c r="AF24" s="196">
        <f t="shared" si="6"/>
        <v>0</v>
      </c>
      <c r="AG24" s="196">
        <f t="shared" si="6"/>
        <v>0</v>
      </c>
      <c r="AH24" s="196">
        <f t="shared" si="6"/>
        <v>0</v>
      </c>
      <c r="AI24" s="196">
        <f t="shared" si="6"/>
        <v>0</v>
      </c>
      <c r="AJ24" s="196">
        <f t="shared" si="6"/>
        <v>0</v>
      </c>
      <c r="AK24" s="196">
        <f t="shared" si="6"/>
        <v>0</v>
      </c>
      <c r="AL24" s="196">
        <f t="shared" si="6"/>
        <v>0</v>
      </c>
      <c r="AM24" s="196">
        <f t="shared" si="6"/>
        <v>0</v>
      </c>
      <c r="AN24" s="196">
        <f t="shared" si="6"/>
        <v>0</v>
      </c>
      <c r="AO24" s="196">
        <f t="shared" si="6"/>
        <v>0</v>
      </c>
      <c r="AP24" s="196">
        <f t="shared" si="6"/>
        <v>0</v>
      </c>
      <c r="AQ24" s="196">
        <f t="shared" si="6"/>
        <v>0</v>
      </c>
      <c r="AR24" s="196">
        <f t="shared" si="6"/>
        <v>0</v>
      </c>
      <c r="AS24" s="196">
        <f t="shared" si="6"/>
        <v>0</v>
      </c>
      <c r="AT24" s="196">
        <f t="shared" si="6"/>
        <v>0</v>
      </c>
      <c r="AU24" s="196">
        <f t="shared" si="6"/>
        <v>0</v>
      </c>
      <c r="AV24" s="196">
        <f t="shared" si="6"/>
        <v>0</v>
      </c>
      <c r="AW24" s="196">
        <f t="shared" si="6"/>
        <v>0</v>
      </c>
      <c r="AX24">
        <f t="shared" si="6"/>
        <v>0</v>
      </c>
      <c r="AY24">
        <f t="shared" si="6"/>
        <v>0</v>
      </c>
      <c r="AZ24">
        <f t="shared" si="6"/>
        <v>0</v>
      </c>
      <c r="BA24">
        <f t="shared" si="6"/>
        <v>0</v>
      </c>
      <c r="BB24">
        <f t="shared" si="6"/>
        <v>0</v>
      </c>
      <c r="BC24">
        <f t="shared" si="6"/>
        <v>0</v>
      </c>
      <c r="BD24">
        <f t="shared" si="6"/>
        <v>0</v>
      </c>
      <c r="BE24">
        <f t="shared" si="6"/>
        <v>0</v>
      </c>
      <c r="BF24">
        <f t="shared" si="6"/>
        <v>0</v>
      </c>
      <c r="BG24">
        <f t="shared" si="6"/>
        <v>0</v>
      </c>
      <c r="BH24">
        <f t="shared" si="6"/>
        <v>0</v>
      </c>
      <c r="BI24" s="196">
        <f t="shared" si="6"/>
        <v>0</v>
      </c>
      <c r="BJ24" s="196">
        <f t="shared" si="6"/>
        <v>0</v>
      </c>
      <c r="BK24" s="196">
        <f t="shared" si="6"/>
        <v>0</v>
      </c>
      <c r="BL24" s="196">
        <f t="shared" si="6"/>
        <v>0</v>
      </c>
      <c r="BM24" s="196">
        <f t="shared" si="6"/>
        <v>0</v>
      </c>
      <c r="BN24" s="196">
        <f t="shared" si="6"/>
        <v>0</v>
      </c>
      <c r="BO24" s="196">
        <f t="shared" si="6"/>
        <v>0</v>
      </c>
      <c r="BP24" s="196">
        <f t="shared" si="6"/>
        <v>0</v>
      </c>
      <c r="BQ24" s="196">
        <f t="shared" si="6"/>
        <v>0</v>
      </c>
      <c r="BR24" s="196">
        <f t="shared" ref="BR24:CW24" si="7">BQ24-($E$20*$A$2)</f>
        <v>0</v>
      </c>
      <c r="BS24" s="196">
        <f t="shared" si="7"/>
        <v>0</v>
      </c>
      <c r="BT24" s="196">
        <f t="shared" si="7"/>
        <v>0</v>
      </c>
      <c r="BU24" s="196">
        <f t="shared" si="7"/>
        <v>0</v>
      </c>
      <c r="BV24" s="196">
        <f t="shared" si="7"/>
        <v>0</v>
      </c>
      <c r="BW24" s="196">
        <f t="shared" si="7"/>
        <v>0</v>
      </c>
      <c r="BX24" s="196">
        <f t="shared" si="7"/>
        <v>0</v>
      </c>
      <c r="BY24" s="196">
        <f t="shared" si="7"/>
        <v>0</v>
      </c>
      <c r="BZ24" s="196">
        <f t="shared" si="7"/>
        <v>0</v>
      </c>
      <c r="CA24" s="196">
        <f t="shared" si="7"/>
        <v>0</v>
      </c>
      <c r="CB24" s="196">
        <f t="shared" si="7"/>
        <v>0</v>
      </c>
      <c r="CC24" s="196">
        <f t="shared" si="7"/>
        <v>0</v>
      </c>
      <c r="CD24" s="196">
        <f t="shared" si="7"/>
        <v>0</v>
      </c>
      <c r="CE24" s="196">
        <f t="shared" si="7"/>
        <v>0</v>
      </c>
      <c r="CF24" s="196">
        <f t="shared" si="7"/>
        <v>0</v>
      </c>
      <c r="CG24" s="196">
        <f t="shared" si="7"/>
        <v>0</v>
      </c>
      <c r="CH24" s="196">
        <f t="shared" si="7"/>
        <v>0</v>
      </c>
      <c r="CI24" s="196">
        <f t="shared" si="7"/>
        <v>0</v>
      </c>
      <c r="CJ24" s="196">
        <f t="shared" si="7"/>
        <v>0</v>
      </c>
      <c r="CK24" s="196">
        <f t="shared" si="7"/>
        <v>0</v>
      </c>
      <c r="CL24" s="196">
        <f t="shared" si="7"/>
        <v>0</v>
      </c>
      <c r="CM24" s="196">
        <f t="shared" si="7"/>
        <v>0</v>
      </c>
      <c r="CN24" s="196">
        <f t="shared" si="7"/>
        <v>0</v>
      </c>
      <c r="CO24" s="196">
        <f t="shared" si="7"/>
        <v>0</v>
      </c>
      <c r="CP24" s="196">
        <f t="shared" si="7"/>
        <v>0</v>
      </c>
      <c r="CQ24" s="196">
        <f t="shared" si="7"/>
        <v>0</v>
      </c>
      <c r="CR24" s="196">
        <f t="shared" si="7"/>
        <v>0</v>
      </c>
      <c r="CS24" s="196">
        <f t="shared" si="7"/>
        <v>0</v>
      </c>
      <c r="CT24" s="196">
        <f t="shared" si="7"/>
        <v>0</v>
      </c>
      <c r="CU24" s="196">
        <f t="shared" si="7"/>
        <v>0</v>
      </c>
      <c r="CV24" s="196">
        <f t="shared" si="7"/>
        <v>0</v>
      </c>
      <c r="CW24" s="196">
        <f t="shared" si="7"/>
        <v>0</v>
      </c>
    </row>
    <row r="25" spans="1:101" x14ac:dyDescent="0.35">
      <c r="A25" t="s">
        <v>131</v>
      </c>
      <c r="B25" s="204"/>
      <c r="C25" s="211"/>
      <c r="D25" s="211"/>
      <c r="E25" s="211"/>
      <c r="F25" s="224">
        <f>F20-(F20*$A$2)</f>
        <v>0</v>
      </c>
      <c r="G25" s="224">
        <f t="shared" ref="G25:BR25" si="8">F25-($F$20*$A$2)</f>
        <v>0</v>
      </c>
      <c r="H25" s="225">
        <f t="shared" si="8"/>
        <v>0</v>
      </c>
      <c r="I25" s="226">
        <f t="shared" si="8"/>
        <v>0</v>
      </c>
      <c r="J25" s="226">
        <f t="shared" si="8"/>
        <v>0</v>
      </c>
      <c r="K25" s="226">
        <f t="shared" si="8"/>
        <v>0</v>
      </c>
      <c r="L25" s="226">
        <f t="shared" si="8"/>
        <v>0</v>
      </c>
      <c r="M25" s="226">
        <f t="shared" si="8"/>
        <v>0</v>
      </c>
      <c r="N25" s="227">
        <f t="shared" si="8"/>
        <v>0</v>
      </c>
      <c r="O25" s="227">
        <f t="shared" si="8"/>
        <v>0</v>
      </c>
      <c r="P25" s="227">
        <f t="shared" si="8"/>
        <v>0</v>
      </c>
      <c r="Q25" s="227">
        <f t="shared" si="8"/>
        <v>0</v>
      </c>
      <c r="R25" s="227">
        <f t="shared" si="8"/>
        <v>0</v>
      </c>
      <c r="S25" s="227">
        <f t="shared" si="8"/>
        <v>0</v>
      </c>
      <c r="T25" s="228">
        <f t="shared" si="8"/>
        <v>0</v>
      </c>
      <c r="U25" s="228">
        <f t="shared" si="8"/>
        <v>0</v>
      </c>
      <c r="V25" s="228">
        <f t="shared" si="8"/>
        <v>0</v>
      </c>
      <c r="W25" s="228">
        <f t="shared" si="8"/>
        <v>0</v>
      </c>
      <c r="X25" s="228">
        <f t="shared" si="8"/>
        <v>0</v>
      </c>
      <c r="Y25" s="228">
        <f t="shared" si="8"/>
        <v>0</v>
      </c>
      <c r="Z25" s="229">
        <f t="shared" si="8"/>
        <v>0</v>
      </c>
      <c r="AA25" s="229">
        <f t="shared" si="8"/>
        <v>0</v>
      </c>
      <c r="AB25" s="229">
        <f t="shared" si="8"/>
        <v>0</v>
      </c>
      <c r="AC25" s="229">
        <f t="shared" si="8"/>
        <v>0</v>
      </c>
      <c r="AD25" s="229">
        <f t="shared" si="8"/>
        <v>0</v>
      </c>
      <c r="AE25" s="229">
        <f t="shared" si="8"/>
        <v>0</v>
      </c>
      <c r="AF25" s="196">
        <f t="shared" si="8"/>
        <v>0</v>
      </c>
      <c r="AG25" s="196">
        <f t="shared" si="8"/>
        <v>0</v>
      </c>
      <c r="AH25" s="196">
        <f t="shared" si="8"/>
        <v>0</v>
      </c>
      <c r="AI25" s="196">
        <f t="shared" si="8"/>
        <v>0</v>
      </c>
      <c r="AJ25" s="196">
        <f t="shared" si="8"/>
        <v>0</v>
      </c>
      <c r="AK25" s="196">
        <f t="shared" si="8"/>
        <v>0</v>
      </c>
      <c r="AL25" s="196">
        <f t="shared" si="8"/>
        <v>0</v>
      </c>
      <c r="AM25" s="196">
        <f t="shared" si="8"/>
        <v>0</v>
      </c>
      <c r="AN25" s="196">
        <f t="shared" si="8"/>
        <v>0</v>
      </c>
      <c r="AO25" s="196">
        <f t="shared" si="8"/>
        <v>0</v>
      </c>
      <c r="AP25" s="196">
        <f t="shared" si="8"/>
        <v>0</v>
      </c>
      <c r="AQ25" s="196">
        <f t="shared" si="8"/>
        <v>0</v>
      </c>
      <c r="AR25" s="196">
        <f t="shared" si="8"/>
        <v>0</v>
      </c>
      <c r="AS25" s="196">
        <f t="shared" si="8"/>
        <v>0</v>
      </c>
      <c r="AT25" s="196">
        <f t="shared" si="8"/>
        <v>0</v>
      </c>
      <c r="AU25" s="196">
        <f t="shared" si="8"/>
        <v>0</v>
      </c>
      <c r="AV25" s="196">
        <f t="shared" si="8"/>
        <v>0</v>
      </c>
      <c r="AW25" s="196">
        <f t="shared" si="8"/>
        <v>0</v>
      </c>
      <c r="AX25">
        <f t="shared" si="8"/>
        <v>0</v>
      </c>
      <c r="AY25">
        <f t="shared" si="8"/>
        <v>0</v>
      </c>
      <c r="AZ25">
        <f t="shared" si="8"/>
        <v>0</v>
      </c>
      <c r="BA25">
        <f t="shared" si="8"/>
        <v>0</v>
      </c>
      <c r="BB25">
        <f t="shared" si="8"/>
        <v>0</v>
      </c>
      <c r="BC25">
        <f t="shared" si="8"/>
        <v>0</v>
      </c>
      <c r="BD25">
        <f t="shared" si="8"/>
        <v>0</v>
      </c>
      <c r="BE25">
        <f t="shared" si="8"/>
        <v>0</v>
      </c>
      <c r="BF25">
        <f t="shared" si="8"/>
        <v>0</v>
      </c>
      <c r="BG25">
        <f t="shared" si="8"/>
        <v>0</v>
      </c>
      <c r="BH25">
        <f t="shared" si="8"/>
        <v>0</v>
      </c>
      <c r="BI25" s="196">
        <f t="shared" si="8"/>
        <v>0</v>
      </c>
      <c r="BJ25" s="196">
        <f t="shared" si="8"/>
        <v>0</v>
      </c>
      <c r="BK25" s="196">
        <f t="shared" si="8"/>
        <v>0</v>
      </c>
      <c r="BL25" s="196">
        <f t="shared" si="8"/>
        <v>0</v>
      </c>
      <c r="BM25" s="196">
        <f t="shared" si="8"/>
        <v>0</v>
      </c>
      <c r="BN25" s="196">
        <f t="shared" si="8"/>
        <v>0</v>
      </c>
      <c r="BO25" s="196">
        <f t="shared" si="8"/>
        <v>0</v>
      </c>
      <c r="BP25" s="196">
        <f t="shared" si="8"/>
        <v>0</v>
      </c>
      <c r="BQ25" s="196">
        <f t="shared" si="8"/>
        <v>0</v>
      </c>
      <c r="BR25" s="196">
        <f t="shared" si="8"/>
        <v>0</v>
      </c>
      <c r="BS25" s="196">
        <f t="shared" ref="BS25:CW25" si="9">BR25-($F$20*$A$2)</f>
        <v>0</v>
      </c>
      <c r="BT25" s="196">
        <f t="shared" si="9"/>
        <v>0</v>
      </c>
      <c r="BU25" s="196">
        <f t="shared" si="9"/>
        <v>0</v>
      </c>
      <c r="BV25" s="196">
        <f t="shared" si="9"/>
        <v>0</v>
      </c>
      <c r="BW25" s="196">
        <f t="shared" si="9"/>
        <v>0</v>
      </c>
      <c r="BX25" s="196">
        <f t="shared" si="9"/>
        <v>0</v>
      </c>
      <c r="BY25" s="196">
        <f t="shared" si="9"/>
        <v>0</v>
      </c>
      <c r="BZ25" s="196">
        <f t="shared" si="9"/>
        <v>0</v>
      </c>
      <c r="CA25" s="196">
        <f t="shared" si="9"/>
        <v>0</v>
      </c>
      <c r="CB25" s="196">
        <f t="shared" si="9"/>
        <v>0</v>
      </c>
      <c r="CC25" s="196">
        <f t="shared" si="9"/>
        <v>0</v>
      </c>
      <c r="CD25" s="196">
        <f t="shared" si="9"/>
        <v>0</v>
      </c>
      <c r="CE25" s="196">
        <f t="shared" si="9"/>
        <v>0</v>
      </c>
      <c r="CF25" s="196">
        <f t="shared" si="9"/>
        <v>0</v>
      </c>
      <c r="CG25" s="196">
        <f t="shared" si="9"/>
        <v>0</v>
      </c>
      <c r="CH25" s="196">
        <f t="shared" si="9"/>
        <v>0</v>
      </c>
      <c r="CI25" s="196">
        <f t="shared" si="9"/>
        <v>0</v>
      </c>
      <c r="CJ25" s="196">
        <f t="shared" si="9"/>
        <v>0</v>
      </c>
      <c r="CK25" s="196">
        <f t="shared" si="9"/>
        <v>0</v>
      </c>
      <c r="CL25" s="196">
        <f t="shared" si="9"/>
        <v>0</v>
      </c>
      <c r="CM25" s="196">
        <f t="shared" si="9"/>
        <v>0</v>
      </c>
      <c r="CN25" s="196">
        <f t="shared" si="9"/>
        <v>0</v>
      </c>
      <c r="CO25" s="196">
        <f t="shared" si="9"/>
        <v>0</v>
      </c>
      <c r="CP25" s="196">
        <f t="shared" si="9"/>
        <v>0</v>
      </c>
      <c r="CQ25" s="196">
        <f t="shared" si="9"/>
        <v>0</v>
      </c>
      <c r="CR25" s="196">
        <f t="shared" si="9"/>
        <v>0</v>
      </c>
      <c r="CS25" s="196">
        <f t="shared" si="9"/>
        <v>0</v>
      </c>
      <c r="CT25" s="196">
        <f t="shared" si="9"/>
        <v>0</v>
      </c>
      <c r="CU25" s="196">
        <f t="shared" si="9"/>
        <v>0</v>
      </c>
      <c r="CV25" s="196">
        <f t="shared" si="9"/>
        <v>0</v>
      </c>
      <c r="CW25" s="196">
        <f t="shared" si="9"/>
        <v>0</v>
      </c>
    </row>
    <row r="26" spans="1:101" x14ac:dyDescent="0.35">
      <c r="A26" t="s">
        <v>132</v>
      </c>
      <c r="B26" s="204"/>
      <c r="C26" s="211"/>
      <c r="D26" s="211"/>
      <c r="E26" s="211"/>
      <c r="F26" s="211"/>
      <c r="G26" s="230">
        <f>G20-(G20*$A$2)</f>
        <v>0</v>
      </c>
      <c r="H26" s="231">
        <f t="shared" ref="H26:BS26" si="10">G26-($G$20*$A$2)</f>
        <v>0</v>
      </c>
      <c r="I26" s="232">
        <f t="shared" si="10"/>
        <v>0</v>
      </c>
      <c r="J26" s="232">
        <f t="shared" si="10"/>
        <v>0</v>
      </c>
      <c r="K26" s="232">
        <f t="shared" si="10"/>
        <v>0</v>
      </c>
      <c r="L26" s="232">
        <f t="shared" si="10"/>
        <v>0</v>
      </c>
      <c r="M26" s="232">
        <f t="shared" si="10"/>
        <v>0</v>
      </c>
      <c r="N26" s="233">
        <f t="shared" si="10"/>
        <v>0</v>
      </c>
      <c r="O26" s="233">
        <f t="shared" si="10"/>
        <v>0</v>
      </c>
      <c r="P26" s="233">
        <f t="shared" si="10"/>
        <v>0</v>
      </c>
      <c r="Q26" s="233">
        <f t="shared" si="10"/>
        <v>0</v>
      </c>
      <c r="R26" s="233">
        <f t="shared" si="10"/>
        <v>0</v>
      </c>
      <c r="S26" s="233">
        <f t="shared" si="10"/>
        <v>0</v>
      </c>
      <c r="T26" s="234">
        <f t="shared" si="10"/>
        <v>0</v>
      </c>
      <c r="U26" s="234">
        <f t="shared" si="10"/>
        <v>0</v>
      </c>
      <c r="V26" s="234">
        <f t="shared" si="10"/>
        <v>0</v>
      </c>
      <c r="W26" s="234">
        <f t="shared" si="10"/>
        <v>0</v>
      </c>
      <c r="X26" s="234">
        <f t="shared" si="10"/>
        <v>0</v>
      </c>
      <c r="Y26" s="234">
        <f t="shared" si="10"/>
        <v>0</v>
      </c>
      <c r="Z26" s="235">
        <f t="shared" si="10"/>
        <v>0</v>
      </c>
      <c r="AA26" s="235">
        <f t="shared" si="10"/>
        <v>0</v>
      </c>
      <c r="AB26" s="235">
        <f t="shared" si="10"/>
        <v>0</v>
      </c>
      <c r="AC26" s="235">
        <f t="shared" si="10"/>
        <v>0</v>
      </c>
      <c r="AD26" s="235">
        <f t="shared" si="10"/>
        <v>0</v>
      </c>
      <c r="AE26" s="235">
        <f t="shared" si="10"/>
        <v>0</v>
      </c>
      <c r="AF26" s="196">
        <f t="shared" si="10"/>
        <v>0</v>
      </c>
      <c r="AG26" s="196">
        <f t="shared" si="10"/>
        <v>0</v>
      </c>
      <c r="AH26" s="196">
        <f t="shared" si="10"/>
        <v>0</v>
      </c>
      <c r="AI26" s="196">
        <f t="shared" si="10"/>
        <v>0</v>
      </c>
      <c r="AJ26" s="196">
        <f t="shared" si="10"/>
        <v>0</v>
      </c>
      <c r="AK26" s="196">
        <f t="shared" si="10"/>
        <v>0</v>
      </c>
      <c r="AL26" s="196">
        <f t="shared" si="10"/>
        <v>0</v>
      </c>
      <c r="AM26" s="196">
        <f t="shared" si="10"/>
        <v>0</v>
      </c>
      <c r="AN26" s="196">
        <f t="shared" si="10"/>
        <v>0</v>
      </c>
      <c r="AO26" s="196">
        <f t="shared" si="10"/>
        <v>0</v>
      </c>
      <c r="AP26" s="196">
        <f t="shared" si="10"/>
        <v>0</v>
      </c>
      <c r="AQ26" s="196">
        <f t="shared" si="10"/>
        <v>0</v>
      </c>
      <c r="AR26" s="196">
        <f t="shared" si="10"/>
        <v>0</v>
      </c>
      <c r="AS26" s="196">
        <f t="shared" si="10"/>
        <v>0</v>
      </c>
      <c r="AT26" s="196">
        <f t="shared" si="10"/>
        <v>0</v>
      </c>
      <c r="AU26" s="196">
        <f t="shared" si="10"/>
        <v>0</v>
      </c>
      <c r="AV26" s="196">
        <f t="shared" si="10"/>
        <v>0</v>
      </c>
      <c r="AW26" s="196">
        <f t="shared" si="10"/>
        <v>0</v>
      </c>
      <c r="AX26">
        <f t="shared" si="10"/>
        <v>0</v>
      </c>
      <c r="AY26">
        <f t="shared" si="10"/>
        <v>0</v>
      </c>
      <c r="AZ26">
        <f t="shared" si="10"/>
        <v>0</v>
      </c>
      <c r="BA26">
        <f t="shared" si="10"/>
        <v>0</v>
      </c>
      <c r="BB26">
        <f t="shared" si="10"/>
        <v>0</v>
      </c>
      <c r="BC26">
        <f t="shared" si="10"/>
        <v>0</v>
      </c>
      <c r="BD26">
        <f t="shared" si="10"/>
        <v>0</v>
      </c>
      <c r="BE26">
        <f t="shared" si="10"/>
        <v>0</v>
      </c>
      <c r="BF26">
        <f t="shared" si="10"/>
        <v>0</v>
      </c>
      <c r="BG26">
        <f t="shared" si="10"/>
        <v>0</v>
      </c>
      <c r="BH26">
        <f t="shared" si="10"/>
        <v>0</v>
      </c>
      <c r="BI26" s="196">
        <f t="shared" si="10"/>
        <v>0</v>
      </c>
      <c r="BJ26" s="196">
        <f t="shared" si="10"/>
        <v>0</v>
      </c>
      <c r="BK26" s="196">
        <f t="shared" si="10"/>
        <v>0</v>
      </c>
      <c r="BL26" s="196">
        <f t="shared" si="10"/>
        <v>0</v>
      </c>
      <c r="BM26" s="196">
        <f t="shared" si="10"/>
        <v>0</v>
      </c>
      <c r="BN26" s="196">
        <f t="shared" si="10"/>
        <v>0</v>
      </c>
      <c r="BO26" s="196">
        <f t="shared" si="10"/>
        <v>0</v>
      </c>
      <c r="BP26" s="196">
        <f t="shared" si="10"/>
        <v>0</v>
      </c>
      <c r="BQ26" s="196">
        <f t="shared" si="10"/>
        <v>0</v>
      </c>
      <c r="BR26" s="196">
        <f t="shared" si="10"/>
        <v>0</v>
      </c>
      <c r="BS26" s="196">
        <f t="shared" si="10"/>
        <v>0</v>
      </c>
      <c r="BT26" s="196">
        <f t="shared" ref="BT26:CW26" si="11">BS26-($G$20*$A$2)</f>
        <v>0</v>
      </c>
      <c r="BU26" s="196">
        <f t="shared" si="11"/>
        <v>0</v>
      </c>
      <c r="BV26" s="196">
        <f t="shared" si="11"/>
        <v>0</v>
      </c>
      <c r="BW26" s="196">
        <f t="shared" si="11"/>
        <v>0</v>
      </c>
      <c r="BX26" s="196">
        <f t="shared" si="11"/>
        <v>0</v>
      </c>
      <c r="BY26" s="196">
        <f t="shared" si="11"/>
        <v>0</v>
      </c>
      <c r="BZ26" s="196">
        <f t="shared" si="11"/>
        <v>0</v>
      </c>
      <c r="CA26" s="196">
        <f t="shared" si="11"/>
        <v>0</v>
      </c>
      <c r="CB26" s="196">
        <f t="shared" si="11"/>
        <v>0</v>
      </c>
      <c r="CC26" s="196">
        <f t="shared" si="11"/>
        <v>0</v>
      </c>
      <c r="CD26" s="196">
        <f t="shared" si="11"/>
        <v>0</v>
      </c>
      <c r="CE26" s="196">
        <f t="shared" si="11"/>
        <v>0</v>
      </c>
      <c r="CF26" s="196">
        <f t="shared" si="11"/>
        <v>0</v>
      </c>
      <c r="CG26" s="196">
        <f t="shared" si="11"/>
        <v>0</v>
      </c>
      <c r="CH26" s="196">
        <f t="shared" si="11"/>
        <v>0</v>
      </c>
      <c r="CI26" s="196">
        <f t="shared" si="11"/>
        <v>0</v>
      </c>
      <c r="CJ26" s="196">
        <f t="shared" si="11"/>
        <v>0</v>
      </c>
      <c r="CK26" s="196">
        <f t="shared" si="11"/>
        <v>0</v>
      </c>
      <c r="CL26" s="196">
        <f t="shared" si="11"/>
        <v>0</v>
      </c>
      <c r="CM26" s="196">
        <f t="shared" si="11"/>
        <v>0</v>
      </c>
      <c r="CN26" s="196">
        <f t="shared" si="11"/>
        <v>0</v>
      </c>
      <c r="CO26" s="196">
        <f t="shared" si="11"/>
        <v>0</v>
      </c>
      <c r="CP26" s="196">
        <f t="shared" si="11"/>
        <v>0</v>
      </c>
      <c r="CQ26" s="196">
        <f t="shared" si="11"/>
        <v>0</v>
      </c>
      <c r="CR26" s="196">
        <f t="shared" si="11"/>
        <v>0</v>
      </c>
      <c r="CS26" s="196">
        <f t="shared" si="11"/>
        <v>0</v>
      </c>
      <c r="CT26" s="196">
        <f t="shared" si="11"/>
        <v>0</v>
      </c>
      <c r="CU26" s="196">
        <f t="shared" si="11"/>
        <v>0</v>
      </c>
      <c r="CV26" s="196">
        <f t="shared" si="11"/>
        <v>0</v>
      </c>
      <c r="CW26" s="196">
        <f t="shared" si="11"/>
        <v>0</v>
      </c>
    </row>
    <row r="27" spans="1:101" x14ac:dyDescent="0.35">
      <c r="A27" t="s">
        <v>133</v>
      </c>
      <c r="C27" s="196"/>
      <c r="D27" s="196"/>
      <c r="E27" s="196"/>
      <c r="F27" s="196"/>
      <c r="G27" s="196"/>
      <c r="H27" s="198">
        <f>H20-(H20*$A$2)</f>
        <v>0</v>
      </c>
      <c r="I27" s="198">
        <f t="shared" ref="I27:BT27" si="12">H27-($H$20*$A$2)</f>
        <v>0</v>
      </c>
      <c r="J27" s="198">
        <f t="shared" si="12"/>
        <v>0</v>
      </c>
      <c r="K27" s="198">
        <f t="shared" si="12"/>
        <v>0</v>
      </c>
      <c r="L27" s="198">
        <f t="shared" si="12"/>
        <v>0</v>
      </c>
      <c r="M27" s="198">
        <f t="shared" si="12"/>
        <v>0</v>
      </c>
      <c r="N27" s="199">
        <f t="shared" si="12"/>
        <v>0</v>
      </c>
      <c r="O27" s="200">
        <f t="shared" si="12"/>
        <v>0</v>
      </c>
      <c r="P27" s="200">
        <f t="shared" si="12"/>
        <v>0</v>
      </c>
      <c r="Q27" s="200">
        <f t="shared" si="12"/>
        <v>0</v>
      </c>
      <c r="R27" s="200">
        <f t="shared" si="12"/>
        <v>0</v>
      </c>
      <c r="S27" s="200">
        <f t="shared" si="12"/>
        <v>0</v>
      </c>
      <c r="T27" s="201">
        <f t="shared" si="12"/>
        <v>0</v>
      </c>
      <c r="U27" s="201">
        <f t="shared" si="12"/>
        <v>0</v>
      </c>
      <c r="V27" s="201">
        <f t="shared" si="12"/>
        <v>0</v>
      </c>
      <c r="W27" s="201">
        <f t="shared" si="12"/>
        <v>0</v>
      </c>
      <c r="X27" s="201">
        <f t="shared" si="12"/>
        <v>0</v>
      </c>
      <c r="Y27" s="201">
        <f t="shared" si="12"/>
        <v>0</v>
      </c>
      <c r="Z27" s="202">
        <f t="shared" si="12"/>
        <v>0</v>
      </c>
      <c r="AA27" s="202">
        <f t="shared" si="12"/>
        <v>0</v>
      </c>
      <c r="AB27" s="202">
        <f t="shared" si="12"/>
        <v>0</v>
      </c>
      <c r="AC27" s="202">
        <f t="shared" si="12"/>
        <v>0</v>
      </c>
      <c r="AD27" s="202">
        <f t="shared" si="12"/>
        <v>0</v>
      </c>
      <c r="AE27" s="202">
        <f t="shared" si="12"/>
        <v>0</v>
      </c>
      <c r="AF27" s="203">
        <f t="shared" si="12"/>
        <v>0</v>
      </c>
      <c r="AG27" s="203">
        <f t="shared" si="12"/>
        <v>0</v>
      </c>
      <c r="AH27" s="203">
        <f t="shared" si="12"/>
        <v>0</v>
      </c>
      <c r="AI27" s="203">
        <f t="shared" si="12"/>
        <v>0</v>
      </c>
      <c r="AJ27" s="203">
        <f t="shared" si="12"/>
        <v>0</v>
      </c>
      <c r="AK27" s="203">
        <f t="shared" si="12"/>
        <v>0</v>
      </c>
      <c r="AL27" s="196">
        <f t="shared" si="12"/>
        <v>0</v>
      </c>
      <c r="AM27" s="196">
        <f t="shared" si="12"/>
        <v>0</v>
      </c>
      <c r="AN27" s="196">
        <f t="shared" si="12"/>
        <v>0</v>
      </c>
      <c r="AO27" s="196">
        <f t="shared" si="12"/>
        <v>0</v>
      </c>
      <c r="AP27" s="196">
        <f t="shared" si="12"/>
        <v>0</v>
      </c>
      <c r="AQ27" s="196">
        <f t="shared" si="12"/>
        <v>0</v>
      </c>
      <c r="AR27" s="196">
        <f t="shared" si="12"/>
        <v>0</v>
      </c>
      <c r="AS27" s="196">
        <f t="shared" si="12"/>
        <v>0</v>
      </c>
      <c r="AT27" s="196">
        <f t="shared" si="12"/>
        <v>0</v>
      </c>
      <c r="AU27" s="196">
        <f t="shared" si="12"/>
        <v>0</v>
      </c>
      <c r="AV27" s="196">
        <f t="shared" si="12"/>
        <v>0</v>
      </c>
      <c r="AW27" s="196">
        <f t="shared" si="12"/>
        <v>0</v>
      </c>
      <c r="AX27">
        <f t="shared" si="12"/>
        <v>0</v>
      </c>
      <c r="AY27">
        <f t="shared" si="12"/>
        <v>0</v>
      </c>
      <c r="AZ27">
        <f t="shared" si="12"/>
        <v>0</v>
      </c>
      <c r="BA27">
        <f t="shared" si="12"/>
        <v>0</v>
      </c>
      <c r="BB27">
        <f t="shared" si="12"/>
        <v>0</v>
      </c>
      <c r="BC27">
        <f t="shared" si="12"/>
        <v>0</v>
      </c>
      <c r="BD27">
        <f t="shared" si="12"/>
        <v>0</v>
      </c>
      <c r="BE27">
        <f t="shared" si="12"/>
        <v>0</v>
      </c>
      <c r="BF27">
        <f t="shared" si="12"/>
        <v>0</v>
      </c>
      <c r="BG27">
        <f t="shared" si="12"/>
        <v>0</v>
      </c>
      <c r="BH27">
        <f t="shared" si="12"/>
        <v>0</v>
      </c>
      <c r="BI27" s="196">
        <f t="shared" si="12"/>
        <v>0</v>
      </c>
      <c r="BJ27" s="196">
        <f t="shared" si="12"/>
        <v>0</v>
      </c>
      <c r="BK27" s="196">
        <f t="shared" si="12"/>
        <v>0</v>
      </c>
      <c r="BL27" s="196">
        <f t="shared" si="12"/>
        <v>0</v>
      </c>
      <c r="BM27" s="196">
        <f t="shared" si="12"/>
        <v>0</v>
      </c>
      <c r="BN27" s="196">
        <f t="shared" si="12"/>
        <v>0</v>
      </c>
      <c r="BO27" s="196">
        <f t="shared" si="12"/>
        <v>0</v>
      </c>
      <c r="BP27" s="196">
        <f t="shared" si="12"/>
        <v>0</v>
      </c>
      <c r="BQ27" s="196">
        <f t="shared" si="12"/>
        <v>0</v>
      </c>
      <c r="BR27" s="196">
        <f t="shared" si="12"/>
        <v>0</v>
      </c>
      <c r="BS27" s="196">
        <f t="shared" si="12"/>
        <v>0</v>
      </c>
      <c r="BT27" s="196">
        <f t="shared" si="12"/>
        <v>0</v>
      </c>
      <c r="BU27" s="196">
        <f t="shared" ref="BU27:CW27" si="13">BT27-($H$20*$A$2)</f>
        <v>0</v>
      </c>
      <c r="BV27" s="196">
        <f t="shared" si="13"/>
        <v>0</v>
      </c>
      <c r="BW27" s="196">
        <f t="shared" si="13"/>
        <v>0</v>
      </c>
      <c r="BX27" s="196">
        <f t="shared" si="13"/>
        <v>0</v>
      </c>
      <c r="BY27" s="196">
        <f t="shared" si="13"/>
        <v>0</v>
      </c>
      <c r="BZ27" s="196">
        <f t="shared" si="13"/>
        <v>0</v>
      </c>
      <c r="CA27" s="196">
        <f t="shared" si="13"/>
        <v>0</v>
      </c>
      <c r="CB27" s="196">
        <f t="shared" si="13"/>
        <v>0</v>
      </c>
      <c r="CC27" s="196">
        <f t="shared" si="13"/>
        <v>0</v>
      </c>
      <c r="CD27" s="196">
        <f t="shared" si="13"/>
        <v>0</v>
      </c>
      <c r="CE27" s="196">
        <f t="shared" si="13"/>
        <v>0</v>
      </c>
      <c r="CF27" s="196">
        <f t="shared" si="13"/>
        <v>0</v>
      </c>
      <c r="CG27" s="196">
        <f t="shared" si="13"/>
        <v>0</v>
      </c>
      <c r="CH27" s="196">
        <f t="shared" si="13"/>
        <v>0</v>
      </c>
      <c r="CI27" s="196">
        <f t="shared" si="13"/>
        <v>0</v>
      </c>
      <c r="CJ27" s="196">
        <f t="shared" si="13"/>
        <v>0</v>
      </c>
      <c r="CK27" s="196">
        <f t="shared" si="13"/>
        <v>0</v>
      </c>
      <c r="CL27" s="196">
        <f t="shared" si="13"/>
        <v>0</v>
      </c>
      <c r="CM27" s="196">
        <f t="shared" si="13"/>
        <v>0</v>
      </c>
      <c r="CN27" s="196">
        <f t="shared" si="13"/>
        <v>0</v>
      </c>
      <c r="CO27" s="196">
        <f t="shared" si="13"/>
        <v>0</v>
      </c>
      <c r="CP27" s="196">
        <f t="shared" si="13"/>
        <v>0</v>
      </c>
      <c r="CQ27" s="196">
        <f t="shared" si="13"/>
        <v>0</v>
      </c>
      <c r="CR27" s="196">
        <f t="shared" si="13"/>
        <v>0</v>
      </c>
      <c r="CS27" s="196">
        <f t="shared" si="13"/>
        <v>0</v>
      </c>
      <c r="CT27" s="196">
        <f t="shared" si="13"/>
        <v>0</v>
      </c>
      <c r="CU27" s="196">
        <f t="shared" si="13"/>
        <v>0</v>
      </c>
      <c r="CV27" s="196">
        <f t="shared" si="13"/>
        <v>0</v>
      </c>
      <c r="CW27" s="196">
        <f t="shared" si="13"/>
        <v>0</v>
      </c>
    </row>
    <row r="28" spans="1:101" x14ac:dyDescent="0.35">
      <c r="A28" t="s">
        <v>134</v>
      </c>
      <c r="C28" s="196"/>
      <c r="D28" s="196"/>
      <c r="E28" s="196"/>
      <c r="F28" s="196"/>
      <c r="G28" s="196"/>
      <c r="H28" s="204"/>
      <c r="I28" s="205">
        <f>I20-(I20*$A$2)</f>
        <v>0</v>
      </c>
      <c r="J28" s="205">
        <f t="shared" ref="J28:BU28" si="14">I28-($I$20*$A$2)</f>
        <v>0</v>
      </c>
      <c r="K28" s="205">
        <f t="shared" si="14"/>
        <v>0</v>
      </c>
      <c r="L28" s="205">
        <f t="shared" si="14"/>
        <v>0</v>
      </c>
      <c r="M28" s="205">
        <f t="shared" si="14"/>
        <v>0</v>
      </c>
      <c r="N28" s="206">
        <f t="shared" si="14"/>
        <v>0</v>
      </c>
      <c r="O28" s="207">
        <f t="shared" si="14"/>
        <v>0</v>
      </c>
      <c r="P28" s="207">
        <f t="shared" si="14"/>
        <v>0</v>
      </c>
      <c r="Q28" s="207">
        <f t="shared" si="14"/>
        <v>0</v>
      </c>
      <c r="R28" s="207">
        <f t="shared" si="14"/>
        <v>0</v>
      </c>
      <c r="S28" s="207">
        <f t="shared" si="14"/>
        <v>0</v>
      </c>
      <c r="T28" s="208">
        <f t="shared" si="14"/>
        <v>0</v>
      </c>
      <c r="U28" s="208">
        <f t="shared" si="14"/>
        <v>0</v>
      </c>
      <c r="V28" s="208">
        <f t="shared" si="14"/>
        <v>0</v>
      </c>
      <c r="W28" s="208">
        <f t="shared" si="14"/>
        <v>0</v>
      </c>
      <c r="X28" s="208">
        <f t="shared" si="14"/>
        <v>0</v>
      </c>
      <c r="Y28" s="208">
        <f t="shared" si="14"/>
        <v>0</v>
      </c>
      <c r="Z28" s="209">
        <f t="shared" si="14"/>
        <v>0</v>
      </c>
      <c r="AA28" s="209">
        <f t="shared" si="14"/>
        <v>0</v>
      </c>
      <c r="AB28" s="209">
        <f t="shared" si="14"/>
        <v>0</v>
      </c>
      <c r="AC28" s="209">
        <f t="shared" si="14"/>
        <v>0</v>
      </c>
      <c r="AD28" s="209">
        <f t="shared" si="14"/>
        <v>0</v>
      </c>
      <c r="AE28" s="209">
        <f t="shared" si="14"/>
        <v>0</v>
      </c>
      <c r="AF28" s="210">
        <f t="shared" si="14"/>
        <v>0</v>
      </c>
      <c r="AG28" s="210">
        <f t="shared" si="14"/>
        <v>0</v>
      </c>
      <c r="AH28" s="210">
        <f t="shared" si="14"/>
        <v>0</v>
      </c>
      <c r="AI28" s="210">
        <f t="shared" si="14"/>
        <v>0</v>
      </c>
      <c r="AJ28" s="210">
        <f t="shared" si="14"/>
        <v>0</v>
      </c>
      <c r="AK28" s="210">
        <f t="shared" si="14"/>
        <v>0</v>
      </c>
      <c r="AL28" s="196">
        <f t="shared" si="14"/>
        <v>0</v>
      </c>
      <c r="AM28" s="196">
        <f t="shared" si="14"/>
        <v>0</v>
      </c>
      <c r="AN28" s="196">
        <f t="shared" si="14"/>
        <v>0</v>
      </c>
      <c r="AO28" s="196">
        <f t="shared" si="14"/>
        <v>0</v>
      </c>
      <c r="AP28" s="196">
        <f t="shared" si="14"/>
        <v>0</v>
      </c>
      <c r="AQ28" s="196">
        <f t="shared" si="14"/>
        <v>0</v>
      </c>
      <c r="AR28" s="196">
        <f t="shared" si="14"/>
        <v>0</v>
      </c>
      <c r="AS28" s="196">
        <f t="shared" si="14"/>
        <v>0</v>
      </c>
      <c r="AT28" s="196">
        <f t="shared" si="14"/>
        <v>0</v>
      </c>
      <c r="AU28" s="196">
        <f t="shared" si="14"/>
        <v>0</v>
      </c>
      <c r="AV28" s="196">
        <f t="shared" si="14"/>
        <v>0</v>
      </c>
      <c r="AW28" s="196">
        <f t="shared" si="14"/>
        <v>0</v>
      </c>
      <c r="AX28">
        <f t="shared" si="14"/>
        <v>0</v>
      </c>
      <c r="AY28">
        <f t="shared" si="14"/>
        <v>0</v>
      </c>
      <c r="AZ28">
        <f t="shared" si="14"/>
        <v>0</v>
      </c>
      <c r="BA28">
        <f t="shared" si="14"/>
        <v>0</v>
      </c>
      <c r="BB28">
        <f t="shared" si="14"/>
        <v>0</v>
      </c>
      <c r="BC28">
        <f t="shared" si="14"/>
        <v>0</v>
      </c>
      <c r="BD28">
        <f t="shared" si="14"/>
        <v>0</v>
      </c>
      <c r="BE28">
        <f t="shared" si="14"/>
        <v>0</v>
      </c>
      <c r="BF28">
        <f t="shared" si="14"/>
        <v>0</v>
      </c>
      <c r="BG28">
        <f t="shared" si="14"/>
        <v>0</v>
      </c>
      <c r="BH28">
        <f t="shared" si="14"/>
        <v>0</v>
      </c>
      <c r="BI28" s="196">
        <f t="shared" si="14"/>
        <v>0</v>
      </c>
      <c r="BJ28" s="196">
        <f t="shared" si="14"/>
        <v>0</v>
      </c>
      <c r="BK28" s="196">
        <f t="shared" si="14"/>
        <v>0</v>
      </c>
      <c r="BL28" s="196">
        <f t="shared" si="14"/>
        <v>0</v>
      </c>
      <c r="BM28" s="196">
        <f t="shared" si="14"/>
        <v>0</v>
      </c>
      <c r="BN28" s="196">
        <f t="shared" si="14"/>
        <v>0</v>
      </c>
      <c r="BO28" s="196">
        <f t="shared" si="14"/>
        <v>0</v>
      </c>
      <c r="BP28" s="196">
        <f t="shared" si="14"/>
        <v>0</v>
      </c>
      <c r="BQ28" s="196">
        <f t="shared" si="14"/>
        <v>0</v>
      </c>
      <c r="BR28" s="196">
        <f t="shared" si="14"/>
        <v>0</v>
      </c>
      <c r="BS28" s="196">
        <f t="shared" si="14"/>
        <v>0</v>
      </c>
      <c r="BT28" s="196">
        <f t="shared" si="14"/>
        <v>0</v>
      </c>
      <c r="BU28" s="196">
        <f t="shared" si="14"/>
        <v>0</v>
      </c>
      <c r="BV28" s="196">
        <f t="shared" ref="BV28:CW28" si="15">BU28-($I$20*$A$2)</f>
        <v>0</v>
      </c>
      <c r="BW28" s="196">
        <f t="shared" si="15"/>
        <v>0</v>
      </c>
      <c r="BX28" s="196">
        <f t="shared" si="15"/>
        <v>0</v>
      </c>
      <c r="BY28" s="196">
        <f t="shared" si="15"/>
        <v>0</v>
      </c>
      <c r="BZ28" s="196">
        <f t="shared" si="15"/>
        <v>0</v>
      </c>
      <c r="CA28" s="196">
        <f t="shared" si="15"/>
        <v>0</v>
      </c>
      <c r="CB28" s="196">
        <f t="shared" si="15"/>
        <v>0</v>
      </c>
      <c r="CC28" s="196">
        <f t="shared" si="15"/>
        <v>0</v>
      </c>
      <c r="CD28" s="196">
        <f t="shared" si="15"/>
        <v>0</v>
      </c>
      <c r="CE28" s="196">
        <f t="shared" si="15"/>
        <v>0</v>
      </c>
      <c r="CF28" s="196">
        <f t="shared" si="15"/>
        <v>0</v>
      </c>
      <c r="CG28" s="196">
        <f t="shared" si="15"/>
        <v>0</v>
      </c>
      <c r="CH28" s="196">
        <f t="shared" si="15"/>
        <v>0</v>
      </c>
      <c r="CI28" s="196">
        <f t="shared" si="15"/>
        <v>0</v>
      </c>
      <c r="CJ28" s="196">
        <f t="shared" si="15"/>
        <v>0</v>
      </c>
      <c r="CK28" s="196">
        <f t="shared" si="15"/>
        <v>0</v>
      </c>
      <c r="CL28" s="196">
        <f t="shared" si="15"/>
        <v>0</v>
      </c>
      <c r="CM28" s="196">
        <f t="shared" si="15"/>
        <v>0</v>
      </c>
      <c r="CN28" s="196">
        <f t="shared" si="15"/>
        <v>0</v>
      </c>
      <c r="CO28" s="196">
        <f t="shared" si="15"/>
        <v>0</v>
      </c>
      <c r="CP28" s="196">
        <f t="shared" si="15"/>
        <v>0</v>
      </c>
      <c r="CQ28" s="196">
        <f t="shared" si="15"/>
        <v>0</v>
      </c>
      <c r="CR28" s="196">
        <f t="shared" si="15"/>
        <v>0</v>
      </c>
      <c r="CS28" s="196">
        <f t="shared" si="15"/>
        <v>0</v>
      </c>
      <c r="CT28" s="196">
        <f t="shared" si="15"/>
        <v>0</v>
      </c>
      <c r="CU28" s="196">
        <f t="shared" si="15"/>
        <v>0</v>
      </c>
      <c r="CV28" s="196">
        <f t="shared" si="15"/>
        <v>0</v>
      </c>
      <c r="CW28" s="196">
        <f t="shared" si="15"/>
        <v>0</v>
      </c>
    </row>
    <row r="29" spans="1:101" x14ac:dyDescent="0.35">
      <c r="A29" t="s">
        <v>135</v>
      </c>
      <c r="C29" s="196"/>
      <c r="D29" s="196"/>
      <c r="E29" s="196"/>
      <c r="F29" s="196"/>
      <c r="G29" s="196"/>
      <c r="H29" s="204"/>
      <c r="I29" s="211"/>
      <c r="J29" s="212">
        <f>J20-(J20*$A$2)</f>
        <v>0</v>
      </c>
      <c r="K29" s="212">
        <f t="shared" ref="K29:BV29" si="16">J29-($J$20*$A$2)</f>
        <v>0</v>
      </c>
      <c r="L29" s="212">
        <f t="shared" si="16"/>
        <v>0</v>
      </c>
      <c r="M29" s="212">
        <f t="shared" si="16"/>
        <v>0</v>
      </c>
      <c r="N29" s="213">
        <f t="shared" si="16"/>
        <v>0</v>
      </c>
      <c r="O29" s="214">
        <f t="shared" si="16"/>
        <v>0</v>
      </c>
      <c r="P29" s="214">
        <f t="shared" si="16"/>
        <v>0</v>
      </c>
      <c r="Q29" s="214">
        <f t="shared" si="16"/>
        <v>0</v>
      </c>
      <c r="R29" s="214">
        <f t="shared" si="16"/>
        <v>0</v>
      </c>
      <c r="S29" s="214">
        <f t="shared" si="16"/>
        <v>0</v>
      </c>
      <c r="T29" s="215">
        <f t="shared" si="16"/>
        <v>0</v>
      </c>
      <c r="U29" s="215">
        <f t="shared" si="16"/>
        <v>0</v>
      </c>
      <c r="V29" s="215">
        <f t="shared" si="16"/>
        <v>0</v>
      </c>
      <c r="W29" s="215">
        <f t="shared" si="16"/>
        <v>0</v>
      </c>
      <c r="X29" s="215">
        <f t="shared" si="16"/>
        <v>0</v>
      </c>
      <c r="Y29" s="215">
        <f t="shared" si="16"/>
        <v>0</v>
      </c>
      <c r="Z29" s="216">
        <f t="shared" si="16"/>
        <v>0</v>
      </c>
      <c r="AA29" s="216">
        <f t="shared" si="16"/>
        <v>0</v>
      </c>
      <c r="AB29" s="216">
        <f t="shared" si="16"/>
        <v>0</v>
      </c>
      <c r="AC29" s="216">
        <f t="shared" si="16"/>
        <v>0</v>
      </c>
      <c r="AD29" s="216">
        <f t="shared" si="16"/>
        <v>0</v>
      </c>
      <c r="AE29" s="216">
        <f t="shared" si="16"/>
        <v>0</v>
      </c>
      <c r="AF29" s="217">
        <f t="shared" si="16"/>
        <v>0</v>
      </c>
      <c r="AG29" s="217">
        <f t="shared" si="16"/>
        <v>0</v>
      </c>
      <c r="AH29" s="217">
        <f t="shared" si="16"/>
        <v>0</v>
      </c>
      <c r="AI29" s="217">
        <f t="shared" si="16"/>
        <v>0</v>
      </c>
      <c r="AJ29" s="217">
        <f t="shared" si="16"/>
        <v>0</v>
      </c>
      <c r="AK29" s="217">
        <f t="shared" si="16"/>
        <v>0</v>
      </c>
      <c r="AL29" s="196">
        <f t="shared" si="16"/>
        <v>0</v>
      </c>
      <c r="AM29" s="196">
        <f t="shared" si="16"/>
        <v>0</v>
      </c>
      <c r="AN29" s="196">
        <f t="shared" si="16"/>
        <v>0</v>
      </c>
      <c r="AO29" s="196">
        <f t="shared" si="16"/>
        <v>0</v>
      </c>
      <c r="AP29" s="196">
        <f t="shared" si="16"/>
        <v>0</v>
      </c>
      <c r="AQ29" s="196">
        <f t="shared" si="16"/>
        <v>0</v>
      </c>
      <c r="AR29" s="196">
        <f t="shared" si="16"/>
        <v>0</v>
      </c>
      <c r="AS29" s="196">
        <f t="shared" si="16"/>
        <v>0</v>
      </c>
      <c r="AT29" s="196">
        <f t="shared" si="16"/>
        <v>0</v>
      </c>
      <c r="AU29" s="196">
        <f t="shared" si="16"/>
        <v>0</v>
      </c>
      <c r="AV29" s="196">
        <f t="shared" si="16"/>
        <v>0</v>
      </c>
      <c r="AW29" s="196">
        <f t="shared" si="16"/>
        <v>0</v>
      </c>
      <c r="AX29">
        <f t="shared" si="16"/>
        <v>0</v>
      </c>
      <c r="AY29">
        <f t="shared" si="16"/>
        <v>0</v>
      </c>
      <c r="AZ29">
        <f t="shared" si="16"/>
        <v>0</v>
      </c>
      <c r="BA29">
        <f t="shared" si="16"/>
        <v>0</v>
      </c>
      <c r="BB29">
        <f t="shared" si="16"/>
        <v>0</v>
      </c>
      <c r="BC29">
        <f t="shared" si="16"/>
        <v>0</v>
      </c>
      <c r="BD29">
        <f t="shared" si="16"/>
        <v>0</v>
      </c>
      <c r="BE29">
        <f t="shared" si="16"/>
        <v>0</v>
      </c>
      <c r="BF29">
        <f t="shared" si="16"/>
        <v>0</v>
      </c>
      <c r="BG29">
        <f t="shared" si="16"/>
        <v>0</v>
      </c>
      <c r="BH29">
        <f t="shared" si="16"/>
        <v>0</v>
      </c>
      <c r="BI29" s="196">
        <f t="shared" si="16"/>
        <v>0</v>
      </c>
      <c r="BJ29" s="196">
        <f t="shared" si="16"/>
        <v>0</v>
      </c>
      <c r="BK29" s="196">
        <f t="shared" si="16"/>
        <v>0</v>
      </c>
      <c r="BL29" s="196">
        <f t="shared" si="16"/>
        <v>0</v>
      </c>
      <c r="BM29" s="196">
        <f t="shared" si="16"/>
        <v>0</v>
      </c>
      <c r="BN29" s="196">
        <f t="shared" si="16"/>
        <v>0</v>
      </c>
      <c r="BO29" s="196">
        <f t="shared" si="16"/>
        <v>0</v>
      </c>
      <c r="BP29" s="196">
        <f t="shared" si="16"/>
        <v>0</v>
      </c>
      <c r="BQ29" s="196">
        <f t="shared" si="16"/>
        <v>0</v>
      </c>
      <c r="BR29" s="196">
        <f t="shared" si="16"/>
        <v>0</v>
      </c>
      <c r="BS29" s="196">
        <f t="shared" si="16"/>
        <v>0</v>
      </c>
      <c r="BT29" s="196">
        <f t="shared" si="16"/>
        <v>0</v>
      </c>
      <c r="BU29" s="196">
        <f t="shared" si="16"/>
        <v>0</v>
      </c>
      <c r="BV29" s="196">
        <f t="shared" si="16"/>
        <v>0</v>
      </c>
      <c r="BW29" s="196">
        <f t="shared" ref="BW29:CW29" si="17">BV29-($J$20*$A$2)</f>
        <v>0</v>
      </c>
      <c r="BX29" s="196">
        <f t="shared" si="17"/>
        <v>0</v>
      </c>
      <c r="BY29" s="196">
        <f t="shared" si="17"/>
        <v>0</v>
      </c>
      <c r="BZ29" s="196">
        <f t="shared" si="17"/>
        <v>0</v>
      </c>
      <c r="CA29" s="196">
        <f t="shared" si="17"/>
        <v>0</v>
      </c>
      <c r="CB29" s="196">
        <f t="shared" si="17"/>
        <v>0</v>
      </c>
      <c r="CC29" s="196">
        <f t="shared" si="17"/>
        <v>0</v>
      </c>
      <c r="CD29" s="196">
        <f t="shared" si="17"/>
        <v>0</v>
      </c>
      <c r="CE29" s="196">
        <f t="shared" si="17"/>
        <v>0</v>
      </c>
      <c r="CF29" s="196">
        <f t="shared" si="17"/>
        <v>0</v>
      </c>
      <c r="CG29" s="196">
        <f t="shared" si="17"/>
        <v>0</v>
      </c>
      <c r="CH29" s="196">
        <f t="shared" si="17"/>
        <v>0</v>
      </c>
      <c r="CI29" s="196">
        <f t="shared" si="17"/>
        <v>0</v>
      </c>
      <c r="CJ29" s="196">
        <f t="shared" si="17"/>
        <v>0</v>
      </c>
      <c r="CK29" s="196">
        <f t="shared" si="17"/>
        <v>0</v>
      </c>
      <c r="CL29" s="196">
        <f t="shared" si="17"/>
        <v>0</v>
      </c>
      <c r="CM29" s="196">
        <f t="shared" si="17"/>
        <v>0</v>
      </c>
      <c r="CN29" s="196">
        <f t="shared" si="17"/>
        <v>0</v>
      </c>
      <c r="CO29" s="196">
        <f t="shared" si="17"/>
        <v>0</v>
      </c>
      <c r="CP29" s="196">
        <f t="shared" si="17"/>
        <v>0</v>
      </c>
      <c r="CQ29" s="196">
        <f t="shared" si="17"/>
        <v>0</v>
      </c>
      <c r="CR29" s="196">
        <f t="shared" si="17"/>
        <v>0</v>
      </c>
      <c r="CS29" s="196">
        <f t="shared" si="17"/>
        <v>0</v>
      </c>
      <c r="CT29" s="196">
        <f t="shared" si="17"/>
        <v>0</v>
      </c>
      <c r="CU29" s="196">
        <f t="shared" si="17"/>
        <v>0</v>
      </c>
      <c r="CV29" s="196">
        <f t="shared" si="17"/>
        <v>0</v>
      </c>
      <c r="CW29" s="196">
        <f t="shared" si="17"/>
        <v>0</v>
      </c>
    </row>
    <row r="30" spans="1:101" x14ac:dyDescent="0.35">
      <c r="A30" t="s">
        <v>136</v>
      </c>
      <c r="C30" s="196"/>
      <c r="D30" s="196"/>
      <c r="E30" s="196"/>
      <c r="F30" s="196"/>
      <c r="G30" s="196"/>
      <c r="H30" s="204"/>
      <c r="I30" s="211"/>
      <c r="J30" s="211"/>
      <c r="K30" s="218">
        <f>K20-(K20*$A$2)</f>
        <v>0</v>
      </c>
      <c r="L30" s="218">
        <f t="shared" ref="L30:BW30" si="18">K30-($K$20*$A$2)</f>
        <v>0</v>
      </c>
      <c r="M30" s="218">
        <f t="shared" si="18"/>
        <v>0</v>
      </c>
      <c r="N30" s="219">
        <f t="shared" si="18"/>
        <v>0</v>
      </c>
      <c r="O30" s="220">
        <f t="shared" si="18"/>
        <v>0</v>
      </c>
      <c r="P30" s="220">
        <f t="shared" si="18"/>
        <v>0</v>
      </c>
      <c r="Q30" s="220">
        <f t="shared" si="18"/>
        <v>0</v>
      </c>
      <c r="R30" s="220">
        <f t="shared" si="18"/>
        <v>0</v>
      </c>
      <c r="S30" s="220">
        <f t="shared" si="18"/>
        <v>0</v>
      </c>
      <c r="T30" s="221">
        <f t="shared" si="18"/>
        <v>0</v>
      </c>
      <c r="U30" s="221">
        <f t="shared" si="18"/>
        <v>0</v>
      </c>
      <c r="V30" s="221">
        <f t="shared" si="18"/>
        <v>0</v>
      </c>
      <c r="W30" s="221">
        <f t="shared" si="18"/>
        <v>0</v>
      </c>
      <c r="X30" s="221">
        <f t="shared" si="18"/>
        <v>0</v>
      </c>
      <c r="Y30" s="221">
        <f t="shared" si="18"/>
        <v>0</v>
      </c>
      <c r="Z30" s="222">
        <f t="shared" si="18"/>
        <v>0</v>
      </c>
      <c r="AA30" s="222">
        <f t="shared" si="18"/>
        <v>0</v>
      </c>
      <c r="AB30" s="222">
        <f t="shared" si="18"/>
        <v>0</v>
      </c>
      <c r="AC30" s="222">
        <f t="shared" si="18"/>
        <v>0</v>
      </c>
      <c r="AD30" s="222">
        <f t="shared" si="18"/>
        <v>0</v>
      </c>
      <c r="AE30" s="222">
        <f t="shared" si="18"/>
        <v>0</v>
      </c>
      <c r="AF30" s="223">
        <f t="shared" si="18"/>
        <v>0</v>
      </c>
      <c r="AG30" s="223">
        <f t="shared" si="18"/>
        <v>0</v>
      </c>
      <c r="AH30" s="223">
        <f t="shared" si="18"/>
        <v>0</v>
      </c>
      <c r="AI30" s="223">
        <f t="shared" si="18"/>
        <v>0</v>
      </c>
      <c r="AJ30" s="223">
        <f t="shared" si="18"/>
        <v>0</v>
      </c>
      <c r="AK30" s="223">
        <f t="shared" si="18"/>
        <v>0</v>
      </c>
      <c r="AL30" s="196">
        <f t="shared" si="18"/>
        <v>0</v>
      </c>
      <c r="AM30" s="196">
        <f t="shared" si="18"/>
        <v>0</v>
      </c>
      <c r="AN30" s="196">
        <f t="shared" si="18"/>
        <v>0</v>
      </c>
      <c r="AO30" s="196">
        <f t="shared" si="18"/>
        <v>0</v>
      </c>
      <c r="AP30" s="196">
        <f t="shared" si="18"/>
        <v>0</v>
      </c>
      <c r="AQ30" s="196">
        <f t="shared" si="18"/>
        <v>0</v>
      </c>
      <c r="AR30" s="196">
        <f t="shared" si="18"/>
        <v>0</v>
      </c>
      <c r="AS30" s="196">
        <f t="shared" si="18"/>
        <v>0</v>
      </c>
      <c r="AT30" s="196">
        <f t="shared" si="18"/>
        <v>0</v>
      </c>
      <c r="AU30" s="196">
        <f t="shared" si="18"/>
        <v>0</v>
      </c>
      <c r="AV30" s="196">
        <f t="shared" si="18"/>
        <v>0</v>
      </c>
      <c r="AW30" s="196">
        <f t="shared" si="18"/>
        <v>0</v>
      </c>
      <c r="AX30">
        <f t="shared" si="18"/>
        <v>0</v>
      </c>
      <c r="AY30">
        <f t="shared" si="18"/>
        <v>0</v>
      </c>
      <c r="AZ30">
        <f t="shared" si="18"/>
        <v>0</v>
      </c>
      <c r="BA30">
        <f t="shared" si="18"/>
        <v>0</v>
      </c>
      <c r="BB30">
        <f t="shared" si="18"/>
        <v>0</v>
      </c>
      <c r="BC30">
        <f t="shared" si="18"/>
        <v>0</v>
      </c>
      <c r="BD30">
        <f t="shared" si="18"/>
        <v>0</v>
      </c>
      <c r="BE30">
        <f t="shared" si="18"/>
        <v>0</v>
      </c>
      <c r="BF30">
        <f t="shared" si="18"/>
        <v>0</v>
      </c>
      <c r="BG30">
        <f t="shared" si="18"/>
        <v>0</v>
      </c>
      <c r="BH30">
        <f t="shared" si="18"/>
        <v>0</v>
      </c>
      <c r="BI30" s="196">
        <f t="shared" si="18"/>
        <v>0</v>
      </c>
      <c r="BJ30" s="196">
        <f t="shared" si="18"/>
        <v>0</v>
      </c>
      <c r="BK30" s="196">
        <f t="shared" si="18"/>
        <v>0</v>
      </c>
      <c r="BL30" s="196">
        <f t="shared" si="18"/>
        <v>0</v>
      </c>
      <c r="BM30" s="196">
        <f t="shared" si="18"/>
        <v>0</v>
      </c>
      <c r="BN30" s="196">
        <f t="shared" si="18"/>
        <v>0</v>
      </c>
      <c r="BO30" s="196">
        <f t="shared" si="18"/>
        <v>0</v>
      </c>
      <c r="BP30" s="196">
        <f t="shared" si="18"/>
        <v>0</v>
      </c>
      <c r="BQ30" s="196">
        <f t="shared" si="18"/>
        <v>0</v>
      </c>
      <c r="BR30" s="196">
        <f t="shared" si="18"/>
        <v>0</v>
      </c>
      <c r="BS30" s="196">
        <f t="shared" si="18"/>
        <v>0</v>
      </c>
      <c r="BT30" s="196">
        <f t="shared" si="18"/>
        <v>0</v>
      </c>
      <c r="BU30" s="196">
        <f t="shared" si="18"/>
        <v>0</v>
      </c>
      <c r="BV30" s="196">
        <f t="shared" si="18"/>
        <v>0</v>
      </c>
      <c r="BW30" s="196">
        <f t="shared" si="18"/>
        <v>0</v>
      </c>
      <c r="BX30" s="196">
        <f t="shared" ref="BX30:CW30" si="19">BW30-($K$20*$A$2)</f>
        <v>0</v>
      </c>
      <c r="BY30" s="196">
        <f t="shared" si="19"/>
        <v>0</v>
      </c>
      <c r="BZ30" s="196">
        <f t="shared" si="19"/>
        <v>0</v>
      </c>
      <c r="CA30" s="196">
        <f t="shared" si="19"/>
        <v>0</v>
      </c>
      <c r="CB30" s="196">
        <f t="shared" si="19"/>
        <v>0</v>
      </c>
      <c r="CC30" s="196">
        <f t="shared" si="19"/>
        <v>0</v>
      </c>
      <c r="CD30" s="196">
        <f t="shared" si="19"/>
        <v>0</v>
      </c>
      <c r="CE30" s="196">
        <f t="shared" si="19"/>
        <v>0</v>
      </c>
      <c r="CF30" s="196">
        <f t="shared" si="19"/>
        <v>0</v>
      </c>
      <c r="CG30" s="196">
        <f t="shared" si="19"/>
        <v>0</v>
      </c>
      <c r="CH30" s="196">
        <f t="shared" si="19"/>
        <v>0</v>
      </c>
      <c r="CI30" s="196">
        <f t="shared" si="19"/>
        <v>0</v>
      </c>
      <c r="CJ30" s="196">
        <f t="shared" si="19"/>
        <v>0</v>
      </c>
      <c r="CK30" s="196">
        <f t="shared" si="19"/>
        <v>0</v>
      </c>
      <c r="CL30" s="196">
        <f t="shared" si="19"/>
        <v>0</v>
      </c>
      <c r="CM30" s="196">
        <f t="shared" si="19"/>
        <v>0</v>
      </c>
      <c r="CN30" s="196">
        <f t="shared" si="19"/>
        <v>0</v>
      </c>
      <c r="CO30" s="196">
        <f t="shared" si="19"/>
        <v>0</v>
      </c>
      <c r="CP30" s="196">
        <f t="shared" si="19"/>
        <v>0</v>
      </c>
      <c r="CQ30" s="196">
        <f t="shared" si="19"/>
        <v>0</v>
      </c>
      <c r="CR30" s="196">
        <f t="shared" si="19"/>
        <v>0</v>
      </c>
      <c r="CS30" s="196">
        <f t="shared" si="19"/>
        <v>0</v>
      </c>
      <c r="CT30" s="196">
        <f t="shared" si="19"/>
        <v>0</v>
      </c>
      <c r="CU30" s="196">
        <f t="shared" si="19"/>
        <v>0</v>
      </c>
      <c r="CV30" s="196">
        <f t="shared" si="19"/>
        <v>0</v>
      </c>
      <c r="CW30" s="196">
        <f t="shared" si="19"/>
        <v>0</v>
      </c>
    </row>
    <row r="31" spans="1:101" x14ac:dyDescent="0.35">
      <c r="A31" t="s">
        <v>137</v>
      </c>
      <c r="C31" s="196"/>
      <c r="D31" s="196"/>
      <c r="E31" s="196"/>
      <c r="F31" s="196"/>
      <c r="G31" s="196"/>
      <c r="H31" s="204"/>
      <c r="I31" s="211"/>
      <c r="J31" s="211"/>
      <c r="K31" s="211"/>
      <c r="L31" s="224">
        <f>L20-(L20*$A$2)</f>
        <v>0</v>
      </c>
      <c r="M31" s="224">
        <f t="shared" ref="M31:BX31" si="20">L31-($L$20*$A$2)</f>
        <v>0</v>
      </c>
      <c r="N31" s="225">
        <f t="shared" si="20"/>
        <v>0</v>
      </c>
      <c r="O31" s="226">
        <f t="shared" si="20"/>
        <v>0</v>
      </c>
      <c r="P31" s="226">
        <f t="shared" si="20"/>
        <v>0</v>
      </c>
      <c r="Q31" s="226">
        <f t="shared" si="20"/>
        <v>0</v>
      </c>
      <c r="R31" s="226">
        <f t="shared" si="20"/>
        <v>0</v>
      </c>
      <c r="S31" s="226">
        <f t="shared" si="20"/>
        <v>0</v>
      </c>
      <c r="T31" s="227">
        <f t="shared" si="20"/>
        <v>0</v>
      </c>
      <c r="U31" s="227">
        <f t="shared" si="20"/>
        <v>0</v>
      </c>
      <c r="V31" s="227">
        <f t="shared" si="20"/>
        <v>0</v>
      </c>
      <c r="W31" s="227">
        <f t="shared" si="20"/>
        <v>0</v>
      </c>
      <c r="X31" s="227">
        <f t="shared" si="20"/>
        <v>0</v>
      </c>
      <c r="Y31" s="227">
        <f t="shared" si="20"/>
        <v>0</v>
      </c>
      <c r="Z31" s="228">
        <f t="shared" si="20"/>
        <v>0</v>
      </c>
      <c r="AA31" s="228">
        <f t="shared" si="20"/>
        <v>0</v>
      </c>
      <c r="AB31" s="228">
        <f t="shared" si="20"/>
        <v>0</v>
      </c>
      <c r="AC31" s="228">
        <f t="shared" si="20"/>
        <v>0</v>
      </c>
      <c r="AD31" s="228">
        <f t="shared" si="20"/>
        <v>0</v>
      </c>
      <c r="AE31" s="228">
        <f t="shared" si="20"/>
        <v>0</v>
      </c>
      <c r="AF31" s="229">
        <f t="shared" si="20"/>
        <v>0</v>
      </c>
      <c r="AG31" s="229">
        <f t="shared" si="20"/>
        <v>0</v>
      </c>
      <c r="AH31" s="229">
        <f t="shared" si="20"/>
        <v>0</v>
      </c>
      <c r="AI31" s="229">
        <f t="shared" si="20"/>
        <v>0</v>
      </c>
      <c r="AJ31" s="229">
        <f t="shared" si="20"/>
        <v>0</v>
      </c>
      <c r="AK31" s="229">
        <f t="shared" si="20"/>
        <v>0</v>
      </c>
      <c r="AL31" s="196">
        <f t="shared" si="20"/>
        <v>0</v>
      </c>
      <c r="AM31" s="196">
        <f t="shared" si="20"/>
        <v>0</v>
      </c>
      <c r="AN31" s="196">
        <f t="shared" si="20"/>
        <v>0</v>
      </c>
      <c r="AO31" s="196">
        <f t="shared" si="20"/>
        <v>0</v>
      </c>
      <c r="AP31" s="196">
        <f t="shared" si="20"/>
        <v>0</v>
      </c>
      <c r="AQ31" s="196">
        <f t="shared" si="20"/>
        <v>0</v>
      </c>
      <c r="AR31" s="196">
        <f t="shared" si="20"/>
        <v>0</v>
      </c>
      <c r="AS31" s="196">
        <f t="shared" si="20"/>
        <v>0</v>
      </c>
      <c r="AT31" s="196">
        <f t="shared" si="20"/>
        <v>0</v>
      </c>
      <c r="AU31" s="196">
        <f t="shared" si="20"/>
        <v>0</v>
      </c>
      <c r="AV31" s="196">
        <f t="shared" si="20"/>
        <v>0</v>
      </c>
      <c r="AW31" s="196">
        <f t="shared" si="20"/>
        <v>0</v>
      </c>
      <c r="AX31">
        <f t="shared" si="20"/>
        <v>0</v>
      </c>
      <c r="AY31">
        <f t="shared" si="20"/>
        <v>0</v>
      </c>
      <c r="AZ31">
        <f t="shared" si="20"/>
        <v>0</v>
      </c>
      <c r="BA31">
        <f t="shared" si="20"/>
        <v>0</v>
      </c>
      <c r="BB31">
        <f t="shared" si="20"/>
        <v>0</v>
      </c>
      <c r="BC31">
        <f t="shared" si="20"/>
        <v>0</v>
      </c>
      <c r="BD31">
        <f t="shared" si="20"/>
        <v>0</v>
      </c>
      <c r="BE31">
        <f t="shared" si="20"/>
        <v>0</v>
      </c>
      <c r="BF31">
        <f t="shared" si="20"/>
        <v>0</v>
      </c>
      <c r="BG31">
        <f t="shared" si="20"/>
        <v>0</v>
      </c>
      <c r="BH31">
        <f t="shared" si="20"/>
        <v>0</v>
      </c>
      <c r="BI31" s="196">
        <f t="shared" si="20"/>
        <v>0</v>
      </c>
      <c r="BJ31" s="196">
        <f t="shared" si="20"/>
        <v>0</v>
      </c>
      <c r="BK31" s="196">
        <f t="shared" si="20"/>
        <v>0</v>
      </c>
      <c r="BL31" s="196">
        <f t="shared" si="20"/>
        <v>0</v>
      </c>
      <c r="BM31" s="196">
        <f t="shared" si="20"/>
        <v>0</v>
      </c>
      <c r="BN31" s="196">
        <f t="shared" si="20"/>
        <v>0</v>
      </c>
      <c r="BO31" s="196">
        <f t="shared" si="20"/>
        <v>0</v>
      </c>
      <c r="BP31" s="196">
        <f t="shared" si="20"/>
        <v>0</v>
      </c>
      <c r="BQ31" s="196">
        <f t="shared" si="20"/>
        <v>0</v>
      </c>
      <c r="BR31" s="196">
        <f t="shared" si="20"/>
        <v>0</v>
      </c>
      <c r="BS31" s="196">
        <f t="shared" si="20"/>
        <v>0</v>
      </c>
      <c r="BT31" s="196">
        <f t="shared" si="20"/>
        <v>0</v>
      </c>
      <c r="BU31" s="196">
        <f t="shared" si="20"/>
        <v>0</v>
      </c>
      <c r="BV31" s="196">
        <f t="shared" si="20"/>
        <v>0</v>
      </c>
      <c r="BW31" s="196">
        <f t="shared" si="20"/>
        <v>0</v>
      </c>
      <c r="BX31" s="196">
        <f t="shared" si="20"/>
        <v>0</v>
      </c>
      <c r="BY31" s="196">
        <f t="shared" ref="BY31:CW31" si="21">BX31-($L$20*$A$2)</f>
        <v>0</v>
      </c>
      <c r="BZ31" s="196">
        <f t="shared" si="21"/>
        <v>0</v>
      </c>
      <c r="CA31" s="196">
        <f t="shared" si="21"/>
        <v>0</v>
      </c>
      <c r="CB31" s="196">
        <f t="shared" si="21"/>
        <v>0</v>
      </c>
      <c r="CC31" s="196">
        <f t="shared" si="21"/>
        <v>0</v>
      </c>
      <c r="CD31" s="196">
        <f t="shared" si="21"/>
        <v>0</v>
      </c>
      <c r="CE31" s="196">
        <f t="shared" si="21"/>
        <v>0</v>
      </c>
      <c r="CF31" s="196">
        <f t="shared" si="21"/>
        <v>0</v>
      </c>
      <c r="CG31" s="196">
        <f t="shared" si="21"/>
        <v>0</v>
      </c>
      <c r="CH31" s="196">
        <f t="shared" si="21"/>
        <v>0</v>
      </c>
      <c r="CI31" s="196">
        <f t="shared" si="21"/>
        <v>0</v>
      </c>
      <c r="CJ31" s="196">
        <f t="shared" si="21"/>
        <v>0</v>
      </c>
      <c r="CK31" s="196">
        <f t="shared" si="21"/>
        <v>0</v>
      </c>
      <c r="CL31" s="196">
        <f t="shared" si="21"/>
        <v>0</v>
      </c>
      <c r="CM31" s="196">
        <f t="shared" si="21"/>
        <v>0</v>
      </c>
      <c r="CN31" s="196">
        <f t="shared" si="21"/>
        <v>0</v>
      </c>
      <c r="CO31" s="196">
        <f t="shared" si="21"/>
        <v>0</v>
      </c>
      <c r="CP31" s="196">
        <f t="shared" si="21"/>
        <v>0</v>
      </c>
      <c r="CQ31" s="196">
        <f t="shared" si="21"/>
        <v>0</v>
      </c>
      <c r="CR31" s="196">
        <f t="shared" si="21"/>
        <v>0</v>
      </c>
      <c r="CS31" s="196">
        <f t="shared" si="21"/>
        <v>0</v>
      </c>
      <c r="CT31" s="196">
        <f t="shared" si="21"/>
        <v>0</v>
      </c>
      <c r="CU31" s="196">
        <f t="shared" si="21"/>
        <v>0</v>
      </c>
      <c r="CV31" s="196">
        <f t="shared" si="21"/>
        <v>0</v>
      </c>
      <c r="CW31" s="196">
        <f t="shared" si="21"/>
        <v>0</v>
      </c>
    </row>
    <row r="32" spans="1:101" x14ac:dyDescent="0.35">
      <c r="A32" t="s">
        <v>138</v>
      </c>
      <c r="C32" s="196"/>
      <c r="D32" s="196"/>
      <c r="E32" s="196"/>
      <c r="F32" s="196"/>
      <c r="G32" s="196"/>
      <c r="H32" s="204"/>
      <c r="I32" s="211"/>
      <c r="J32" s="211"/>
      <c r="K32" s="211"/>
      <c r="L32" s="211"/>
      <c r="M32" s="230">
        <f>M20-(M20*$A$2)</f>
        <v>0</v>
      </c>
      <c r="N32" s="231">
        <f t="shared" ref="N32:BY32" si="22">M32-($M$20*$A$2)</f>
        <v>0</v>
      </c>
      <c r="O32" s="232">
        <f t="shared" si="22"/>
        <v>0</v>
      </c>
      <c r="P32" s="232">
        <f t="shared" si="22"/>
        <v>0</v>
      </c>
      <c r="Q32" s="232">
        <f t="shared" si="22"/>
        <v>0</v>
      </c>
      <c r="R32" s="232">
        <f t="shared" si="22"/>
        <v>0</v>
      </c>
      <c r="S32" s="232">
        <f t="shared" si="22"/>
        <v>0</v>
      </c>
      <c r="T32" s="233">
        <f t="shared" si="22"/>
        <v>0</v>
      </c>
      <c r="U32" s="233">
        <f t="shared" si="22"/>
        <v>0</v>
      </c>
      <c r="V32" s="233">
        <f t="shared" si="22"/>
        <v>0</v>
      </c>
      <c r="W32" s="233">
        <f t="shared" si="22"/>
        <v>0</v>
      </c>
      <c r="X32" s="233">
        <f t="shared" si="22"/>
        <v>0</v>
      </c>
      <c r="Y32" s="233">
        <f t="shared" si="22"/>
        <v>0</v>
      </c>
      <c r="Z32" s="234">
        <f t="shared" si="22"/>
        <v>0</v>
      </c>
      <c r="AA32" s="234">
        <f t="shared" si="22"/>
        <v>0</v>
      </c>
      <c r="AB32" s="234">
        <f t="shared" si="22"/>
        <v>0</v>
      </c>
      <c r="AC32" s="234">
        <f t="shared" si="22"/>
        <v>0</v>
      </c>
      <c r="AD32" s="234">
        <f t="shared" si="22"/>
        <v>0</v>
      </c>
      <c r="AE32" s="234">
        <f t="shared" si="22"/>
        <v>0</v>
      </c>
      <c r="AF32" s="235">
        <f t="shared" si="22"/>
        <v>0</v>
      </c>
      <c r="AG32" s="235">
        <f t="shared" si="22"/>
        <v>0</v>
      </c>
      <c r="AH32" s="235">
        <f t="shared" si="22"/>
        <v>0</v>
      </c>
      <c r="AI32" s="235">
        <f t="shared" si="22"/>
        <v>0</v>
      </c>
      <c r="AJ32" s="235">
        <f t="shared" si="22"/>
        <v>0</v>
      </c>
      <c r="AK32" s="235">
        <f t="shared" si="22"/>
        <v>0</v>
      </c>
      <c r="AL32" s="196">
        <f t="shared" si="22"/>
        <v>0</v>
      </c>
      <c r="AM32" s="196">
        <f t="shared" si="22"/>
        <v>0</v>
      </c>
      <c r="AN32" s="196">
        <f t="shared" si="22"/>
        <v>0</v>
      </c>
      <c r="AO32" s="196">
        <f t="shared" si="22"/>
        <v>0</v>
      </c>
      <c r="AP32" s="196">
        <f t="shared" si="22"/>
        <v>0</v>
      </c>
      <c r="AQ32" s="196">
        <f t="shared" si="22"/>
        <v>0</v>
      </c>
      <c r="AR32" s="196">
        <f t="shared" si="22"/>
        <v>0</v>
      </c>
      <c r="AS32" s="196">
        <f t="shared" si="22"/>
        <v>0</v>
      </c>
      <c r="AT32" s="196">
        <f t="shared" si="22"/>
        <v>0</v>
      </c>
      <c r="AU32" s="196">
        <f t="shared" si="22"/>
        <v>0</v>
      </c>
      <c r="AV32" s="196">
        <f t="shared" si="22"/>
        <v>0</v>
      </c>
      <c r="AW32" s="196">
        <f t="shared" si="22"/>
        <v>0</v>
      </c>
      <c r="AX32">
        <f t="shared" si="22"/>
        <v>0</v>
      </c>
      <c r="AY32">
        <f t="shared" si="22"/>
        <v>0</v>
      </c>
      <c r="AZ32">
        <f t="shared" si="22"/>
        <v>0</v>
      </c>
      <c r="BA32">
        <f t="shared" si="22"/>
        <v>0</v>
      </c>
      <c r="BB32">
        <f t="shared" si="22"/>
        <v>0</v>
      </c>
      <c r="BC32">
        <f t="shared" si="22"/>
        <v>0</v>
      </c>
      <c r="BD32">
        <f t="shared" si="22"/>
        <v>0</v>
      </c>
      <c r="BE32">
        <f t="shared" si="22"/>
        <v>0</v>
      </c>
      <c r="BF32">
        <f t="shared" si="22"/>
        <v>0</v>
      </c>
      <c r="BG32">
        <f t="shared" si="22"/>
        <v>0</v>
      </c>
      <c r="BH32">
        <f t="shared" si="22"/>
        <v>0</v>
      </c>
      <c r="BI32" s="196">
        <f t="shared" si="22"/>
        <v>0</v>
      </c>
      <c r="BJ32" s="196">
        <f t="shared" si="22"/>
        <v>0</v>
      </c>
      <c r="BK32" s="196">
        <f t="shared" si="22"/>
        <v>0</v>
      </c>
      <c r="BL32" s="196">
        <f t="shared" si="22"/>
        <v>0</v>
      </c>
      <c r="BM32" s="196">
        <f t="shared" si="22"/>
        <v>0</v>
      </c>
      <c r="BN32" s="196">
        <f t="shared" si="22"/>
        <v>0</v>
      </c>
      <c r="BO32" s="196">
        <f t="shared" si="22"/>
        <v>0</v>
      </c>
      <c r="BP32" s="196">
        <f t="shared" si="22"/>
        <v>0</v>
      </c>
      <c r="BQ32" s="196">
        <f t="shared" si="22"/>
        <v>0</v>
      </c>
      <c r="BR32" s="196">
        <f t="shared" si="22"/>
        <v>0</v>
      </c>
      <c r="BS32" s="196">
        <f t="shared" si="22"/>
        <v>0</v>
      </c>
      <c r="BT32" s="196">
        <f t="shared" si="22"/>
        <v>0</v>
      </c>
      <c r="BU32" s="196">
        <f t="shared" si="22"/>
        <v>0</v>
      </c>
      <c r="BV32" s="196">
        <f t="shared" si="22"/>
        <v>0</v>
      </c>
      <c r="BW32" s="196">
        <f t="shared" si="22"/>
        <v>0</v>
      </c>
      <c r="BX32" s="196">
        <f t="shared" si="22"/>
        <v>0</v>
      </c>
      <c r="BY32" s="196">
        <f t="shared" si="22"/>
        <v>0</v>
      </c>
      <c r="BZ32" s="196">
        <f t="shared" ref="BZ32:CW32" si="23">BY32-($M$20*$A$2)</f>
        <v>0</v>
      </c>
      <c r="CA32" s="196">
        <f t="shared" si="23"/>
        <v>0</v>
      </c>
      <c r="CB32" s="196">
        <f t="shared" si="23"/>
        <v>0</v>
      </c>
      <c r="CC32" s="196">
        <f t="shared" si="23"/>
        <v>0</v>
      </c>
      <c r="CD32" s="196">
        <f t="shared" si="23"/>
        <v>0</v>
      </c>
      <c r="CE32" s="196">
        <f t="shared" si="23"/>
        <v>0</v>
      </c>
      <c r="CF32" s="196">
        <f t="shared" si="23"/>
        <v>0</v>
      </c>
      <c r="CG32" s="196">
        <f t="shared" si="23"/>
        <v>0</v>
      </c>
      <c r="CH32" s="196">
        <f t="shared" si="23"/>
        <v>0</v>
      </c>
      <c r="CI32" s="196">
        <f t="shared" si="23"/>
        <v>0</v>
      </c>
      <c r="CJ32" s="196">
        <f t="shared" si="23"/>
        <v>0</v>
      </c>
      <c r="CK32" s="196">
        <f t="shared" si="23"/>
        <v>0</v>
      </c>
      <c r="CL32" s="196">
        <f t="shared" si="23"/>
        <v>0</v>
      </c>
      <c r="CM32" s="196">
        <f t="shared" si="23"/>
        <v>0</v>
      </c>
      <c r="CN32" s="196">
        <f t="shared" si="23"/>
        <v>0</v>
      </c>
      <c r="CO32" s="196">
        <f t="shared" si="23"/>
        <v>0</v>
      </c>
      <c r="CP32" s="196">
        <f t="shared" si="23"/>
        <v>0</v>
      </c>
      <c r="CQ32" s="196">
        <f t="shared" si="23"/>
        <v>0</v>
      </c>
      <c r="CR32" s="196">
        <f t="shared" si="23"/>
        <v>0</v>
      </c>
      <c r="CS32" s="196">
        <f t="shared" si="23"/>
        <v>0</v>
      </c>
      <c r="CT32" s="196">
        <f t="shared" si="23"/>
        <v>0</v>
      </c>
      <c r="CU32" s="196">
        <f t="shared" si="23"/>
        <v>0</v>
      </c>
      <c r="CV32" s="196">
        <f t="shared" si="23"/>
        <v>0</v>
      </c>
      <c r="CW32" s="196">
        <f t="shared" si="23"/>
        <v>0</v>
      </c>
    </row>
    <row r="33" spans="1:101" x14ac:dyDescent="0.35">
      <c r="A33" t="s">
        <v>139</v>
      </c>
      <c r="C33" s="196"/>
      <c r="D33" s="196"/>
      <c r="E33" s="196"/>
      <c r="F33" s="196"/>
      <c r="G33" s="196"/>
      <c r="H33" s="196"/>
      <c r="I33" s="196"/>
      <c r="J33" s="196"/>
      <c r="K33" s="196"/>
      <c r="L33" s="196"/>
      <c r="M33" s="196"/>
      <c r="N33" s="198">
        <f>N20-(N20*$A$2)</f>
        <v>0</v>
      </c>
      <c r="O33" s="198">
        <f t="shared" ref="O33:BZ33" si="24">N33-($N$20*$A$2)</f>
        <v>0</v>
      </c>
      <c r="P33" s="198">
        <f t="shared" si="24"/>
        <v>0</v>
      </c>
      <c r="Q33" s="198">
        <f t="shared" si="24"/>
        <v>0</v>
      </c>
      <c r="R33" s="198">
        <f t="shared" si="24"/>
        <v>0</v>
      </c>
      <c r="S33" s="198">
        <f t="shared" si="24"/>
        <v>0</v>
      </c>
      <c r="T33" s="199">
        <f t="shared" si="24"/>
        <v>0</v>
      </c>
      <c r="U33" s="200">
        <f t="shared" si="24"/>
        <v>0</v>
      </c>
      <c r="V33" s="200">
        <f t="shared" si="24"/>
        <v>0</v>
      </c>
      <c r="W33" s="200">
        <f t="shared" si="24"/>
        <v>0</v>
      </c>
      <c r="X33" s="200">
        <f t="shared" si="24"/>
        <v>0</v>
      </c>
      <c r="Y33" s="200">
        <f t="shared" si="24"/>
        <v>0</v>
      </c>
      <c r="Z33" s="201">
        <f t="shared" si="24"/>
        <v>0</v>
      </c>
      <c r="AA33" s="201">
        <f t="shared" si="24"/>
        <v>0</v>
      </c>
      <c r="AB33" s="201">
        <f t="shared" si="24"/>
        <v>0</v>
      </c>
      <c r="AC33" s="201">
        <f t="shared" si="24"/>
        <v>0</v>
      </c>
      <c r="AD33" s="201">
        <f t="shared" si="24"/>
        <v>0</v>
      </c>
      <c r="AE33" s="201">
        <f t="shared" si="24"/>
        <v>0</v>
      </c>
      <c r="AF33" s="202">
        <f t="shared" si="24"/>
        <v>0</v>
      </c>
      <c r="AG33" s="202">
        <f t="shared" si="24"/>
        <v>0</v>
      </c>
      <c r="AH33" s="202">
        <f t="shared" si="24"/>
        <v>0</v>
      </c>
      <c r="AI33" s="202">
        <f t="shared" si="24"/>
        <v>0</v>
      </c>
      <c r="AJ33" s="202">
        <f t="shared" si="24"/>
        <v>0</v>
      </c>
      <c r="AK33" s="202">
        <f t="shared" si="24"/>
        <v>0</v>
      </c>
      <c r="AL33" s="203">
        <f t="shared" si="24"/>
        <v>0</v>
      </c>
      <c r="AM33" s="203">
        <f t="shared" si="24"/>
        <v>0</v>
      </c>
      <c r="AN33" s="203">
        <f t="shared" si="24"/>
        <v>0</v>
      </c>
      <c r="AO33" s="203">
        <f t="shared" si="24"/>
        <v>0</v>
      </c>
      <c r="AP33" s="203">
        <f t="shared" si="24"/>
        <v>0</v>
      </c>
      <c r="AQ33" s="203">
        <f t="shared" si="24"/>
        <v>0</v>
      </c>
      <c r="AR33" s="196">
        <f t="shared" si="24"/>
        <v>0</v>
      </c>
      <c r="AS33" s="196">
        <f t="shared" si="24"/>
        <v>0</v>
      </c>
      <c r="AT33" s="196">
        <f t="shared" si="24"/>
        <v>0</v>
      </c>
      <c r="AU33" s="196">
        <f t="shared" si="24"/>
        <v>0</v>
      </c>
      <c r="AV33" s="196">
        <f t="shared" si="24"/>
        <v>0</v>
      </c>
      <c r="AW33" s="196">
        <f t="shared" si="24"/>
        <v>0</v>
      </c>
      <c r="AX33">
        <f t="shared" si="24"/>
        <v>0</v>
      </c>
      <c r="AY33">
        <f t="shared" si="24"/>
        <v>0</v>
      </c>
      <c r="AZ33">
        <f t="shared" si="24"/>
        <v>0</v>
      </c>
      <c r="BA33">
        <f t="shared" si="24"/>
        <v>0</v>
      </c>
      <c r="BB33">
        <f t="shared" si="24"/>
        <v>0</v>
      </c>
      <c r="BC33">
        <f t="shared" si="24"/>
        <v>0</v>
      </c>
      <c r="BD33">
        <f t="shared" si="24"/>
        <v>0</v>
      </c>
      <c r="BE33">
        <f t="shared" si="24"/>
        <v>0</v>
      </c>
      <c r="BF33">
        <f t="shared" si="24"/>
        <v>0</v>
      </c>
      <c r="BG33">
        <f t="shared" si="24"/>
        <v>0</v>
      </c>
      <c r="BH33">
        <f t="shared" si="24"/>
        <v>0</v>
      </c>
      <c r="BI33" s="196">
        <f t="shared" si="24"/>
        <v>0</v>
      </c>
      <c r="BJ33" s="196">
        <f t="shared" si="24"/>
        <v>0</v>
      </c>
      <c r="BK33" s="196">
        <f t="shared" si="24"/>
        <v>0</v>
      </c>
      <c r="BL33" s="196">
        <f t="shared" si="24"/>
        <v>0</v>
      </c>
      <c r="BM33" s="196">
        <f t="shared" si="24"/>
        <v>0</v>
      </c>
      <c r="BN33" s="196">
        <f t="shared" si="24"/>
        <v>0</v>
      </c>
      <c r="BO33" s="196">
        <f t="shared" si="24"/>
        <v>0</v>
      </c>
      <c r="BP33" s="196">
        <f t="shared" si="24"/>
        <v>0</v>
      </c>
      <c r="BQ33" s="196">
        <f t="shared" si="24"/>
        <v>0</v>
      </c>
      <c r="BR33" s="196">
        <f t="shared" si="24"/>
        <v>0</v>
      </c>
      <c r="BS33" s="196">
        <f t="shared" si="24"/>
        <v>0</v>
      </c>
      <c r="BT33" s="196">
        <f t="shared" si="24"/>
        <v>0</v>
      </c>
      <c r="BU33" s="196">
        <f t="shared" si="24"/>
        <v>0</v>
      </c>
      <c r="BV33" s="196">
        <f t="shared" si="24"/>
        <v>0</v>
      </c>
      <c r="BW33" s="196">
        <f t="shared" si="24"/>
        <v>0</v>
      </c>
      <c r="BX33" s="196">
        <f t="shared" si="24"/>
        <v>0</v>
      </c>
      <c r="BY33" s="196">
        <f t="shared" si="24"/>
        <v>0</v>
      </c>
      <c r="BZ33" s="196">
        <f t="shared" si="24"/>
        <v>0</v>
      </c>
      <c r="CA33" s="196">
        <f t="shared" ref="CA33:CW33" si="25">BZ33-($N$20*$A$2)</f>
        <v>0</v>
      </c>
      <c r="CB33" s="196">
        <f t="shared" si="25"/>
        <v>0</v>
      </c>
      <c r="CC33" s="196">
        <f t="shared" si="25"/>
        <v>0</v>
      </c>
      <c r="CD33" s="196">
        <f t="shared" si="25"/>
        <v>0</v>
      </c>
      <c r="CE33" s="196">
        <f t="shared" si="25"/>
        <v>0</v>
      </c>
      <c r="CF33" s="196">
        <f t="shared" si="25"/>
        <v>0</v>
      </c>
      <c r="CG33" s="196">
        <f t="shared" si="25"/>
        <v>0</v>
      </c>
      <c r="CH33" s="196">
        <f t="shared" si="25"/>
        <v>0</v>
      </c>
      <c r="CI33" s="196">
        <f t="shared" si="25"/>
        <v>0</v>
      </c>
      <c r="CJ33" s="196">
        <f t="shared" si="25"/>
        <v>0</v>
      </c>
      <c r="CK33" s="196">
        <f t="shared" si="25"/>
        <v>0</v>
      </c>
      <c r="CL33" s="196">
        <f t="shared" si="25"/>
        <v>0</v>
      </c>
      <c r="CM33" s="196">
        <f t="shared" si="25"/>
        <v>0</v>
      </c>
      <c r="CN33" s="196">
        <f t="shared" si="25"/>
        <v>0</v>
      </c>
      <c r="CO33" s="196">
        <f t="shared" si="25"/>
        <v>0</v>
      </c>
      <c r="CP33" s="196">
        <f t="shared" si="25"/>
        <v>0</v>
      </c>
      <c r="CQ33" s="196">
        <f t="shared" si="25"/>
        <v>0</v>
      </c>
      <c r="CR33" s="196">
        <f t="shared" si="25"/>
        <v>0</v>
      </c>
      <c r="CS33" s="196">
        <f t="shared" si="25"/>
        <v>0</v>
      </c>
      <c r="CT33" s="196">
        <f t="shared" si="25"/>
        <v>0</v>
      </c>
      <c r="CU33" s="196">
        <f t="shared" si="25"/>
        <v>0</v>
      </c>
      <c r="CV33" s="196">
        <f t="shared" si="25"/>
        <v>0</v>
      </c>
      <c r="CW33" s="196">
        <f t="shared" si="25"/>
        <v>0</v>
      </c>
    </row>
    <row r="34" spans="1:101" x14ac:dyDescent="0.35">
      <c r="A34" t="s">
        <v>140</v>
      </c>
      <c r="C34" s="196"/>
      <c r="D34" s="196"/>
      <c r="E34" s="196"/>
      <c r="F34" s="196"/>
      <c r="G34" s="196"/>
      <c r="H34" s="196"/>
      <c r="I34" s="196"/>
      <c r="J34" s="196"/>
      <c r="K34" s="196"/>
      <c r="L34" s="196"/>
      <c r="M34" s="196"/>
      <c r="N34" s="204"/>
      <c r="O34" s="205">
        <f>O20-(O20*$A$2)</f>
        <v>0</v>
      </c>
      <c r="P34" s="205">
        <f t="shared" ref="P34:CA34" si="26">O34-($O$20*$A$2)</f>
        <v>0</v>
      </c>
      <c r="Q34" s="205">
        <f t="shared" si="26"/>
        <v>0</v>
      </c>
      <c r="R34" s="205">
        <f t="shared" si="26"/>
        <v>0</v>
      </c>
      <c r="S34" s="205">
        <f t="shared" si="26"/>
        <v>0</v>
      </c>
      <c r="T34" s="206">
        <f t="shared" si="26"/>
        <v>0</v>
      </c>
      <c r="U34" s="207">
        <f t="shared" si="26"/>
        <v>0</v>
      </c>
      <c r="V34" s="207">
        <f t="shared" si="26"/>
        <v>0</v>
      </c>
      <c r="W34" s="207">
        <f t="shared" si="26"/>
        <v>0</v>
      </c>
      <c r="X34" s="207">
        <f t="shared" si="26"/>
        <v>0</v>
      </c>
      <c r="Y34" s="207">
        <f t="shared" si="26"/>
        <v>0</v>
      </c>
      <c r="Z34" s="208">
        <f t="shared" si="26"/>
        <v>0</v>
      </c>
      <c r="AA34" s="208">
        <f t="shared" si="26"/>
        <v>0</v>
      </c>
      <c r="AB34" s="208">
        <f t="shared" si="26"/>
        <v>0</v>
      </c>
      <c r="AC34" s="208">
        <f t="shared" si="26"/>
        <v>0</v>
      </c>
      <c r="AD34" s="208">
        <f t="shared" si="26"/>
        <v>0</v>
      </c>
      <c r="AE34" s="208">
        <f t="shared" si="26"/>
        <v>0</v>
      </c>
      <c r="AF34" s="209">
        <f t="shared" si="26"/>
        <v>0</v>
      </c>
      <c r="AG34" s="209">
        <f t="shared" si="26"/>
        <v>0</v>
      </c>
      <c r="AH34" s="209">
        <f t="shared" si="26"/>
        <v>0</v>
      </c>
      <c r="AI34" s="209">
        <f t="shared" si="26"/>
        <v>0</v>
      </c>
      <c r="AJ34" s="209">
        <f t="shared" si="26"/>
        <v>0</v>
      </c>
      <c r="AK34" s="209">
        <f t="shared" si="26"/>
        <v>0</v>
      </c>
      <c r="AL34" s="210">
        <f t="shared" si="26"/>
        <v>0</v>
      </c>
      <c r="AM34" s="210">
        <f t="shared" si="26"/>
        <v>0</v>
      </c>
      <c r="AN34" s="210">
        <f t="shared" si="26"/>
        <v>0</v>
      </c>
      <c r="AO34" s="210">
        <f t="shared" si="26"/>
        <v>0</v>
      </c>
      <c r="AP34" s="210">
        <f t="shared" si="26"/>
        <v>0</v>
      </c>
      <c r="AQ34" s="210">
        <f t="shared" si="26"/>
        <v>0</v>
      </c>
      <c r="AR34" s="196">
        <f t="shared" si="26"/>
        <v>0</v>
      </c>
      <c r="AS34" s="196">
        <f t="shared" si="26"/>
        <v>0</v>
      </c>
      <c r="AT34" s="196">
        <f t="shared" si="26"/>
        <v>0</v>
      </c>
      <c r="AU34" s="196">
        <f t="shared" si="26"/>
        <v>0</v>
      </c>
      <c r="AV34" s="196">
        <f t="shared" si="26"/>
        <v>0</v>
      </c>
      <c r="AW34" s="196">
        <f t="shared" si="26"/>
        <v>0</v>
      </c>
      <c r="AX34">
        <f t="shared" si="26"/>
        <v>0</v>
      </c>
      <c r="AY34">
        <f t="shared" si="26"/>
        <v>0</v>
      </c>
      <c r="AZ34">
        <f t="shared" si="26"/>
        <v>0</v>
      </c>
      <c r="BA34">
        <f t="shared" si="26"/>
        <v>0</v>
      </c>
      <c r="BB34">
        <f t="shared" si="26"/>
        <v>0</v>
      </c>
      <c r="BC34">
        <f t="shared" si="26"/>
        <v>0</v>
      </c>
      <c r="BD34">
        <f t="shared" si="26"/>
        <v>0</v>
      </c>
      <c r="BE34">
        <f t="shared" si="26"/>
        <v>0</v>
      </c>
      <c r="BF34">
        <f t="shared" si="26"/>
        <v>0</v>
      </c>
      <c r="BG34">
        <f t="shared" si="26"/>
        <v>0</v>
      </c>
      <c r="BH34">
        <f t="shared" si="26"/>
        <v>0</v>
      </c>
      <c r="BI34" s="196">
        <f t="shared" si="26"/>
        <v>0</v>
      </c>
      <c r="BJ34" s="196">
        <f t="shared" si="26"/>
        <v>0</v>
      </c>
      <c r="BK34" s="196">
        <f t="shared" si="26"/>
        <v>0</v>
      </c>
      <c r="BL34" s="196">
        <f t="shared" si="26"/>
        <v>0</v>
      </c>
      <c r="BM34" s="196">
        <f t="shared" si="26"/>
        <v>0</v>
      </c>
      <c r="BN34" s="196">
        <f t="shared" si="26"/>
        <v>0</v>
      </c>
      <c r="BO34" s="196">
        <f t="shared" si="26"/>
        <v>0</v>
      </c>
      <c r="BP34" s="196">
        <f t="shared" si="26"/>
        <v>0</v>
      </c>
      <c r="BQ34" s="196">
        <f t="shared" si="26"/>
        <v>0</v>
      </c>
      <c r="BR34" s="196">
        <f t="shared" si="26"/>
        <v>0</v>
      </c>
      <c r="BS34" s="196">
        <f t="shared" si="26"/>
        <v>0</v>
      </c>
      <c r="BT34" s="196">
        <f t="shared" si="26"/>
        <v>0</v>
      </c>
      <c r="BU34" s="196">
        <f t="shared" si="26"/>
        <v>0</v>
      </c>
      <c r="BV34" s="196">
        <f t="shared" si="26"/>
        <v>0</v>
      </c>
      <c r="BW34" s="196">
        <f t="shared" si="26"/>
        <v>0</v>
      </c>
      <c r="BX34" s="196">
        <f t="shared" si="26"/>
        <v>0</v>
      </c>
      <c r="BY34" s="196">
        <f t="shared" si="26"/>
        <v>0</v>
      </c>
      <c r="BZ34" s="196">
        <f t="shared" si="26"/>
        <v>0</v>
      </c>
      <c r="CA34" s="196">
        <f t="shared" si="26"/>
        <v>0</v>
      </c>
      <c r="CB34" s="196">
        <f t="shared" ref="CB34:CW34" si="27">CA34-($O$20*$A$2)</f>
        <v>0</v>
      </c>
      <c r="CC34" s="196">
        <f t="shared" si="27"/>
        <v>0</v>
      </c>
      <c r="CD34" s="196">
        <f t="shared" si="27"/>
        <v>0</v>
      </c>
      <c r="CE34" s="196">
        <f t="shared" si="27"/>
        <v>0</v>
      </c>
      <c r="CF34" s="196">
        <f t="shared" si="27"/>
        <v>0</v>
      </c>
      <c r="CG34" s="196">
        <f t="shared" si="27"/>
        <v>0</v>
      </c>
      <c r="CH34" s="196">
        <f t="shared" si="27"/>
        <v>0</v>
      </c>
      <c r="CI34" s="196">
        <f t="shared" si="27"/>
        <v>0</v>
      </c>
      <c r="CJ34" s="196">
        <f t="shared" si="27"/>
        <v>0</v>
      </c>
      <c r="CK34" s="196">
        <f t="shared" si="27"/>
        <v>0</v>
      </c>
      <c r="CL34" s="196">
        <f t="shared" si="27"/>
        <v>0</v>
      </c>
      <c r="CM34" s="196">
        <f t="shared" si="27"/>
        <v>0</v>
      </c>
      <c r="CN34" s="196">
        <f t="shared" si="27"/>
        <v>0</v>
      </c>
      <c r="CO34" s="196">
        <f t="shared" si="27"/>
        <v>0</v>
      </c>
      <c r="CP34" s="196">
        <f t="shared" si="27"/>
        <v>0</v>
      </c>
      <c r="CQ34" s="196">
        <f t="shared" si="27"/>
        <v>0</v>
      </c>
      <c r="CR34" s="196">
        <f t="shared" si="27"/>
        <v>0</v>
      </c>
      <c r="CS34" s="196">
        <f t="shared" si="27"/>
        <v>0</v>
      </c>
      <c r="CT34" s="196">
        <f t="shared" si="27"/>
        <v>0</v>
      </c>
      <c r="CU34" s="196">
        <f t="shared" si="27"/>
        <v>0</v>
      </c>
      <c r="CV34" s="196">
        <f t="shared" si="27"/>
        <v>0</v>
      </c>
      <c r="CW34" s="196">
        <f t="shared" si="27"/>
        <v>0</v>
      </c>
    </row>
    <row r="35" spans="1:101" x14ac:dyDescent="0.35">
      <c r="A35" t="s">
        <v>141</v>
      </c>
      <c r="C35" s="196"/>
      <c r="D35" s="196"/>
      <c r="E35" s="196"/>
      <c r="F35" s="196"/>
      <c r="G35" s="196"/>
      <c r="H35" s="196"/>
      <c r="I35" s="196"/>
      <c r="J35" s="196"/>
      <c r="K35" s="196"/>
      <c r="L35" s="196"/>
      <c r="M35" s="196"/>
      <c r="N35" s="204"/>
      <c r="O35" s="211"/>
      <c r="P35" s="212">
        <f>P20-(P20*$A$2)</f>
        <v>0</v>
      </c>
      <c r="Q35" s="212">
        <f t="shared" ref="Q35:CB35" si="28">P35-($P$20*$A$2)</f>
        <v>0</v>
      </c>
      <c r="R35" s="212">
        <f t="shared" si="28"/>
        <v>0</v>
      </c>
      <c r="S35" s="212">
        <f t="shared" si="28"/>
        <v>0</v>
      </c>
      <c r="T35" s="213">
        <f t="shared" si="28"/>
        <v>0</v>
      </c>
      <c r="U35" s="214">
        <f t="shared" si="28"/>
        <v>0</v>
      </c>
      <c r="V35" s="214">
        <f t="shared" si="28"/>
        <v>0</v>
      </c>
      <c r="W35" s="214">
        <f t="shared" si="28"/>
        <v>0</v>
      </c>
      <c r="X35" s="214">
        <f t="shared" si="28"/>
        <v>0</v>
      </c>
      <c r="Y35" s="214">
        <f t="shared" si="28"/>
        <v>0</v>
      </c>
      <c r="Z35" s="215">
        <f t="shared" si="28"/>
        <v>0</v>
      </c>
      <c r="AA35" s="215">
        <f t="shared" si="28"/>
        <v>0</v>
      </c>
      <c r="AB35" s="215">
        <f t="shared" si="28"/>
        <v>0</v>
      </c>
      <c r="AC35" s="215">
        <f t="shared" si="28"/>
        <v>0</v>
      </c>
      <c r="AD35" s="215">
        <f t="shared" si="28"/>
        <v>0</v>
      </c>
      <c r="AE35" s="215">
        <f t="shared" si="28"/>
        <v>0</v>
      </c>
      <c r="AF35" s="216">
        <f t="shared" si="28"/>
        <v>0</v>
      </c>
      <c r="AG35" s="216">
        <f t="shared" si="28"/>
        <v>0</v>
      </c>
      <c r="AH35" s="216">
        <f t="shared" si="28"/>
        <v>0</v>
      </c>
      <c r="AI35" s="216">
        <f t="shared" si="28"/>
        <v>0</v>
      </c>
      <c r="AJ35" s="216">
        <f t="shared" si="28"/>
        <v>0</v>
      </c>
      <c r="AK35" s="216">
        <f t="shared" si="28"/>
        <v>0</v>
      </c>
      <c r="AL35" s="217">
        <f t="shared" si="28"/>
        <v>0</v>
      </c>
      <c r="AM35" s="217">
        <f t="shared" si="28"/>
        <v>0</v>
      </c>
      <c r="AN35" s="217">
        <f t="shared" si="28"/>
        <v>0</v>
      </c>
      <c r="AO35" s="217">
        <f t="shared" si="28"/>
        <v>0</v>
      </c>
      <c r="AP35" s="217">
        <f t="shared" si="28"/>
        <v>0</v>
      </c>
      <c r="AQ35" s="217">
        <f t="shared" si="28"/>
        <v>0</v>
      </c>
      <c r="AR35" s="196">
        <f t="shared" si="28"/>
        <v>0</v>
      </c>
      <c r="AS35" s="196">
        <f t="shared" si="28"/>
        <v>0</v>
      </c>
      <c r="AT35" s="196">
        <f t="shared" si="28"/>
        <v>0</v>
      </c>
      <c r="AU35" s="196">
        <f t="shared" si="28"/>
        <v>0</v>
      </c>
      <c r="AV35" s="196">
        <f t="shared" si="28"/>
        <v>0</v>
      </c>
      <c r="AW35" s="196">
        <f t="shared" si="28"/>
        <v>0</v>
      </c>
      <c r="AX35">
        <f t="shared" si="28"/>
        <v>0</v>
      </c>
      <c r="AY35">
        <f t="shared" si="28"/>
        <v>0</v>
      </c>
      <c r="AZ35">
        <f t="shared" si="28"/>
        <v>0</v>
      </c>
      <c r="BA35">
        <f t="shared" si="28"/>
        <v>0</v>
      </c>
      <c r="BB35">
        <f t="shared" si="28"/>
        <v>0</v>
      </c>
      <c r="BC35">
        <f t="shared" si="28"/>
        <v>0</v>
      </c>
      <c r="BD35">
        <f t="shared" si="28"/>
        <v>0</v>
      </c>
      <c r="BE35">
        <f t="shared" si="28"/>
        <v>0</v>
      </c>
      <c r="BF35">
        <f t="shared" si="28"/>
        <v>0</v>
      </c>
      <c r="BG35">
        <f t="shared" si="28"/>
        <v>0</v>
      </c>
      <c r="BH35">
        <f t="shared" si="28"/>
        <v>0</v>
      </c>
      <c r="BI35" s="196">
        <f t="shared" si="28"/>
        <v>0</v>
      </c>
      <c r="BJ35" s="196">
        <f t="shared" si="28"/>
        <v>0</v>
      </c>
      <c r="BK35" s="196">
        <f t="shared" si="28"/>
        <v>0</v>
      </c>
      <c r="BL35" s="196">
        <f t="shared" si="28"/>
        <v>0</v>
      </c>
      <c r="BM35" s="196">
        <f t="shared" si="28"/>
        <v>0</v>
      </c>
      <c r="BN35" s="196">
        <f t="shared" si="28"/>
        <v>0</v>
      </c>
      <c r="BO35" s="196">
        <f t="shared" si="28"/>
        <v>0</v>
      </c>
      <c r="BP35" s="196">
        <f t="shared" si="28"/>
        <v>0</v>
      </c>
      <c r="BQ35" s="196">
        <f t="shared" si="28"/>
        <v>0</v>
      </c>
      <c r="BR35" s="196">
        <f t="shared" si="28"/>
        <v>0</v>
      </c>
      <c r="BS35" s="196">
        <f t="shared" si="28"/>
        <v>0</v>
      </c>
      <c r="BT35" s="196">
        <f t="shared" si="28"/>
        <v>0</v>
      </c>
      <c r="BU35" s="196">
        <f t="shared" si="28"/>
        <v>0</v>
      </c>
      <c r="BV35" s="196">
        <f t="shared" si="28"/>
        <v>0</v>
      </c>
      <c r="BW35" s="196">
        <f t="shared" si="28"/>
        <v>0</v>
      </c>
      <c r="BX35" s="196">
        <f t="shared" si="28"/>
        <v>0</v>
      </c>
      <c r="BY35" s="196">
        <f t="shared" si="28"/>
        <v>0</v>
      </c>
      <c r="BZ35" s="196">
        <f t="shared" si="28"/>
        <v>0</v>
      </c>
      <c r="CA35" s="196">
        <f t="shared" si="28"/>
        <v>0</v>
      </c>
      <c r="CB35" s="196">
        <f t="shared" si="28"/>
        <v>0</v>
      </c>
      <c r="CC35" s="196">
        <f t="shared" ref="CC35:CW35" si="29">CB35-($P$20*$A$2)</f>
        <v>0</v>
      </c>
      <c r="CD35" s="196">
        <f t="shared" si="29"/>
        <v>0</v>
      </c>
      <c r="CE35" s="196">
        <f t="shared" si="29"/>
        <v>0</v>
      </c>
      <c r="CF35" s="196">
        <f t="shared" si="29"/>
        <v>0</v>
      </c>
      <c r="CG35" s="196">
        <f t="shared" si="29"/>
        <v>0</v>
      </c>
      <c r="CH35" s="196">
        <f t="shared" si="29"/>
        <v>0</v>
      </c>
      <c r="CI35" s="196">
        <f t="shared" si="29"/>
        <v>0</v>
      </c>
      <c r="CJ35" s="196">
        <f t="shared" si="29"/>
        <v>0</v>
      </c>
      <c r="CK35" s="196">
        <f t="shared" si="29"/>
        <v>0</v>
      </c>
      <c r="CL35" s="196">
        <f t="shared" si="29"/>
        <v>0</v>
      </c>
      <c r="CM35" s="196">
        <f t="shared" si="29"/>
        <v>0</v>
      </c>
      <c r="CN35" s="196">
        <f t="shared" si="29"/>
        <v>0</v>
      </c>
      <c r="CO35" s="196">
        <f t="shared" si="29"/>
        <v>0</v>
      </c>
      <c r="CP35" s="196">
        <f t="shared" si="29"/>
        <v>0</v>
      </c>
      <c r="CQ35" s="196">
        <f t="shared" si="29"/>
        <v>0</v>
      </c>
      <c r="CR35" s="196">
        <f t="shared" si="29"/>
        <v>0</v>
      </c>
      <c r="CS35" s="196">
        <f t="shared" si="29"/>
        <v>0</v>
      </c>
      <c r="CT35" s="196">
        <f t="shared" si="29"/>
        <v>0</v>
      </c>
      <c r="CU35" s="196">
        <f t="shared" si="29"/>
        <v>0</v>
      </c>
      <c r="CV35" s="196">
        <f t="shared" si="29"/>
        <v>0</v>
      </c>
      <c r="CW35" s="196">
        <f t="shared" si="29"/>
        <v>0</v>
      </c>
    </row>
    <row r="36" spans="1:101" x14ac:dyDescent="0.35">
      <c r="A36" t="s">
        <v>142</v>
      </c>
      <c r="C36" s="196"/>
      <c r="D36" s="196"/>
      <c r="E36" s="196"/>
      <c r="F36" s="196"/>
      <c r="G36" s="196"/>
      <c r="H36" s="196"/>
      <c r="I36" s="196"/>
      <c r="J36" s="196"/>
      <c r="K36" s="196"/>
      <c r="L36" s="196"/>
      <c r="M36" s="196"/>
      <c r="N36" s="204"/>
      <c r="O36" s="211"/>
      <c r="P36" s="211"/>
      <c r="Q36" s="218">
        <f>Q20-(Q20*$A$2)</f>
        <v>0</v>
      </c>
      <c r="R36" s="218">
        <f t="shared" ref="R36:CC36" si="30">Q36-($Q$20*$A$2)</f>
        <v>0</v>
      </c>
      <c r="S36" s="218">
        <f t="shared" si="30"/>
        <v>0</v>
      </c>
      <c r="T36" s="219">
        <f t="shared" si="30"/>
        <v>0</v>
      </c>
      <c r="U36" s="220">
        <f t="shared" si="30"/>
        <v>0</v>
      </c>
      <c r="V36" s="220">
        <f t="shared" si="30"/>
        <v>0</v>
      </c>
      <c r="W36" s="220">
        <f t="shared" si="30"/>
        <v>0</v>
      </c>
      <c r="X36" s="220">
        <f t="shared" si="30"/>
        <v>0</v>
      </c>
      <c r="Y36" s="220">
        <f t="shared" si="30"/>
        <v>0</v>
      </c>
      <c r="Z36" s="221">
        <f t="shared" si="30"/>
        <v>0</v>
      </c>
      <c r="AA36" s="221">
        <f t="shared" si="30"/>
        <v>0</v>
      </c>
      <c r="AB36" s="221">
        <f t="shared" si="30"/>
        <v>0</v>
      </c>
      <c r="AC36" s="221">
        <f t="shared" si="30"/>
        <v>0</v>
      </c>
      <c r="AD36" s="221">
        <f t="shared" si="30"/>
        <v>0</v>
      </c>
      <c r="AE36" s="221">
        <f t="shared" si="30"/>
        <v>0</v>
      </c>
      <c r="AF36" s="222">
        <f t="shared" si="30"/>
        <v>0</v>
      </c>
      <c r="AG36" s="222">
        <f t="shared" si="30"/>
        <v>0</v>
      </c>
      <c r="AH36" s="222">
        <f t="shared" si="30"/>
        <v>0</v>
      </c>
      <c r="AI36" s="222">
        <f t="shared" si="30"/>
        <v>0</v>
      </c>
      <c r="AJ36" s="222">
        <f t="shared" si="30"/>
        <v>0</v>
      </c>
      <c r="AK36" s="222">
        <f t="shared" si="30"/>
        <v>0</v>
      </c>
      <c r="AL36" s="223">
        <f t="shared" si="30"/>
        <v>0</v>
      </c>
      <c r="AM36" s="223">
        <f t="shared" si="30"/>
        <v>0</v>
      </c>
      <c r="AN36" s="223">
        <f t="shared" si="30"/>
        <v>0</v>
      </c>
      <c r="AO36" s="223">
        <f t="shared" si="30"/>
        <v>0</v>
      </c>
      <c r="AP36" s="223">
        <f t="shared" si="30"/>
        <v>0</v>
      </c>
      <c r="AQ36" s="223">
        <f t="shared" si="30"/>
        <v>0</v>
      </c>
      <c r="AR36" s="196">
        <f t="shared" si="30"/>
        <v>0</v>
      </c>
      <c r="AS36" s="196">
        <f t="shared" si="30"/>
        <v>0</v>
      </c>
      <c r="AT36" s="196">
        <f t="shared" si="30"/>
        <v>0</v>
      </c>
      <c r="AU36" s="196">
        <f t="shared" si="30"/>
        <v>0</v>
      </c>
      <c r="AV36" s="196">
        <f t="shared" si="30"/>
        <v>0</v>
      </c>
      <c r="AW36" s="196">
        <f t="shared" si="30"/>
        <v>0</v>
      </c>
      <c r="AX36">
        <f t="shared" si="30"/>
        <v>0</v>
      </c>
      <c r="AY36">
        <f t="shared" si="30"/>
        <v>0</v>
      </c>
      <c r="AZ36">
        <f t="shared" si="30"/>
        <v>0</v>
      </c>
      <c r="BA36">
        <f t="shared" si="30"/>
        <v>0</v>
      </c>
      <c r="BB36">
        <f t="shared" si="30"/>
        <v>0</v>
      </c>
      <c r="BC36">
        <f t="shared" si="30"/>
        <v>0</v>
      </c>
      <c r="BD36">
        <f t="shared" si="30"/>
        <v>0</v>
      </c>
      <c r="BE36">
        <f t="shared" si="30"/>
        <v>0</v>
      </c>
      <c r="BF36">
        <f t="shared" si="30"/>
        <v>0</v>
      </c>
      <c r="BG36">
        <f t="shared" si="30"/>
        <v>0</v>
      </c>
      <c r="BH36">
        <f t="shared" si="30"/>
        <v>0</v>
      </c>
      <c r="BI36" s="196">
        <f t="shared" si="30"/>
        <v>0</v>
      </c>
      <c r="BJ36" s="196">
        <f t="shared" si="30"/>
        <v>0</v>
      </c>
      <c r="BK36" s="196">
        <f t="shared" si="30"/>
        <v>0</v>
      </c>
      <c r="BL36" s="196">
        <f t="shared" si="30"/>
        <v>0</v>
      </c>
      <c r="BM36" s="196">
        <f t="shared" si="30"/>
        <v>0</v>
      </c>
      <c r="BN36" s="196">
        <f t="shared" si="30"/>
        <v>0</v>
      </c>
      <c r="BO36" s="196">
        <f t="shared" si="30"/>
        <v>0</v>
      </c>
      <c r="BP36" s="196">
        <f t="shared" si="30"/>
        <v>0</v>
      </c>
      <c r="BQ36" s="196">
        <f t="shared" si="30"/>
        <v>0</v>
      </c>
      <c r="BR36" s="196">
        <f t="shared" si="30"/>
        <v>0</v>
      </c>
      <c r="BS36" s="196">
        <f t="shared" si="30"/>
        <v>0</v>
      </c>
      <c r="BT36" s="196">
        <f t="shared" si="30"/>
        <v>0</v>
      </c>
      <c r="BU36" s="196">
        <f t="shared" si="30"/>
        <v>0</v>
      </c>
      <c r="BV36" s="196">
        <f t="shared" si="30"/>
        <v>0</v>
      </c>
      <c r="BW36" s="196">
        <f t="shared" si="30"/>
        <v>0</v>
      </c>
      <c r="BX36" s="196">
        <f t="shared" si="30"/>
        <v>0</v>
      </c>
      <c r="BY36" s="196">
        <f t="shared" si="30"/>
        <v>0</v>
      </c>
      <c r="BZ36" s="196">
        <f t="shared" si="30"/>
        <v>0</v>
      </c>
      <c r="CA36" s="196">
        <f t="shared" si="30"/>
        <v>0</v>
      </c>
      <c r="CB36" s="196">
        <f t="shared" si="30"/>
        <v>0</v>
      </c>
      <c r="CC36" s="196">
        <f t="shared" si="30"/>
        <v>0</v>
      </c>
      <c r="CD36" s="196">
        <f t="shared" ref="CD36:CW36" si="31">CC36-($Q$20*$A$2)</f>
        <v>0</v>
      </c>
      <c r="CE36" s="196">
        <f t="shared" si="31"/>
        <v>0</v>
      </c>
      <c r="CF36" s="196">
        <f t="shared" si="31"/>
        <v>0</v>
      </c>
      <c r="CG36" s="196">
        <f t="shared" si="31"/>
        <v>0</v>
      </c>
      <c r="CH36" s="196">
        <f t="shared" si="31"/>
        <v>0</v>
      </c>
      <c r="CI36" s="196">
        <f t="shared" si="31"/>
        <v>0</v>
      </c>
      <c r="CJ36" s="196">
        <f t="shared" si="31"/>
        <v>0</v>
      </c>
      <c r="CK36" s="196">
        <f t="shared" si="31"/>
        <v>0</v>
      </c>
      <c r="CL36" s="196">
        <f t="shared" si="31"/>
        <v>0</v>
      </c>
      <c r="CM36" s="196">
        <f t="shared" si="31"/>
        <v>0</v>
      </c>
      <c r="CN36" s="196">
        <f t="shared" si="31"/>
        <v>0</v>
      </c>
      <c r="CO36" s="196">
        <f t="shared" si="31"/>
        <v>0</v>
      </c>
      <c r="CP36" s="196">
        <f t="shared" si="31"/>
        <v>0</v>
      </c>
      <c r="CQ36" s="196">
        <f t="shared" si="31"/>
        <v>0</v>
      </c>
      <c r="CR36" s="196">
        <f t="shared" si="31"/>
        <v>0</v>
      </c>
      <c r="CS36" s="196">
        <f t="shared" si="31"/>
        <v>0</v>
      </c>
      <c r="CT36" s="196">
        <f t="shared" si="31"/>
        <v>0</v>
      </c>
      <c r="CU36" s="196">
        <f t="shared" si="31"/>
        <v>0</v>
      </c>
      <c r="CV36" s="196">
        <f t="shared" si="31"/>
        <v>0</v>
      </c>
      <c r="CW36" s="196">
        <f t="shared" si="31"/>
        <v>0</v>
      </c>
    </row>
    <row r="37" spans="1:101" x14ac:dyDescent="0.35">
      <c r="A37" t="s">
        <v>143</v>
      </c>
      <c r="C37" s="196"/>
      <c r="D37" s="196"/>
      <c r="E37" s="196"/>
      <c r="F37" s="196"/>
      <c r="G37" s="196"/>
      <c r="H37" s="196"/>
      <c r="I37" s="196"/>
      <c r="J37" s="196"/>
      <c r="K37" s="196"/>
      <c r="L37" s="196"/>
      <c r="M37" s="196"/>
      <c r="N37" s="204"/>
      <c r="O37" s="211"/>
      <c r="P37" s="211"/>
      <c r="Q37" s="211"/>
      <c r="R37" s="224">
        <f>R20-(R20*$A$2)</f>
        <v>0</v>
      </c>
      <c r="S37" s="224">
        <f t="shared" ref="S37:CD37" si="32">R37-($R$20*$A$2)</f>
        <v>0</v>
      </c>
      <c r="T37" s="225">
        <f t="shared" si="32"/>
        <v>0</v>
      </c>
      <c r="U37" s="226">
        <f t="shared" si="32"/>
        <v>0</v>
      </c>
      <c r="V37" s="226">
        <f t="shared" si="32"/>
        <v>0</v>
      </c>
      <c r="W37" s="226">
        <f t="shared" si="32"/>
        <v>0</v>
      </c>
      <c r="X37" s="226">
        <f t="shared" si="32"/>
        <v>0</v>
      </c>
      <c r="Y37" s="226">
        <f t="shared" si="32"/>
        <v>0</v>
      </c>
      <c r="Z37" s="227">
        <f t="shared" si="32"/>
        <v>0</v>
      </c>
      <c r="AA37" s="227">
        <f t="shared" si="32"/>
        <v>0</v>
      </c>
      <c r="AB37" s="227">
        <f t="shared" si="32"/>
        <v>0</v>
      </c>
      <c r="AC37" s="227">
        <f t="shared" si="32"/>
        <v>0</v>
      </c>
      <c r="AD37" s="227">
        <f t="shared" si="32"/>
        <v>0</v>
      </c>
      <c r="AE37" s="227">
        <f t="shared" si="32"/>
        <v>0</v>
      </c>
      <c r="AF37" s="228">
        <f t="shared" si="32"/>
        <v>0</v>
      </c>
      <c r="AG37" s="228">
        <f t="shared" si="32"/>
        <v>0</v>
      </c>
      <c r="AH37" s="228">
        <f t="shared" si="32"/>
        <v>0</v>
      </c>
      <c r="AI37" s="228">
        <f t="shared" si="32"/>
        <v>0</v>
      </c>
      <c r="AJ37" s="228">
        <f t="shared" si="32"/>
        <v>0</v>
      </c>
      <c r="AK37" s="228">
        <f t="shared" si="32"/>
        <v>0</v>
      </c>
      <c r="AL37" s="229">
        <f t="shared" si="32"/>
        <v>0</v>
      </c>
      <c r="AM37" s="229">
        <f t="shared" si="32"/>
        <v>0</v>
      </c>
      <c r="AN37" s="229">
        <f t="shared" si="32"/>
        <v>0</v>
      </c>
      <c r="AO37" s="229">
        <f t="shared" si="32"/>
        <v>0</v>
      </c>
      <c r="AP37" s="229">
        <f t="shared" si="32"/>
        <v>0</v>
      </c>
      <c r="AQ37" s="229">
        <f t="shared" si="32"/>
        <v>0</v>
      </c>
      <c r="AR37" s="196">
        <f t="shared" si="32"/>
        <v>0</v>
      </c>
      <c r="AS37" s="196">
        <f t="shared" si="32"/>
        <v>0</v>
      </c>
      <c r="AT37" s="196">
        <f t="shared" si="32"/>
        <v>0</v>
      </c>
      <c r="AU37" s="196">
        <f t="shared" si="32"/>
        <v>0</v>
      </c>
      <c r="AV37" s="196">
        <f t="shared" si="32"/>
        <v>0</v>
      </c>
      <c r="AW37" s="196">
        <f t="shared" si="32"/>
        <v>0</v>
      </c>
      <c r="AX37">
        <f t="shared" si="32"/>
        <v>0</v>
      </c>
      <c r="AY37">
        <f t="shared" si="32"/>
        <v>0</v>
      </c>
      <c r="AZ37">
        <f t="shared" si="32"/>
        <v>0</v>
      </c>
      <c r="BA37">
        <f t="shared" si="32"/>
        <v>0</v>
      </c>
      <c r="BB37">
        <f t="shared" si="32"/>
        <v>0</v>
      </c>
      <c r="BC37">
        <f t="shared" si="32"/>
        <v>0</v>
      </c>
      <c r="BD37">
        <f t="shared" si="32"/>
        <v>0</v>
      </c>
      <c r="BE37">
        <f t="shared" si="32"/>
        <v>0</v>
      </c>
      <c r="BF37">
        <f t="shared" si="32"/>
        <v>0</v>
      </c>
      <c r="BG37">
        <f t="shared" si="32"/>
        <v>0</v>
      </c>
      <c r="BH37">
        <f t="shared" si="32"/>
        <v>0</v>
      </c>
      <c r="BI37" s="196">
        <f t="shared" si="32"/>
        <v>0</v>
      </c>
      <c r="BJ37" s="196">
        <f t="shared" si="32"/>
        <v>0</v>
      </c>
      <c r="BK37" s="196">
        <f t="shared" si="32"/>
        <v>0</v>
      </c>
      <c r="BL37" s="196">
        <f t="shared" si="32"/>
        <v>0</v>
      </c>
      <c r="BM37" s="196">
        <f t="shared" si="32"/>
        <v>0</v>
      </c>
      <c r="BN37" s="196">
        <f t="shared" si="32"/>
        <v>0</v>
      </c>
      <c r="BO37" s="196">
        <f t="shared" si="32"/>
        <v>0</v>
      </c>
      <c r="BP37" s="196">
        <f t="shared" si="32"/>
        <v>0</v>
      </c>
      <c r="BQ37" s="196">
        <f t="shared" si="32"/>
        <v>0</v>
      </c>
      <c r="BR37" s="196">
        <f t="shared" si="32"/>
        <v>0</v>
      </c>
      <c r="BS37" s="196">
        <f t="shared" si="32"/>
        <v>0</v>
      </c>
      <c r="BT37" s="196">
        <f t="shared" si="32"/>
        <v>0</v>
      </c>
      <c r="BU37" s="196">
        <f t="shared" si="32"/>
        <v>0</v>
      </c>
      <c r="BV37" s="196">
        <f t="shared" si="32"/>
        <v>0</v>
      </c>
      <c r="BW37" s="196">
        <f t="shared" si="32"/>
        <v>0</v>
      </c>
      <c r="BX37" s="196">
        <f t="shared" si="32"/>
        <v>0</v>
      </c>
      <c r="BY37" s="196">
        <f t="shared" si="32"/>
        <v>0</v>
      </c>
      <c r="BZ37" s="196">
        <f t="shared" si="32"/>
        <v>0</v>
      </c>
      <c r="CA37" s="196">
        <f t="shared" si="32"/>
        <v>0</v>
      </c>
      <c r="CB37" s="196">
        <f t="shared" si="32"/>
        <v>0</v>
      </c>
      <c r="CC37" s="196">
        <f t="shared" si="32"/>
        <v>0</v>
      </c>
      <c r="CD37" s="196">
        <f t="shared" si="32"/>
        <v>0</v>
      </c>
      <c r="CE37" s="196">
        <f t="shared" ref="CE37:CW37" si="33">CD37-($R$20*$A$2)</f>
        <v>0</v>
      </c>
      <c r="CF37" s="196">
        <f t="shared" si="33"/>
        <v>0</v>
      </c>
      <c r="CG37" s="196">
        <f t="shared" si="33"/>
        <v>0</v>
      </c>
      <c r="CH37" s="196">
        <f t="shared" si="33"/>
        <v>0</v>
      </c>
      <c r="CI37" s="196">
        <f t="shared" si="33"/>
        <v>0</v>
      </c>
      <c r="CJ37" s="196">
        <f t="shared" si="33"/>
        <v>0</v>
      </c>
      <c r="CK37" s="196">
        <f t="shared" si="33"/>
        <v>0</v>
      </c>
      <c r="CL37" s="196">
        <f t="shared" si="33"/>
        <v>0</v>
      </c>
      <c r="CM37" s="196">
        <f t="shared" si="33"/>
        <v>0</v>
      </c>
      <c r="CN37" s="196">
        <f t="shared" si="33"/>
        <v>0</v>
      </c>
      <c r="CO37" s="196">
        <f t="shared" si="33"/>
        <v>0</v>
      </c>
      <c r="CP37" s="196">
        <f t="shared" si="33"/>
        <v>0</v>
      </c>
      <c r="CQ37" s="196">
        <f t="shared" si="33"/>
        <v>0</v>
      </c>
      <c r="CR37" s="196">
        <f t="shared" si="33"/>
        <v>0</v>
      </c>
      <c r="CS37" s="196">
        <f t="shared" si="33"/>
        <v>0</v>
      </c>
      <c r="CT37" s="196">
        <f t="shared" si="33"/>
        <v>0</v>
      </c>
      <c r="CU37" s="196">
        <f t="shared" si="33"/>
        <v>0</v>
      </c>
      <c r="CV37" s="196">
        <f t="shared" si="33"/>
        <v>0</v>
      </c>
      <c r="CW37" s="196">
        <f t="shared" si="33"/>
        <v>0</v>
      </c>
    </row>
    <row r="38" spans="1:101" x14ac:dyDescent="0.35">
      <c r="A38" t="s">
        <v>144</v>
      </c>
      <c r="C38" s="196"/>
      <c r="D38" s="196"/>
      <c r="E38" s="196"/>
      <c r="F38" s="196"/>
      <c r="G38" s="196"/>
      <c r="H38" s="196"/>
      <c r="I38" s="196"/>
      <c r="J38" s="196"/>
      <c r="K38" s="196"/>
      <c r="L38" s="196"/>
      <c r="M38" s="196"/>
      <c r="N38" s="204"/>
      <c r="O38" s="211"/>
      <c r="P38" s="211"/>
      <c r="Q38" s="211"/>
      <c r="R38" s="211"/>
      <c r="S38" s="230">
        <f>S20-(S20*$A$2)</f>
        <v>0</v>
      </c>
      <c r="T38" s="231">
        <f t="shared" ref="T38:CE38" si="34">S38-($S$20*$A$2)</f>
        <v>0</v>
      </c>
      <c r="U38" s="232">
        <f t="shared" si="34"/>
        <v>0</v>
      </c>
      <c r="V38" s="232">
        <f t="shared" si="34"/>
        <v>0</v>
      </c>
      <c r="W38" s="232">
        <f t="shared" si="34"/>
        <v>0</v>
      </c>
      <c r="X38" s="232">
        <f t="shared" si="34"/>
        <v>0</v>
      </c>
      <c r="Y38" s="232">
        <f t="shared" si="34"/>
        <v>0</v>
      </c>
      <c r="Z38" s="233">
        <f t="shared" si="34"/>
        <v>0</v>
      </c>
      <c r="AA38" s="233">
        <f t="shared" si="34"/>
        <v>0</v>
      </c>
      <c r="AB38" s="233">
        <f t="shared" si="34"/>
        <v>0</v>
      </c>
      <c r="AC38" s="233">
        <f t="shared" si="34"/>
        <v>0</v>
      </c>
      <c r="AD38" s="233">
        <f t="shared" si="34"/>
        <v>0</v>
      </c>
      <c r="AE38" s="233">
        <f t="shared" si="34"/>
        <v>0</v>
      </c>
      <c r="AF38" s="234">
        <f t="shared" si="34"/>
        <v>0</v>
      </c>
      <c r="AG38" s="234">
        <f t="shared" si="34"/>
        <v>0</v>
      </c>
      <c r="AH38" s="234">
        <f t="shared" si="34"/>
        <v>0</v>
      </c>
      <c r="AI38" s="234">
        <f t="shared" si="34"/>
        <v>0</v>
      </c>
      <c r="AJ38" s="234">
        <f t="shared" si="34"/>
        <v>0</v>
      </c>
      <c r="AK38" s="234">
        <f t="shared" si="34"/>
        <v>0</v>
      </c>
      <c r="AL38" s="235">
        <f t="shared" si="34"/>
        <v>0</v>
      </c>
      <c r="AM38" s="235">
        <f t="shared" si="34"/>
        <v>0</v>
      </c>
      <c r="AN38" s="235">
        <f t="shared" si="34"/>
        <v>0</v>
      </c>
      <c r="AO38" s="235">
        <f t="shared" si="34"/>
        <v>0</v>
      </c>
      <c r="AP38" s="235">
        <f t="shared" si="34"/>
        <v>0</v>
      </c>
      <c r="AQ38" s="235">
        <f t="shared" si="34"/>
        <v>0</v>
      </c>
      <c r="AR38" s="196">
        <f t="shared" si="34"/>
        <v>0</v>
      </c>
      <c r="AS38" s="196">
        <f t="shared" si="34"/>
        <v>0</v>
      </c>
      <c r="AT38" s="196">
        <f t="shared" si="34"/>
        <v>0</v>
      </c>
      <c r="AU38" s="196">
        <f t="shared" si="34"/>
        <v>0</v>
      </c>
      <c r="AV38" s="196">
        <f t="shared" si="34"/>
        <v>0</v>
      </c>
      <c r="AW38" s="196">
        <f t="shared" si="34"/>
        <v>0</v>
      </c>
      <c r="AX38">
        <f t="shared" si="34"/>
        <v>0</v>
      </c>
      <c r="AY38">
        <f t="shared" si="34"/>
        <v>0</v>
      </c>
      <c r="AZ38">
        <f t="shared" si="34"/>
        <v>0</v>
      </c>
      <c r="BA38">
        <f t="shared" si="34"/>
        <v>0</v>
      </c>
      <c r="BB38">
        <f t="shared" si="34"/>
        <v>0</v>
      </c>
      <c r="BC38">
        <f t="shared" si="34"/>
        <v>0</v>
      </c>
      <c r="BD38">
        <f t="shared" si="34"/>
        <v>0</v>
      </c>
      <c r="BE38">
        <f t="shared" si="34"/>
        <v>0</v>
      </c>
      <c r="BF38">
        <f t="shared" si="34"/>
        <v>0</v>
      </c>
      <c r="BG38">
        <f t="shared" si="34"/>
        <v>0</v>
      </c>
      <c r="BH38">
        <f t="shared" si="34"/>
        <v>0</v>
      </c>
      <c r="BI38" s="196">
        <f t="shared" si="34"/>
        <v>0</v>
      </c>
      <c r="BJ38" s="196">
        <f t="shared" si="34"/>
        <v>0</v>
      </c>
      <c r="BK38" s="196">
        <f t="shared" si="34"/>
        <v>0</v>
      </c>
      <c r="BL38" s="196">
        <f t="shared" si="34"/>
        <v>0</v>
      </c>
      <c r="BM38" s="196">
        <f t="shared" si="34"/>
        <v>0</v>
      </c>
      <c r="BN38" s="196">
        <f t="shared" si="34"/>
        <v>0</v>
      </c>
      <c r="BO38" s="196">
        <f t="shared" si="34"/>
        <v>0</v>
      </c>
      <c r="BP38" s="196">
        <f t="shared" si="34"/>
        <v>0</v>
      </c>
      <c r="BQ38" s="196">
        <f t="shared" si="34"/>
        <v>0</v>
      </c>
      <c r="BR38" s="196">
        <f t="shared" si="34"/>
        <v>0</v>
      </c>
      <c r="BS38" s="196">
        <f t="shared" si="34"/>
        <v>0</v>
      </c>
      <c r="BT38" s="196">
        <f t="shared" si="34"/>
        <v>0</v>
      </c>
      <c r="BU38" s="196">
        <f t="shared" si="34"/>
        <v>0</v>
      </c>
      <c r="BV38" s="196">
        <f t="shared" si="34"/>
        <v>0</v>
      </c>
      <c r="BW38" s="196">
        <f t="shared" si="34"/>
        <v>0</v>
      </c>
      <c r="BX38" s="196">
        <f t="shared" si="34"/>
        <v>0</v>
      </c>
      <c r="BY38" s="196">
        <f t="shared" si="34"/>
        <v>0</v>
      </c>
      <c r="BZ38" s="196">
        <f t="shared" si="34"/>
        <v>0</v>
      </c>
      <c r="CA38" s="196">
        <f t="shared" si="34"/>
        <v>0</v>
      </c>
      <c r="CB38" s="196">
        <f t="shared" si="34"/>
        <v>0</v>
      </c>
      <c r="CC38" s="196">
        <f t="shared" si="34"/>
        <v>0</v>
      </c>
      <c r="CD38" s="196">
        <f t="shared" si="34"/>
        <v>0</v>
      </c>
      <c r="CE38" s="196">
        <f t="shared" si="34"/>
        <v>0</v>
      </c>
      <c r="CF38" s="196">
        <f t="shared" ref="CF38:CW38" si="35">CE38-($S$20*$A$2)</f>
        <v>0</v>
      </c>
      <c r="CG38" s="196">
        <f t="shared" si="35"/>
        <v>0</v>
      </c>
      <c r="CH38" s="196">
        <f t="shared" si="35"/>
        <v>0</v>
      </c>
      <c r="CI38" s="196">
        <f t="shared" si="35"/>
        <v>0</v>
      </c>
      <c r="CJ38" s="196">
        <f t="shared" si="35"/>
        <v>0</v>
      </c>
      <c r="CK38" s="196">
        <f t="shared" si="35"/>
        <v>0</v>
      </c>
      <c r="CL38" s="196">
        <f t="shared" si="35"/>
        <v>0</v>
      </c>
      <c r="CM38" s="196">
        <f t="shared" si="35"/>
        <v>0</v>
      </c>
      <c r="CN38" s="196">
        <f t="shared" si="35"/>
        <v>0</v>
      </c>
      <c r="CO38" s="196">
        <f t="shared" si="35"/>
        <v>0</v>
      </c>
      <c r="CP38" s="196">
        <f t="shared" si="35"/>
        <v>0</v>
      </c>
      <c r="CQ38" s="196">
        <f t="shared" si="35"/>
        <v>0</v>
      </c>
      <c r="CR38" s="196">
        <f t="shared" si="35"/>
        <v>0</v>
      </c>
      <c r="CS38" s="196">
        <f t="shared" si="35"/>
        <v>0</v>
      </c>
      <c r="CT38" s="196">
        <f t="shared" si="35"/>
        <v>0</v>
      </c>
      <c r="CU38" s="196">
        <f t="shared" si="35"/>
        <v>0</v>
      </c>
      <c r="CV38" s="196">
        <f t="shared" si="35"/>
        <v>0</v>
      </c>
      <c r="CW38" s="196">
        <f t="shared" si="35"/>
        <v>0</v>
      </c>
    </row>
    <row r="39" spans="1:101" x14ac:dyDescent="0.35">
      <c r="A39" t="s">
        <v>145</v>
      </c>
      <c r="C39" s="196"/>
      <c r="D39" s="196"/>
      <c r="E39" s="196"/>
      <c r="F39" s="196"/>
      <c r="G39" s="196"/>
      <c r="H39" s="196"/>
      <c r="I39" s="196"/>
      <c r="J39" s="196"/>
      <c r="K39" s="196"/>
      <c r="L39" s="196"/>
      <c r="M39" s="196"/>
      <c r="N39" s="196"/>
      <c r="O39" s="196"/>
      <c r="P39" s="196"/>
      <c r="Q39" s="196"/>
      <c r="R39" s="196"/>
      <c r="S39" s="196"/>
      <c r="T39" s="198">
        <f>T20-(T20*$A$2)</f>
        <v>0</v>
      </c>
      <c r="U39" s="198">
        <f t="shared" ref="U39:CF39" si="36">T39-($T$20*$A$2)</f>
        <v>0</v>
      </c>
      <c r="V39" s="198">
        <f t="shared" si="36"/>
        <v>0</v>
      </c>
      <c r="W39" s="198">
        <f t="shared" si="36"/>
        <v>0</v>
      </c>
      <c r="X39" s="198">
        <f t="shared" si="36"/>
        <v>0</v>
      </c>
      <c r="Y39" s="198">
        <f t="shared" si="36"/>
        <v>0</v>
      </c>
      <c r="Z39" s="199">
        <f t="shared" si="36"/>
        <v>0</v>
      </c>
      <c r="AA39" s="200">
        <f t="shared" si="36"/>
        <v>0</v>
      </c>
      <c r="AB39" s="200">
        <f t="shared" si="36"/>
        <v>0</v>
      </c>
      <c r="AC39" s="200">
        <f t="shared" si="36"/>
        <v>0</v>
      </c>
      <c r="AD39" s="200">
        <f t="shared" si="36"/>
        <v>0</v>
      </c>
      <c r="AE39" s="200">
        <f t="shared" si="36"/>
        <v>0</v>
      </c>
      <c r="AF39" s="201">
        <f t="shared" si="36"/>
        <v>0</v>
      </c>
      <c r="AG39" s="201">
        <f t="shared" si="36"/>
        <v>0</v>
      </c>
      <c r="AH39" s="201">
        <f t="shared" si="36"/>
        <v>0</v>
      </c>
      <c r="AI39" s="201">
        <f t="shared" si="36"/>
        <v>0</v>
      </c>
      <c r="AJ39" s="201">
        <f t="shared" si="36"/>
        <v>0</v>
      </c>
      <c r="AK39" s="201">
        <f t="shared" si="36"/>
        <v>0</v>
      </c>
      <c r="AL39" s="202">
        <f t="shared" si="36"/>
        <v>0</v>
      </c>
      <c r="AM39" s="202">
        <f t="shared" si="36"/>
        <v>0</v>
      </c>
      <c r="AN39" s="202">
        <f t="shared" si="36"/>
        <v>0</v>
      </c>
      <c r="AO39" s="202">
        <f t="shared" si="36"/>
        <v>0</v>
      </c>
      <c r="AP39" s="202">
        <f t="shared" si="36"/>
        <v>0</v>
      </c>
      <c r="AQ39" s="202">
        <f t="shared" si="36"/>
        <v>0</v>
      </c>
      <c r="AR39" s="203">
        <f t="shared" si="36"/>
        <v>0</v>
      </c>
      <c r="AS39" s="203">
        <f t="shared" si="36"/>
        <v>0</v>
      </c>
      <c r="AT39" s="203">
        <f t="shared" si="36"/>
        <v>0</v>
      </c>
      <c r="AU39" s="203">
        <f t="shared" si="36"/>
        <v>0</v>
      </c>
      <c r="AV39" s="203">
        <f t="shared" si="36"/>
        <v>0</v>
      </c>
      <c r="AW39" s="203">
        <f t="shared" si="36"/>
        <v>0</v>
      </c>
      <c r="AX39">
        <f t="shared" si="36"/>
        <v>0</v>
      </c>
      <c r="AY39">
        <f t="shared" si="36"/>
        <v>0</v>
      </c>
      <c r="AZ39">
        <f t="shared" si="36"/>
        <v>0</v>
      </c>
      <c r="BA39">
        <f t="shared" si="36"/>
        <v>0</v>
      </c>
      <c r="BB39">
        <f t="shared" si="36"/>
        <v>0</v>
      </c>
      <c r="BC39">
        <f t="shared" si="36"/>
        <v>0</v>
      </c>
      <c r="BD39">
        <f t="shared" si="36"/>
        <v>0</v>
      </c>
      <c r="BE39">
        <f t="shared" si="36"/>
        <v>0</v>
      </c>
      <c r="BF39">
        <f t="shared" si="36"/>
        <v>0</v>
      </c>
      <c r="BG39">
        <f t="shared" si="36"/>
        <v>0</v>
      </c>
      <c r="BH39">
        <f t="shared" si="36"/>
        <v>0</v>
      </c>
      <c r="BI39" s="196">
        <f t="shared" si="36"/>
        <v>0</v>
      </c>
      <c r="BJ39" s="196">
        <f t="shared" si="36"/>
        <v>0</v>
      </c>
      <c r="BK39" s="196">
        <f t="shared" si="36"/>
        <v>0</v>
      </c>
      <c r="BL39" s="196">
        <f t="shared" si="36"/>
        <v>0</v>
      </c>
      <c r="BM39" s="196">
        <f t="shared" si="36"/>
        <v>0</v>
      </c>
      <c r="BN39" s="196">
        <f t="shared" si="36"/>
        <v>0</v>
      </c>
      <c r="BO39" s="196">
        <f t="shared" si="36"/>
        <v>0</v>
      </c>
      <c r="BP39" s="196">
        <f t="shared" si="36"/>
        <v>0</v>
      </c>
      <c r="BQ39" s="196">
        <f t="shared" si="36"/>
        <v>0</v>
      </c>
      <c r="BR39" s="196">
        <f t="shared" si="36"/>
        <v>0</v>
      </c>
      <c r="BS39" s="196">
        <f t="shared" si="36"/>
        <v>0</v>
      </c>
      <c r="BT39" s="196">
        <f t="shared" si="36"/>
        <v>0</v>
      </c>
      <c r="BU39" s="196">
        <f t="shared" si="36"/>
        <v>0</v>
      </c>
      <c r="BV39" s="196">
        <f t="shared" si="36"/>
        <v>0</v>
      </c>
      <c r="BW39" s="196">
        <f t="shared" si="36"/>
        <v>0</v>
      </c>
      <c r="BX39" s="196">
        <f t="shared" si="36"/>
        <v>0</v>
      </c>
      <c r="BY39" s="196">
        <f t="shared" si="36"/>
        <v>0</v>
      </c>
      <c r="BZ39" s="196">
        <f t="shared" si="36"/>
        <v>0</v>
      </c>
      <c r="CA39" s="196">
        <f t="shared" si="36"/>
        <v>0</v>
      </c>
      <c r="CB39" s="196">
        <f t="shared" si="36"/>
        <v>0</v>
      </c>
      <c r="CC39" s="196">
        <f t="shared" si="36"/>
        <v>0</v>
      </c>
      <c r="CD39" s="196">
        <f t="shared" si="36"/>
        <v>0</v>
      </c>
      <c r="CE39" s="196">
        <f t="shared" si="36"/>
        <v>0</v>
      </c>
      <c r="CF39" s="196">
        <f t="shared" si="36"/>
        <v>0</v>
      </c>
      <c r="CG39" s="196">
        <f t="shared" ref="CG39:CW39" si="37">CF39-($T$20*$A$2)</f>
        <v>0</v>
      </c>
      <c r="CH39" s="196">
        <f t="shared" si="37"/>
        <v>0</v>
      </c>
      <c r="CI39" s="196">
        <f t="shared" si="37"/>
        <v>0</v>
      </c>
      <c r="CJ39" s="196">
        <f t="shared" si="37"/>
        <v>0</v>
      </c>
      <c r="CK39" s="196">
        <f t="shared" si="37"/>
        <v>0</v>
      </c>
      <c r="CL39" s="196">
        <f t="shared" si="37"/>
        <v>0</v>
      </c>
      <c r="CM39" s="196">
        <f t="shared" si="37"/>
        <v>0</v>
      </c>
      <c r="CN39" s="196">
        <f t="shared" si="37"/>
        <v>0</v>
      </c>
      <c r="CO39" s="196">
        <f t="shared" si="37"/>
        <v>0</v>
      </c>
      <c r="CP39" s="196">
        <f t="shared" si="37"/>
        <v>0</v>
      </c>
      <c r="CQ39" s="196">
        <f t="shared" si="37"/>
        <v>0</v>
      </c>
      <c r="CR39" s="196">
        <f t="shared" si="37"/>
        <v>0</v>
      </c>
      <c r="CS39" s="196">
        <f t="shared" si="37"/>
        <v>0</v>
      </c>
      <c r="CT39" s="196">
        <f t="shared" si="37"/>
        <v>0</v>
      </c>
      <c r="CU39" s="196">
        <f t="shared" si="37"/>
        <v>0</v>
      </c>
      <c r="CV39" s="196">
        <f t="shared" si="37"/>
        <v>0</v>
      </c>
      <c r="CW39" s="196">
        <f t="shared" si="37"/>
        <v>0</v>
      </c>
    </row>
    <row r="40" spans="1:101" x14ac:dyDescent="0.35">
      <c r="A40" t="s">
        <v>146</v>
      </c>
      <c r="C40" s="196"/>
      <c r="D40" s="196"/>
      <c r="E40" s="196"/>
      <c r="F40" s="196"/>
      <c r="G40" s="196"/>
      <c r="H40" s="196"/>
      <c r="I40" s="196"/>
      <c r="J40" s="196"/>
      <c r="K40" s="196"/>
      <c r="L40" s="196"/>
      <c r="M40" s="196"/>
      <c r="N40" s="196"/>
      <c r="O40" s="196"/>
      <c r="P40" s="196"/>
      <c r="Q40" s="196"/>
      <c r="R40" s="196"/>
      <c r="S40" s="196"/>
      <c r="T40" s="204"/>
      <c r="U40" s="205">
        <f>U20-(U20*$A$2)</f>
        <v>0</v>
      </c>
      <c r="V40" s="205">
        <f t="shared" ref="V40:CG40" si="38">U40-($U$20*$A$2)</f>
        <v>0</v>
      </c>
      <c r="W40" s="205">
        <f t="shared" si="38"/>
        <v>0</v>
      </c>
      <c r="X40" s="205">
        <f t="shared" si="38"/>
        <v>0</v>
      </c>
      <c r="Y40" s="205">
        <f t="shared" si="38"/>
        <v>0</v>
      </c>
      <c r="Z40" s="206">
        <f t="shared" si="38"/>
        <v>0</v>
      </c>
      <c r="AA40" s="207">
        <f t="shared" si="38"/>
        <v>0</v>
      </c>
      <c r="AB40" s="207">
        <f t="shared" si="38"/>
        <v>0</v>
      </c>
      <c r="AC40" s="207">
        <f t="shared" si="38"/>
        <v>0</v>
      </c>
      <c r="AD40" s="207">
        <f t="shared" si="38"/>
        <v>0</v>
      </c>
      <c r="AE40" s="207">
        <f t="shared" si="38"/>
        <v>0</v>
      </c>
      <c r="AF40" s="208">
        <f t="shared" si="38"/>
        <v>0</v>
      </c>
      <c r="AG40" s="208">
        <f t="shared" si="38"/>
        <v>0</v>
      </c>
      <c r="AH40" s="208">
        <f t="shared" si="38"/>
        <v>0</v>
      </c>
      <c r="AI40" s="208">
        <f t="shared" si="38"/>
        <v>0</v>
      </c>
      <c r="AJ40" s="208">
        <f t="shared" si="38"/>
        <v>0</v>
      </c>
      <c r="AK40" s="208">
        <f t="shared" si="38"/>
        <v>0</v>
      </c>
      <c r="AL40" s="209">
        <f t="shared" si="38"/>
        <v>0</v>
      </c>
      <c r="AM40" s="209">
        <f t="shared" si="38"/>
        <v>0</v>
      </c>
      <c r="AN40" s="209">
        <f t="shared" si="38"/>
        <v>0</v>
      </c>
      <c r="AO40" s="209">
        <f t="shared" si="38"/>
        <v>0</v>
      </c>
      <c r="AP40" s="209">
        <f t="shared" si="38"/>
        <v>0</v>
      </c>
      <c r="AQ40" s="209">
        <f t="shared" si="38"/>
        <v>0</v>
      </c>
      <c r="AR40" s="210">
        <f t="shared" si="38"/>
        <v>0</v>
      </c>
      <c r="AS40" s="210">
        <f t="shared" si="38"/>
        <v>0</v>
      </c>
      <c r="AT40" s="210">
        <f t="shared" si="38"/>
        <v>0</v>
      </c>
      <c r="AU40" s="210">
        <f t="shared" si="38"/>
        <v>0</v>
      </c>
      <c r="AV40" s="210">
        <f t="shared" si="38"/>
        <v>0</v>
      </c>
      <c r="AW40" s="210">
        <f t="shared" si="38"/>
        <v>0</v>
      </c>
      <c r="AX40">
        <f t="shared" si="38"/>
        <v>0</v>
      </c>
      <c r="AY40">
        <f t="shared" si="38"/>
        <v>0</v>
      </c>
      <c r="AZ40">
        <f t="shared" si="38"/>
        <v>0</v>
      </c>
      <c r="BA40">
        <f t="shared" si="38"/>
        <v>0</v>
      </c>
      <c r="BB40">
        <f t="shared" si="38"/>
        <v>0</v>
      </c>
      <c r="BC40">
        <f t="shared" si="38"/>
        <v>0</v>
      </c>
      <c r="BD40">
        <f t="shared" si="38"/>
        <v>0</v>
      </c>
      <c r="BE40">
        <f t="shared" si="38"/>
        <v>0</v>
      </c>
      <c r="BF40">
        <f t="shared" si="38"/>
        <v>0</v>
      </c>
      <c r="BG40">
        <f t="shared" si="38"/>
        <v>0</v>
      </c>
      <c r="BH40">
        <f t="shared" si="38"/>
        <v>0</v>
      </c>
      <c r="BI40" s="196">
        <f t="shared" si="38"/>
        <v>0</v>
      </c>
      <c r="BJ40" s="196">
        <f t="shared" si="38"/>
        <v>0</v>
      </c>
      <c r="BK40" s="196">
        <f t="shared" si="38"/>
        <v>0</v>
      </c>
      <c r="BL40" s="196">
        <f t="shared" si="38"/>
        <v>0</v>
      </c>
      <c r="BM40" s="196">
        <f t="shared" si="38"/>
        <v>0</v>
      </c>
      <c r="BN40" s="196">
        <f t="shared" si="38"/>
        <v>0</v>
      </c>
      <c r="BO40" s="196">
        <f t="shared" si="38"/>
        <v>0</v>
      </c>
      <c r="BP40" s="196">
        <f t="shared" si="38"/>
        <v>0</v>
      </c>
      <c r="BQ40" s="196">
        <f t="shared" si="38"/>
        <v>0</v>
      </c>
      <c r="BR40" s="196">
        <f t="shared" si="38"/>
        <v>0</v>
      </c>
      <c r="BS40" s="196">
        <f t="shared" si="38"/>
        <v>0</v>
      </c>
      <c r="BT40" s="196">
        <f t="shared" si="38"/>
        <v>0</v>
      </c>
      <c r="BU40" s="196">
        <f t="shared" si="38"/>
        <v>0</v>
      </c>
      <c r="BV40" s="196">
        <f t="shared" si="38"/>
        <v>0</v>
      </c>
      <c r="BW40" s="196">
        <f t="shared" si="38"/>
        <v>0</v>
      </c>
      <c r="BX40" s="196">
        <f t="shared" si="38"/>
        <v>0</v>
      </c>
      <c r="BY40" s="196">
        <f t="shared" si="38"/>
        <v>0</v>
      </c>
      <c r="BZ40" s="196">
        <f t="shared" si="38"/>
        <v>0</v>
      </c>
      <c r="CA40" s="196">
        <f t="shared" si="38"/>
        <v>0</v>
      </c>
      <c r="CB40" s="196">
        <f t="shared" si="38"/>
        <v>0</v>
      </c>
      <c r="CC40" s="196">
        <f t="shared" si="38"/>
        <v>0</v>
      </c>
      <c r="CD40" s="196">
        <f t="shared" si="38"/>
        <v>0</v>
      </c>
      <c r="CE40" s="196">
        <f t="shared" si="38"/>
        <v>0</v>
      </c>
      <c r="CF40" s="196">
        <f t="shared" si="38"/>
        <v>0</v>
      </c>
      <c r="CG40" s="196">
        <f t="shared" si="38"/>
        <v>0</v>
      </c>
      <c r="CH40" s="196">
        <f t="shared" ref="CH40:CW40" si="39">CG40-($U$20*$A$2)</f>
        <v>0</v>
      </c>
      <c r="CI40" s="196">
        <f t="shared" si="39"/>
        <v>0</v>
      </c>
      <c r="CJ40" s="196">
        <f t="shared" si="39"/>
        <v>0</v>
      </c>
      <c r="CK40" s="196">
        <f t="shared" si="39"/>
        <v>0</v>
      </c>
      <c r="CL40" s="196">
        <f t="shared" si="39"/>
        <v>0</v>
      </c>
      <c r="CM40" s="196">
        <f t="shared" si="39"/>
        <v>0</v>
      </c>
      <c r="CN40" s="196">
        <f t="shared" si="39"/>
        <v>0</v>
      </c>
      <c r="CO40" s="196">
        <f t="shared" si="39"/>
        <v>0</v>
      </c>
      <c r="CP40" s="196">
        <f t="shared" si="39"/>
        <v>0</v>
      </c>
      <c r="CQ40" s="196">
        <f t="shared" si="39"/>
        <v>0</v>
      </c>
      <c r="CR40" s="196">
        <f t="shared" si="39"/>
        <v>0</v>
      </c>
      <c r="CS40" s="196">
        <f t="shared" si="39"/>
        <v>0</v>
      </c>
      <c r="CT40" s="196">
        <f t="shared" si="39"/>
        <v>0</v>
      </c>
      <c r="CU40" s="196">
        <f t="shared" si="39"/>
        <v>0</v>
      </c>
      <c r="CV40" s="196">
        <f t="shared" si="39"/>
        <v>0</v>
      </c>
      <c r="CW40" s="196">
        <f t="shared" si="39"/>
        <v>0</v>
      </c>
    </row>
    <row r="41" spans="1:101" x14ac:dyDescent="0.35">
      <c r="A41" t="s">
        <v>147</v>
      </c>
      <c r="C41" s="196"/>
      <c r="D41" s="196"/>
      <c r="E41" s="196"/>
      <c r="F41" s="196"/>
      <c r="G41" s="196"/>
      <c r="H41" s="196"/>
      <c r="I41" s="196"/>
      <c r="J41" s="196"/>
      <c r="K41" s="196"/>
      <c r="L41" s="196"/>
      <c r="M41" s="196"/>
      <c r="N41" s="196"/>
      <c r="O41" s="196"/>
      <c r="P41" s="196"/>
      <c r="Q41" s="196"/>
      <c r="R41" s="196"/>
      <c r="S41" s="196"/>
      <c r="T41" s="204"/>
      <c r="U41" s="211"/>
      <c r="V41" s="212">
        <f>V20-(V20*$A$2)</f>
        <v>0</v>
      </c>
      <c r="W41" s="212">
        <f t="shared" ref="W41:CH41" si="40">V41-($V$20*$A$2)</f>
        <v>0</v>
      </c>
      <c r="X41" s="212">
        <f t="shared" si="40"/>
        <v>0</v>
      </c>
      <c r="Y41" s="212">
        <f t="shared" si="40"/>
        <v>0</v>
      </c>
      <c r="Z41" s="213">
        <f t="shared" si="40"/>
        <v>0</v>
      </c>
      <c r="AA41" s="214">
        <f t="shared" si="40"/>
        <v>0</v>
      </c>
      <c r="AB41" s="214">
        <f t="shared" si="40"/>
        <v>0</v>
      </c>
      <c r="AC41" s="214">
        <f t="shared" si="40"/>
        <v>0</v>
      </c>
      <c r="AD41" s="214">
        <f t="shared" si="40"/>
        <v>0</v>
      </c>
      <c r="AE41" s="214">
        <f t="shared" si="40"/>
        <v>0</v>
      </c>
      <c r="AF41" s="215">
        <f t="shared" si="40"/>
        <v>0</v>
      </c>
      <c r="AG41" s="215">
        <f t="shared" si="40"/>
        <v>0</v>
      </c>
      <c r="AH41" s="215">
        <f t="shared" si="40"/>
        <v>0</v>
      </c>
      <c r="AI41" s="215">
        <f t="shared" si="40"/>
        <v>0</v>
      </c>
      <c r="AJ41" s="215">
        <f t="shared" si="40"/>
        <v>0</v>
      </c>
      <c r="AK41" s="215">
        <f t="shared" si="40"/>
        <v>0</v>
      </c>
      <c r="AL41" s="216">
        <f t="shared" si="40"/>
        <v>0</v>
      </c>
      <c r="AM41" s="216">
        <f t="shared" si="40"/>
        <v>0</v>
      </c>
      <c r="AN41" s="216">
        <f t="shared" si="40"/>
        <v>0</v>
      </c>
      <c r="AO41" s="216">
        <f t="shared" si="40"/>
        <v>0</v>
      </c>
      <c r="AP41" s="216">
        <f t="shared" si="40"/>
        <v>0</v>
      </c>
      <c r="AQ41" s="216">
        <f t="shared" si="40"/>
        <v>0</v>
      </c>
      <c r="AR41" s="217">
        <f t="shared" si="40"/>
        <v>0</v>
      </c>
      <c r="AS41" s="217">
        <f t="shared" si="40"/>
        <v>0</v>
      </c>
      <c r="AT41" s="217">
        <f t="shared" si="40"/>
        <v>0</v>
      </c>
      <c r="AU41" s="217">
        <f t="shared" si="40"/>
        <v>0</v>
      </c>
      <c r="AV41" s="217">
        <f t="shared" si="40"/>
        <v>0</v>
      </c>
      <c r="AW41" s="217">
        <f t="shared" si="40"/>
        <v>0</v>
      </c>
      <c r="AX41">
        <f t="shared" si="40"/>
        <v>0</v>
      </c>
      <c r="AY41">
        <f t="shared" si="40"/>
        <v>0</v>
      </c>
      <c r="AZ41">
        <f t="shared" si="40"/>
        <v>0</v>
      </c>
      <c r="BA41">
        <f t="shared" si="40"/>
        <v>0</v>
      </c>
      <c r="BB41">
        <f t="shared" si="40"/>
        <v>0</v>
      </c>
      <c r="BC41">
        <f t="shared" si="40"/>
        <v>0</v>
      </c>
      <c r="BD41">
        <f t="shared" si="40"/>
        <v>0</v>
      </c>
      <c r="BE41">
        <f t="shared" si="40"/>
        <v>0</v>
      </c>
      <c r="BF41">
        <f t="shared" si="40"/>
        <v>0</v>
      </c>
      <c r="BG41">
        <f t="shared" si="40"/>
        <v>0</v>
      </c>
      <c r="BH41">
        <f t="shared" si="40"/>
        <v>0</v>
      </c>
      <c r="BI41" s="196">
        <f t="shared" si="40"/>
        <v>0</v>
      </c>
      <c r="BJ41" s="196">
        <f t="shared" si="40"/>
        <v>0</v>
      </c>
      <c r="BK41" s="196">
        <f t="shared" si="40"/>
        <v>0</v>
      </c>
      <c r="BL41" s="196">
        <f t="shared" si="40"/>
        <v>0</v>
      </c>
      <c r="BM41" s="196">
        <f t="shared" si="40"/>
        <v>0</v>
      </c>
      <c r="BN41" s="196">
        <f t="shared" si="40"/>
        <v>0</v>
      </c>
      <c r="BO41" s="196">
        <f t="shared" si="40"/>
        <v>0</v>
      </c>
      <c r="BP41" s="196">
        <f t="shared" si="40"/>
        <v>0</v>
      </c>
      <c r="BQ41" s="196">
        <f t="shared" si="40"/>
        <v>0</v>
      </c>
      <c r="BR41" s="196">
        <f t="shared" si="40"/>
        <v>0</v>
      </c>
      <c r="BS41" s="196">
        <f t="shared" si="40"/>
        <v>0</v>
      </c>
      <c r="BT41" s="196">
        <f t="shared" si="40"/>
        <v>0</v>
      </c>
      <c r="BU41" s="196">
        <f t="shared" si="40"/>
        <v>0</v>
      </c>
      <c r="BV41" s="196">
        <f t="shared" si="40"/>
        <v>0</v>
      </c>
      <c r="BW41" s="196">
        <f t="shared" si="40"/>
        <v>0</v>
      </c>
      <c r="BX41" s="196">
        <f t="shared" si="40"/>
        <v>0</v>
      </c>
      <c r="BY41" s="196">
        <f t="shared" si="40"/>
        <v>0</v>
      </c>
      <c r="BZ41" s="196">
        <f t="shared" si="40"/>
        <v>0</v>
      </c>
      <c r="CA41" s="196">
        <f t="shared" si="40"/>
        <v>0</v>
      </c>
      <c r="CB41" s="196">
        <f t="shared" si="40"/>
        <v>0</v>
      </c>
      <c r="CC41" s="196">
        <f t="shared" si="40"/>
        <v>0</v>
      </c>
      <c r="CD41" s="196">
        <f t="shared" si="40"/>
        <v>0</v>
      </c>
      <c r="CE41" s="196">
        <f t="shared" si="40"/>
        <v>0</v>
      </c>
      <c r="CF41" s="196">
        <f t="shared" si="40"/>
        <v>0</v>
      </c>
      <c r="CG41" s="196">
        <f t="shared" si="40"/>
        <v>0</v>
      </c>
      <c r="CH41" s="196">
        <f t="shared" si="40"/>
        <v>0</v>
      </c>
      <c r="CI41" s="196">
        <f t="shared" ref="CI41:CW41" si="41">CH41-($V$20*$A$2)</f>
        <v>0</v>
      </c>
      <c r="CJ41" s="196">
        <f t="shared" si="41"/>
        <v>0</v>
      </c>
      <c r="CK41" s="196">
        <f t="shared" si="41"/>
        <v>0</v>
      </c>
      <c r="CL41" s="196">
        <f t="shared" si="41"/>
        <v>0</v>
      </c>
      <c r="CM41" s="196">
        <f t="shared" si="41"/>
        <v>0</v>
      </c>
      <c r="CN41" s="196">
        <f t="shared" si="41"/>
        <v>0</v>
      </c>
      <c r="CO41" s="196">
        <f t="shared" si="41"/>
        <v>0</v>
      </c>
      <c r="CP41" s="196">
        <f t="shared" si="41"/>
        <v>0</v>
      </c>
      <c r="CQ41" s="196">
        <f t="shared" si="41"/>
        <v>0</v>
      </c>
      <c r="CR41" s="196">
        <f t="shared" si="41"/>
        <v>0</v>
      </c>
      <c r="CS41" s="196">
        <f t="shared" si="41"/>
        <v>0</v>
      </c>
      <c r="CT41" s="196">
        <f t="shared" si="41"/>
        <v>0</v>
      </c>
      <c r="CU41" s="196">
        <f t="shared" si="41"/>
        <v>0</v>
      </c>
      <c r="CV41" s="196">
        <f t="shared" si="41"/>
        <v>0</v>
      </c>
      <c r="CW41" s="196">
        <f t="shared" si="41"/>
        <v>0</v>
      </c>
    </row>
    <row r="42" spans="1:101" x14ac:dyDescent="0.35">
      <c r="A42" t="s">
        <v>148</v>
      </c>
      <c r="C42" s="196"/>
      <c r="D42" s="196"/>
      <c r="E42" s="196"/>
      <c r="F42" s="196"/>
      <c r="G42" s="196"/>
      <c r="H42" s="196"/>
      <c r="I42" s="196"/>
      <c r="J42" s="196"/>
      <c r="K42" s="196"/>
      <c r="L42" s="196"/>
      <c r="M42" s="196"/>
      <c r="N42" s="196"/>
      <c r="O42" s="196"/>
      <c r="P42" s="196"/>
      <c r="Q42" s="196"/>
      <c r="R42" s="196"/>
      <c r="S42" s="196"/>
      <c r="T42" s="204"/>
      <c r="U42" s="211"/>
      <c r="V42" s="211"/>
      <c r="W42" s="218">
        <f>W20-(W20*$A$2)</f>
        <v>0</v>
      </c>
      <c r="X42" s="218">
        <f t="shared" ref="X42:CI42" si="42">W42-($W$20*$A$2)</f>
        <v>0</v>
      </c>
      <c r="Y42" s="218">
        <f t="shared" si="42"/>
        <v>0</v>
      </c>
      <c r="Z42" s="219">
        <f t="shared" si="42"/>
        <v>0</v>
      </c>
      <c r="AA42" s="220">
        <f t="shared" si="42"/>
        <v>0</v>
      </c>
      <c r="AB42" s="220">
        <f t="shared" si="42"/>
        <v>0</v>
      </c>
      <c r="AC42" s="220">
        <f t="shared" si="42"/>
        <v>0</v>
      </c>
      <c r="AD42" s="220">
        <f t="shared" si="42"/>
        <v>0</v>
      </c>
      <c r="AE42" s="220">
        <f t="shared" si="42"/>
        <v>0</v>
      </c>
      <c r="AF42" s="221">
        <f t="shared" si="42"/>
        <v>0</v>
      </c>
      <c r="AG42" s="221">
        <f t="shared" si="42"/>
        <v>0</v>
      </c>
      <c r="AH42" s="221">
        <f t="shared" si="42"/>
        <v>0</v>
      </c>
      <c r="AI42" s="221">
        <f t="shared" si="42"/>
        <v>0</v>
      </c>
      <c r="AJ42" s="221">
        <f t="shared" si="42"/>
        <v>0</v>
      </c>
      <c r="AK42" s="221">
        <f t="shared" si="42"/>
        <v>0</v>
      </c>
      <c r="AL42" s="222">
        <f t="shared" si="42"/>
        <v>0</v>
      </c>
      <c r="AM42" s="222">
        <f t="shared" si="42"/>
        <v>0</v>
      </c>
      <c r="AN42" s="222">
        <f t="shared" si="42"/>
        <v>0</v>
      </c>
      <c r="AO42" s="222">
        <f t="shared" si="42"/>
        <v>0</v>
      </c>
      <c r="AP42" s="222">
        <f t="shared" si="42"/>
        <v>0</v>
      </c>
      <c r="AQ42" s="222">
        <f t="shared" si="42"/>
        <v>0</v>
      </c>
      <c r="AR42" s="223">
        <f t="shared" si="42"/>
        <v>0</v>
      </c>
      <c r="AS42" s="223">
        <f t="shared" si="42"/>
        <v>0</v>
      </c>
      <c r="AT42" s="223">
        <f t="shared" si="42"/>
        <v>0</v>
      </c>
      <c r="AU42" s="223">
        <f t="shared" si="42"/>
        <v>0</v>
      </c>
      <c r="AV42" s="223">
        <f t="shared" si="42"/>
        <v>0</v>
      </c>
      <c r="AW42" s="223">
        <f t="shared" si="42"/>
        <v>0</v>
      </c>
      <c r="AX42">
        <f t="shared" si="42"/>
        <v>0</v>
      </c>
      <c r="AY42">
        <f t="shared" si="42"/>
        <v>0</v>
      </c>
      <c r="AZ42">
        <f t="shared" si="42"/>
        <v>0</v>
      </c>
      <c r="BA42">
        <f t="shared" si="42"/>
        <v>0</v>
      </c>
      <c r="BB42">
        <f t="shared" si="42"/>
        <v>0</v>
      </c>
      <c r="BC42">
        <f t="shared" si="42"/>
        <v>0</v>
      </c>
      <c r="BD42">
        <f t="shared" si="42"/>
        <v>0</v>
      </c>
      <c r="BE42">
        <f t="shared" si="42"/>
        <v>0</v>
      </c>
      <c r="BF42">
        <f t="shared" si="42"/>
        <v>0</v>
      </c>
      <c r="BG42">
        <f t="shared" si="42"/>
        <v>0</v>
      </c>
      <c r="BH42">
        <f t="shared" si="42"/>
        <v>0</v>
      </c>
      <c r="BI42" s="196">
        <f t="shared" si="42"/>
        <v>0</v>
      </c>
      <c r="BJ42" s="196">
        <f t="shared" si="42"/>
        <v>0</v>
      </c>
      <c r="BK42" s="196">
        <f t="shared" si="42"/>
        <v>0</v>
      </c>
      <c r="BL42" s="196">
        <f t="shared" si="42"/>
        <v>0</v>
      </c>
      <c r="BM42" s="196">
        <f t="shared" si="42"/>
        <v>0</v>
      </c>
      <c r="BN42" s="196">
        <f t="shared" si="42"/>
        <v>0</v>
      </c>
      <c r="BO42" s="196">
        <f t="shared" si="42"/>
        <v>0</v>
      </c>
      <c r="BP42" s="196">
        <f t="shared" si="42"/>
        <v>0</v>
      </c>
      <c r="BQ42" s="196">
        <f t="shared" si="42"/>
        <v>0</v>
      </c>
      <c r="BR42" s="196">
        <f t="shared" si="42"/>
        <v>0</v>
      </c>
      <c r="BS42" s="196">
        <f t="shared" si="42"/>
        <v>0</v>
      </c>
      <c r="BT42" s="196">
        <f t="shared" si="42"/>
        <v>0</v>
      </c>
      <c r="BU42" s="196">
        <f t="shared" si="42"/>
        <v>0</v>
      </c>
      <c r="BV42" s="196">
        <f t="shared" si="42"/>
        <v>0</v>
      </c>
      <c r="BW42" s="196">
        <f t="shared" si="42"/>
        <v>0</v>
      </c>
      <c r="BX42" s="196">
        <f t="shared" si="42"/>
        <v>0</v>
      </c>
      <c r="BY42" s="196">
        <f t="shared" si="42"/>
        <v>0</v>
      </c>
      <c r="BZ42" s="196">
        <f t="shared" si="42"/>
        <v>0</v>
      </c>
      <c r="CA42" s="196">
        <f t="shared" si="42"/>
        <v>0</v>
      </c>
      <c r="CB42" s="196">
        <f t="shared" si="42"/>
        <v>0</v>
      </c>
      <c r="CC42" s="196">
        <f t="shared" si="42"/>
        <v>0</v>
      </c>
      <c r="CD42" s="196">
        <f t="shared" si="42"/>
        <v>0</v>
      </c>
      <c r="CE42" s="196">
        <f t="shared" si="42"/>
        <v>0</v>
      </c>
      <c r="CF42" s="196">
        <f t="shared" si="42"/>
        <v>0</v>
      </c>
      <c r="CG42" s="196">
        <f t="shared" si="42"/>
        <v>0</v>
      </c>
      <c r="CH42" s="196">
        <f t="shared" si="42"/>
        <v>0</v>
      </c>
      <c r="CI42" s="196">
        <f t="shared" si="42"/>
        <v>0</v>
      </c>
      <c r="CJ42" s="196">
        <f t="shared" ref="CJ42:CW42" si="43">CI42-($W$20*$A$2)</f>
        <v>0</v>
      </c>
      <c r="CK42" s="196">
        <f t="shared" si="43"/>
        <v>0</v>
      </c>
      <c r="CL42" s="196">
        <f t="shared" si="43"/>
        <v>0</v>
      </c>
      <c r="CM42" s="196">
        <f t="shared" si="43"/>
        <v>0</v>
      </c>
      <c r="CN42" s="196">
        <f t="shared" si="43"/>
        <v>0</v>
      </c>
      <c r="CO42" s="196">
        <f t="shared" si="43"/>
        <v>0</v>
      </c>
      <c r="CP42" s="196">
        <f t="shared" si="43"/>
        <v>0</v>
      </c>
      <c r="CQ42" s="196">
        <f t="shared" si="43"/>
        <v>0</v>
      </c>
      <c r="CR42" s="196">
        <f t="shared" si="43"/>
        <v>0</v>
      </c>
      <c r="CS42" s="196">
        <f t="shared" si="43"/>
        <v>0</v>
      </c>
      <c r="CT42" s="196">
        <f t="shared" si="43"/>
        <v>0</v>
      </c>
      <c r="CU42" s="196">
        <f t="shared" si="43"/>
        <v>0</v>
      </c>
      <c r="CV42" s="196">
        <f t="shared" si="43"/>
        <v>0</v>
      </c>
      <c r="CW42" s="196">
        <f t="shared" si="43"/>
        <v>0</v>
      </c>
    </row>
    <row r="43" spans="1:101" x14ac:dyDescent="0.35">
      <c r="A43" t="s">
        <v>149</v>
      </c>
      <c r="C43" s="196"/>
      <c r="D43" s="196"/>
      <c r="E43" s="196"/>
      <c r="F43" s="196"/>
      <c r="G43" s="196"/>
      <c r="H43" s="196"/>
      <c r="I43" s="196"/>
      <c r="J43" s="196"/>
      <c r="K43" s="196"/>
      <c r="L43" s="196"/>
      <c r="M43" s="196"/>
      <c r="N43" s="196"/>
      <c r="O43" s="196"/>
      <c r="P43" s="196"/>
      <c r="Q43" s="196"/>
      <c r="R43" s="196"/>
      <c r="S43" s="196"/>
      <c r="T43" s="204"/>
      <c r="U43" s="211"/>
      <c r="V43" s="211"/>
      <c r="W43" s="211"/>
      <c r="X43" s="224">
        <f>X20-(X20*$A$2)</f>
        <v>0</v>
      </c>
      <c r="Y43" s="224">
        <f t="shared" ref="Y43:CJ43" si="44">X43-($X$20*$A$2)</f>
        <v>0</v>
      </c>
      <c r="Z43" s="225">
        <f t="shared" si="44"/>
        <v>0</v>
      </c>
      <c r="AA43" s="226">
        <f t="shared" si="44"/>
        <v>0</v>
      </c>
      <c r="AB43" s="226">
        <f t="shared" si="44"/>
        <v>0</v>
      </c>
      <c r="AC43" s="226">
        <f t="shared" si="44"/>
        <v>0</v>
      </c>
      <c r="AD43" s="226">
        <f t="shared" si="44"/>
        <v>0</v>
      </c>
      <c r="AE43" s="226">
        <f t="shared" si="44"/>
        <v>0</v>
      </c>
      <c r="AF43" s="227">
        <f t="shared" si="44"/>
        <v>0</v>
      </c>
      <c r="AG43" s="227">
        <f t="shared" si="44"/>
        <v>0</v>
      </c>
      <c r="AH43" s="227">
        <f t="shared" si="44"/>
        <v>0</v>
      </c>
      <c r="AI43" s="227">
        <f t="shared" si="44"/>
        <v>0</v>
      </c>
      <c r="AJ43" s="227">
        <f t="shared" si="44"/>
        <v>0</v>
      </c>
      <c r="AK43" s="227">
        <f t="shared" si="44"/>
        <v>0</v>
      </c>
      <c r="AL43" s="228">
        <f t="shared" si="44"/>
        <v>0</v>
      </c>
      <c r="AM43" s="228">
        <f t="shared" si="44"/>
        <v>0</v>
      </c>
      <c r="AN43" s="228">
        <f t="shared" si="44"/>
        <v>0</v>
      </c>
      <c r="AO43" s="228">
        <f t="shared" si="44"/>
        <v>0</v>
      </c>
      <c r="AP43" s="228">
        <f t="shared" si="44"/>
        <v>0</v>
      </c>
      <c r="AQ43" s="228">
        <f t="shared" si="44"/>
        <v>0</v>
      </c>
      <c r="AR43" s="229">
        <f t="shared" si="44"/>
        <v>0</v>
      </c>
      <c r="AS43" s="229">
        <f t="shared" si="44"/>
        <v>0</v>
      </c>
      <c r="AT43" s="229">
        <f t="shared" si="44"/>
        <v>0</v>
      </c>
      <c r="AU43" s="229">
        <f t="shared" si="44"/>
        <v>0</v>
      </c>
      <c r="AV43" s="229">
        <f t="shared" si="44"/>
        <v>0</v>
      </c>
      <c r="AW43" s="229">
        <f t="shared" si="44"/>
        <v>0</v>
      </c>
      <c r="AX43">
        <f t="shared" si="44"/>
        <v>0</v>
      </c>
      <c r="AY43">
        <f t="shared" si="44"/>
        <v>0</v>
      </c>
      <c r="AZ43">
        <f t="shared" si="44"/>
        <v>0</v>
      </c>
      <c r="BA43">
        <f t="shared" si="44"/>
        <v>0</v>
      </c>
      <c r="BB43">
        <f t="shared" si="44"/>
        <v>0</v>
      </c>
      <c r="BC43">
        <f t="shared" si="44"/>
        <v>0</v>
      </c>
      <c r="BD43">
        <f t="shared" si="44"/>
        <v>0</v>
      </c>
      <c r="BE43">
        <f t="shared" si="44"/>
        <v>0</v>
      </c>
      <c r="BF43">
        <f t="shared" si="44"/>
        <v>0</v>
      </c>
      <c r="BG43">
        <f t="shared" si="44"/>
        <v>0</v>
      </c>
      <c r="BH43">
        <f t="shared" si="44"/>
        <v>0</v>
      </c>
      <c r="BI43" s="196">
        <f t="shared" si="44"/>
        <v>0</v>
      </c>
      <c r="BJ43" s="196">
        <f t="shared" si="44"/>
        <v>0</v>
      </c>
      <c r="BK43" s="196">
        <f t="shared" si="44"/>
        <v>0</v>
      </c>
      <c r="BL43" s="196">
        <f t="shared" si="44"/>
        <v>0</v>
      </c>
      <c r="BM43" s="196">
        <f t="shared" si="44"/>
        <v>0</v>
      </c>
      <c r="BN43" s="196">
        <f t="shared" si="44"/>
        <v>0</v>
      </c>
      <c r="BO43" s="196">
        <f t="shared" si="44"/>
        <v>0</v>
      </c>
      <c r="BP43" s="196">
        <f t="shared" si="44"/>
        <v>0</v>
      </c>
      <c r="BQ43" s="196">
        <f t="shared" si="44"/>
        <v>0</v>
      </c>
      <c r="BR43" s="196">
        <f t="shared" si="44"/>
        <v>0</v>
      </c>
      <c r="BS43" s="196">
        <f t="shared" si="44"/>
        <v>0</v>
      </c>
      <c r="BT43" s="196">
        <f t="shared" si="44"/>
        <v>0</v>
      </c>
      <c r="BU43" s="196">
        <f t="shared" si="44"/>
        <v>0</v>
      </c>
      <c r="BV43" s="196">
        <f t="shared" si="44"/>
        <v>0</v>
      </c>
      <c r="BW43" s="196">
        <f t="shared" si="44"/>
        <v>0</v>
      </c>
      <c r="BX43" s="196">
        <f t="shared" si="44"/>
        <v>0</v>
      </c>
      <c r="BY43" s="196">
        <f t="shared" si="44"/>
        <v>0</v>
      </c>
      <c r="BZ43" s="196">
        <f t="shared" si="44"/>
        <v>0</v>
      </c>
      <c r="CA43" s="196">
        <f t="shared" si="44"/>
        <v>0</v>
      </c>
      <c r="CB43" s="196">
        <f t="shared" si="44"/>
        <v>0</v>
      </c>
      <c r="CC43" s="196">
        <f t="shared" si="44"/>
        <v>0</v>
      </c>
      <c r="CD43" s="196">
        <f t="shared" si="44"/>
        <v>0</v>
      </c>
      <c r="CE43" s="196">
        <f t="shared" si="44"/>
        <v>0</v>
      </c>
      <c r="CF43" s="196">
        <f t="shared" si="44"/>
        <v>0</v>
      </c>
      <c r="CG43" s="196">
        <f t="shared" si="44"/>
        <v>0</v>
      </c>
      <c r="CH43" s="196">
        <f t="shared" si="44"/>
        <v>0</v>
      </c>
      <c r="CI43" s="196">
        <f t="shared" si="44"/>
        <v>0</v>
      </c>
      <c r="CJ43" s="196">
        <f t="shared" si="44"/>
        <v>0</v>
      </c>
      <c r="CK43" s="196">
        <f t="shared" ref="CK43:CW43" si="45">CJ43-($X$20*$A$2)</f>
        <v>0</v>
      </c>
      <c r="CL43" s="196">
        <f t="shared" si="45"/>
        <v>0</v>
      </c>
      <c r="CM43" s="196">
        <f t="shared" si="45"/>
        <v>0</v>
      </c>
      <c r="CN43" s="196">
        <f t="shared" si="45"/>
        <v>0</v>
      </c>
      <c r="CO43" s="196">
        <f t="shared" si="45"/>
        <v>0</v>
      </c>
      <c r="CP43" s="196">
        <f t="shared" si="45"/>
        <v>0</v>
      </c>
      <c r="CQ43" s="196">
        <f t="shared" si="45"/>
        <v>0</v>
      </c>
      <c r="CR43" s="196">
        <f t="shared" si="45"/>
        <v>0</v>
      </c>
      <c r="CS43" s="196">
        <f t="shared" si="45"/>
        <v>0</v>
      </c>
      <c r="CT43" s="196">
        <f t="shared" si="45"/>
        <v>0</v>
      </c>
      <c r="CU43" s="196">
        <f t="shared" si="45"/>
        <v>0</v>
      </c>
      <c r="CV43" s="196">
        <f t="shared" si="45"/>
        <v>0</v>
      </c>
      <c r="CW43" s="196">
        <f t="shared" si="45"/>
        <v>0</v>
      </c>
    </row>
    <row r="44" spans="1:101" x14ac:dyDescent="0.35">
      <c r="A44" t="s">
        <v>150</v>
      </c>
      <c r="C44" s="196"/>
      <c r="D44" s="196"/>
      <c r="E44" s="196"/>
      <c r="F44" s="196"/>
      <c r="G44" s="196"/>
      <c r="H44" s="196"/>
      <c r="I44" s="196"/>
      <c r="J44" s="196"/>
      <c r="K44" s="196"/>
      <c r="L44" s="196"/>
      <c r="M44" s="196"/>
      <c r="N44" s="196"/>
      <c r="O44" s="196"/>
      <c r="P44" s="196"/>
      <c r="Q44" s="196"/>
      <c r="R44" s="196"/>
      <c r="S44" s="196"/>
      <c r="T44" s="204"/>
      <c r="U44" s="211"/>
      <c r="V44" s="211"/>
      <c r="W44" s="211"/>
      <c r="X44" s="211"/>
      <c r="Y44" s="230">
        <f>Y20-(Y20*$A$2)</f>
        <v>0</v>
      </c>
      <c r="Z44" s="231">
        <f t="shared" ref="Z44:CK44" si="46">Y44-($Y$20*$A$2)</f>
        <v>0</v>
      </c>
      <c r="AA44" s="232">
        <f t="shared" si="46"/>
        <v>0</v>
      </c>
      <c r="AB44" s="232">
        <f t="shared" si="46"/>
        <v>0</v>
      </c>
      <c r="AC44" s="232">
        <f t="shared" si="46"/>
        <v>0</v>
      </c>
      <c r="AD44" s="232">
        <f t="shared" si="46"/>
        <v>0</v>
      </c>
      <c r="AE44" s="232">
        <f t="shared" si="46"/>
        <v>0</v>
      </c>
      <c r="AF44" s="233">
        <f t="shared" si="46"/>
        <v>0</v>
      </c>
      <c r="AG44" s="233">
        <f t="shared" si="46"/>
        <v>0</v>
      </c>
      <c r="AH44" s="233">
        <f t="shared" si="46"/>
        <v>0</v>
      </c>
      <c r="AI44" s="233">
        <f t="shared" si="46"/>
        <v>0</v>
      </c>
      <c r="AJ44" s="233">
        <f t="shared" si="46"/>
        <v>0</v>
      </c>
      <c r="AK44" s="233">
        <f t="shared" si="46"/>
        <v>0</v>
      </c>
      <c r="AL44" s="234">
        <f t="shared" si="46"/>
        <v>0</v>
      </c>
      <c r="AM44" s="234">
        <f t="shared" si="46"/>
        <v>0</v>
      </c>
      <c r="AN44" s="234">
        <f t="shared" si="46"/>
        <v>0</v>
      </c>
      <c r="AO44" s="234">
        <f t="shared" si="46"/>
        <v>0</v>
      </c>
      <c r="AP44" s="234">
        <f t="shared" si="46"/>
        <v>0</v>
      </c>
      <c r="AQ44" s="234">
        <f t="shared" si="46"/>
        <v>0</v>
      </c>
      <c r="AR44" s="235">
        <f t="shared" si="46"/>
        <v>0</v>
      </c>
      <c r="AS44" s="235">
        <f t="shared" si="46"/>
        <v>0</v>
      </c>
      <c r="AT44" s="235">
        <f t="shared" si="46"/>
        <v>0</v>
      </c>
      <c r="AU44" s="235">
        <f t="shared" si="46"/>
        <v>0</v>
      </c>
      <c r="AV44" s="235">
        <f t="shared" si="46"/>
        <v>0</v>
      </c>
      <c r="AW44" s="235">
        <f t="shared" si="46"/>
        <v>0</v>
      </c>
      <c r="AX44">
        <f t="shared" si="46"/>
        <v>0</v>
      </c>
      <c r="AY44">
        <f t="shared" si="46"/>
        <v>0</v>
      </c>
      <c r="AZ44">
        <f t="shared" si="46"/>
        <v>0</v>
      </c>
      <c r="BA44">
        <f t="shared" si="46"/>
        <v>0</v>
      </c>
      <c r="BB44">
        <f t="shared" si="46"/>
        <v>0</v>
      </c>
      <c r="BC44">
        <f t="shared" si="46"/>
        <v>0</v>
      </c>
      <c r="BD44">
        <f t="shared" si="46"/>
        <v>0</v>
      </c>
      <c r="BE44">
        <f t="shared" si="46"/>
        <v>0</v>
      </c>
      <c r="BF44">
        <f t="shared" si="46"/>
        <v>0</v>
      </c>
      <c r="BG44">
        <f t="shared" si="46"/>
        <v>0</v>
      </c>
      <c r="BH44">
        <f t="shared" si="46"/>
        <v>0</v>
      </c>
      <c r="BI44" s="196">
        <f t="shared" si="46"/>
        <v>0</v>
      </c>
      <c r="BJ44" s="196">
        <f t="shared" si="46"/>
        <v>0</v>
      </c>
      <c r="BK44" s="196">
        <f t="shared" si="46"/>
        <v>0</v>
      </c>
      <c r="BL44" s="196">
        <f t="shared" si="46"/>
        <v>0</v>
      </c>
      <c r="BM44" s="196">
        <f t="shared" si="46"/>
        <v>0</v>
      </c>
      <c r="BN44" s="196">
        <f t="shared" si="46"/>
        <v>0</v>
      </c>
      <c r="BO44" s="196">
        <f t="shared" si="46"/>
        <v>0</v>
      </c>
      <c r="BP44" s="196">
        <f t="shared" si="46"/>
        <v>0</v>
      </c>
      <c r="BQ44" s="196">
        <f t="shared" si="46"/>
        <v>0</v>
      </c>
      <c r="BR44" s="196">
        <f t="shared" si="46"/>
        <v>0</v>
      </c>
      <c r="BS44" s="196">
        <f t="shared" si="46"/>
        <v>0</v>
      </c>
      <c r="BT44" s="196">
        <f t="shared" si="46"/>
        <v>0</v>
      </c>
      <c r="BU44" s="196">
        <f t="shared" si="46"/>
        <v>0</v>
      </c>
      <c r="BV44" s="196">
        <f t="shared" si="46"/>
        <v>0</v>
      </c>
      <c r="BW44" s="196">
        <f t="shared" si="46"/>
        <v>0</v>
      </c>
      <c r="BX44" s="196">
        <f t="shared" si="46"/>
        <v>0</v>
      </c>
      <c r="BY44" s="196">
        <f t="shared" si="46"/>
        <v>0</v>
      </c>
      <c r="BZ44" s="196">
        <f t="shared" si="46"/>
        <v>0</v>
      </c>
      <c r="CA44" s="196">
        <f t="shared" si="46"/>
        <v>0</v>
      </c>
      <c r="CB44" s="196">
        <f t="shared" si="46"/>
        <v>0</v>
      </c>
      <c r="CC44" s="196">
        <f t="shared" si="46"/>
        <v>0</v>
      </c>
      <c r="CD44" s="196">
        <f t="shared" si="46"/>
        <v>0</v>
      </c>
      <c r="CE44" s="196">
        <f t="shared" si="46"/>
        <v>0</v>
      </c>
      <c r="CF44" s="196">
        <f t="shared" si="46"/>
        <v>0</v>
      </c>
      <c r="CG44" s="196">
        <f t="shared" si="46"/>
        <v>0</v>
      </c>
      <c r="CH44" s="196">
        <f t="shared" si="46"/>
        <v>0</v>
      </c>
      <c r="CI44" s="196">
        <f t="shared" si="46"/>
        <v>0</v>
      </c>
      <c r="CJ44" s="196">
        <f t="shared" si="46"/>
        <v>0</v>
      </c>
      <c r="CK44" s="196">
        <f t="shared" si="46"/>
        <v>0</v>
      </c>
      <c r="CL44" s="196">
        <f t="shared" ref="CL44:CW44" si="47">CK44-($Y$20*$A$2)</f>
        <v>0</v>
      </c>
      <c r="CM44" s="196">
        <f t="shared" si="47"/>
        <v>0</v>
      </c>
      <c r="CN44" s="196">
        <f t="shared" si="47"/>
        <v>0</v>
      </c>
      <c r="CO44" s="196">
        <f t="shared" si="47"/>
        <v>0</v>
      </c>
      <c r="CP44" s="196">
        <f t="shared" si="47"/>
        <v>0</v>
      </c>
      <c r="CQ44" s="196">
        <f t="shared" si="47"/>
        <v>0</v>
      </c>
      <c r="CR44" s="196">
        <f t="shared" si="47"/>
        <v>0</v>
      </c>
      <c r="CS44" s="196">
        <f t="shared" si="47"/>
        <v>0</v>
      </c>
      <c r="CT44" s="196">
        <f t="shared" si="47"/>
        <v>0</v>
      </c>
      <c r="CU44" s="196">
        <f t="shared" si="47"/>
        <v>0</v>
      </c>
      <c r="CV44" s="196">
        <f t="shared" si="47"/>
        <v>0</v>
      </c>
      <c r="CW44" s="196">
        <f t="shared" si="47"/>
        <v>0</v>
      </c>
    </row>
    <row r="45" spans="1:101" x14ac:dyDescent="0.35">
      <c r="A45" t="s">
        <v>151</v>
      </c>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8">
        <f>Z20-(Z20*$A$2)</f>
        <v>0</v>
      </c>
      <c r="AA45" s="198">
        <f t="shared" ref="AA45:CL45" si="48">Z45-($Z$20*$A$2)</f>
        <v>0</v>
      </c>
      <c r="AB45" s="198">
        <f t="shared" si="48"/>
        <v>0</v>
      </c>
      <c r="AC45" s="198">
        <f t="shared" si="48"/>
        <v>0</v>
      </c>
      <c r="AD45" s="198">
        <f t="shared" si="48"/>
        <v>0</v>
      </c>
      <c r="AE45" s="198">
        <f t="shared" si="48"/>
        <v>0</v>
      </c>
      <c r="AF45" s="199">
        <f t="shared" si="48"/>
        <v>0</v>
      </c>
      <c r="AG45" s="200">
        <f t="shared" si="48"/>
        <v>0</v>
      </c>
      <c r="AH45" s="200">
        <f t="shared" si="48"/>
        <v>0</v>
      </c>
      <c r="AI45" s="200">
        <f t="shared" si="48"/>
        <v>0</v>
      </c>
      <c r="AJ45" s="200">
        <f t="shared" si="48"/>
        <v>0</v>
      </c>
      <c r="AK45" s="200">
        <f t="shared" si="48"/>
        <v>0</v>
      </c>
      <c r="AL45" s="201">
        <f t="shared" si="48"/>
        <v>0</v>
      </c>
      <c r="AM45" s="201">
        <f t="shared" si="48"/>
        <v>0</v>
      </c>
      <c r="AN45" s="201">
        <f t="shared" si="48"/>
        <v>0</v>
      </c>
      <c r="AO45" s="201">
        <f t="shared" si="48"/>
        <v>0</v>
      </c>
      <c r="AP45" s="201">
        <f t="shared" si="48"/>
        <v>0</v>
      </c>
      <c r="AQ45" s="201">
        <f t="shared" si="48"/>
        <v>0</v>
      </c>
      <c r="AR45" s="202">
        <f t="shared" si="48"/>
        <v>0</v>
      </c>
      <c r="AS45" s="202">
        <f t="shared" si="48"/>
        <v>0</v>
      </c>
      <c r="AT45" s="202">
        <f t="shared" si="48"/>
        <v>0</v>
      </c>
      <c r="AU45" s="202">
        <f t="shared" si="48"/>
        <v>0</v>
      </c>
      <c r="AV45" s="202">
        <f t="shared" si="48"/>
        <v>0</v>
      </c>
      <c r="AW45" s="202">
        <f t="shared" si="48"/>
        <v>0</v>
      </c>
      <c r="AX45" s="203">
        <f t="shared" si="48"/>
        <v>0</v>
      </c>
      <c r="AY45" s="203">
        <f t="shared" si="48"/>
        <v>0</v>
      </c>
      <c r="AZ45" s="203">
        <f t="shared" si="48"/>
        <v>0</v>
      </c>
      <c r="BA45" s="203">
        <f t="shared" si="48"/>
        <v>0</v>
      </c>
      <c r="BB45" s="203">
        <f t="shared" si="48"/>
        <v>0</v>
      </c>
      <c r="BC45" s="203">
        <f t="shared" si="48"/>
        <v>0</v>
      </c>
      <c r="BD45">
        <f t="shared" si="48"/>
        <v>0</v>
      </c>
      <c r="BE45">
        <f t="shared" si="48"/>
        <v>0</v>
      </c>
      <c r="BF45">
        <f t="shared" si="48"/>
        <v>0</v>
      </c>
      <c r="BG45">
        <f t="shared" si="48"/>
        <v>0</v>
      </c>
      <c r="BH45">
        <f t="shared" si="48"/>
        <v>0</v>
      </c>
      <c r="BI45" s="196">
        <f t="shared" si="48"/>
        <v>0</v>
      </c>
      <c r="BJ45" s="196">
        <f t="shared" si="48"/>
        <v>0</v>
      </c>
      <c r="BK45" s="196">
        <f t="shared" si="48"/>
        <v>0</v>
      </c>
      <c r="BL45" s="196">
        <f t="shared" si="48"/>
        <v>0</v>
      </c>
      <c r="BM45" s="196">
        <f t="shared" si="48"/>
        <v>0</v>
      </c>
      <c r="BN45" s="196">
        <f t="shared" si="48"/>
        <v>0</v>
      </c>
      <c r="BO45" s="196">
        <f t="shared" si="48"/>
        <v>0</v>
      </c>
      <c r="BP45" s="196">
        <f t="shared" si="48"/>
        <v>0</v>
      </c>
      <c r="BQ45" s="196">
        <f t="shared" si="48"/>
        <v>0</v>
      </c>
      <c r="BR45" s="196">
        <f t="shared" si="48"/>
        <v>0</v>
      </c>
      <c r="BS45" s="196">
        <f t="shared" si="48"/>
        <v>0</v>
      </c>
      <c r="BT45" s="196">
        <f t="shared" si="48"/>
        <v>0</v>
      </c>
      <c r="BU45" s="196">
        <f t="shared" si="48"/>
        <v>0</v>
      </c>
      <c r="BV45" s="196">
        <f t="shared" si="48"/>
        <v>0</v>
      </c>
      <c r="BW45" s="196">
        <f t="shared" si="48"/>
        <v>0</v>
      </c>
      <c r="BX45" s="196">
        <f t="shared" si="48"/>
        <v>0</v>
      </c>
      <c r="BY45" s="196">
        <f t="shared" si="48"/>
        <v>0</v>
      </c>
      <c r="BZ45" s="196">
        <f t="shared" si="48"/>
        <v>0</v>
      </c>
      <c r="CA45" s="196">
        <f t="shared" si="48"/>
        <v>0</v>
      </c>
      <c r="CB45" s="196">
        <f t="shared" si="48"/>
        <v>0</v>
      </c>
      <c r="CC45" s="196">
        <f t="shared" si="48"/>
        <v>0</v>
      </c>
      <c r="CD45" s="196">
        <f t="shared" si="48"/>
        <v>0</v>
      </c>
      <c r="CE45" s="196">
        <f t="shared" si="48"/>
        <v>0</v>
      </c>
      <c r="CF45" s="196">
        <f t="shared" si="48"/>
        <v>0</v>
      </c>
      <c r="CG45" s="196">
        <f t="shared" si="48"/>
        <v>0</v>
      </c>
      <c r="CH45" s="196">
        <f t="shared" si="48"/>
        <v>0</v>
      </c>
      <c r="CI45" s="196">
        <f t="shared" si="48"/>
        <v>0</v>
      </c>
      <c r="CJ45" s="196">
        <f t="shared" si="48"/>
        <v>0</v>
      </c>
      <c r="CK45" s="196">
        <f t="shared" si="48"/>
        <v>0</v>
      </c>
      <c r="CL45" s="196">
        <f t="shared" si="48"/>
        <v>0</v>
      </c>
      <c r="CM45" s="196">
        <f t="shared" ref="CM45:CW45" si="49">CL45-($Z$20*$A$2)</f>
        <v>0</v>
      </c>
      <c r="CN45" s="196">
        <f t="shared" si="49"/>
        <v>0</v>
      </c>
      <c r="CO45" s="196">
        <f t="shared" si="49"/>
        <v>0</v>
      </c>
      <c r="CP45" s="196">
        <f t="shared" si="49"/>
        <v>0</v>
      </c>
      <c r="CQ45" s="196">
        <f t="shared" si="49"/>
        <v>0</v>
      </c>
      <c r="CR45" s="196">
        <f t="shared" si="49"/>
        <v>0</v>
      </c>
      <c r="CS45" s="196">
        <f t="shared" si="49"/>
        <v>0</v>
      </c>
      <c r="CT45" s="196">
        <f t="shared" si="49"/>
        <v>0</v>
      </c>
      <c r="CU45" s="196">
        <f t="shared" si="49"/>
        <v>0</v>
      </c>
      <c r="CV45" s="196">
        <f t="shared" si="49"/>
        <v>0</v>
      </c>
      <c r="CW45" s="196">
        <f t="shared" si="49"/>
        <v>0</v>
      </c>
    </row>
    <row r="46" spans="1:101" x14ac:dyDescent="0.35">
      <c r="A46" t="s">
        <v>152</v>
      </c>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204"/>
      <c r="AA46" s="205">
        <f>AA20-(AA20*$A$2)</f>
        <v>0</v>
      </c>
      <c r="AB46" s="205">
        <f t="shared" ref="AB46:CM46" si="50">AA46-($AA$20*$A$2)</f>
        <v>0</v>
      </c>
      <c r="AC46" s="205">
        <f t="shared" si="50"/>
        <v>0</v>
      </c>
      <c r="AD46" s="205">
        <f t="shared" si="50"/>
        <v>0</v>
      </c>
      <c r="AE46" s="205">
        <f t="shared" si="50"/>
        <v>0</v>
      </c>
      <c r="AF46" s="206">
        <f t="shared" si="50"/>
        <v>0</v>
      </c>
      <c r="AG46" s="207">
        <f t="shared" si="50"/>
        <v>0</v>
      </c>
      <c r="AH46" s="207">
        <f t="shared" si="50"/>
        <v>0</v>
      </c>
      <c r="AI46" s="207">
        <f t="shared" si="50"/>
        <v>0</v>
      </c>
      <c r="AJ46" s="207">
        <f t="shared" si="50"/>
        <v>0</v>
      </c>
      <c r="AK46" s="207">
        <f t="shared" si="50"/>
        <v>0</v>
      </c>
      <c r="AL46" s="208">
        <f t="shared" si="50"/>
        <v>0</v>
      </c>
      <c r="AM46" s="208">
        <f t="shared" si="50"/>
        <v>0</v>
      </c>
      <c r="AN46" s="208">
        <f t="shared" si="50"/>
        <v>0</v>
      </c>
      <c r="AO46" s="208">
        <f t="shared" si="50"/>
        <v>0</v>
      </c>
      <c r="AP46" s="208">
        <f t="shared" si="50"/>
        <v>0</v>
      </c>
      <c r="AQ46" s="208">
        <f t="shared" si="50"/>
        <v>0</v>
      </c>
      <c r="AR46" s="209">
        <f t="shared" si="50"/>
        <v>0</v>
      </c>
      <c r="AS46" s="209">
        <f t="shared" si="50"/>
        <v>0</v>
      </c>
      <c r="AT46" s="209">
        <f t="shared" si="50"/>
        <v>0</v>
      </c>
      <c r="AU46" s="209">
        <f t="shared" si="50"/>
        <v>0</v>
      </c>
      <c r="AV46" s="209">
        <f t="shared" si="50"/>
        <v>0</v>
      </c>
      <c r="AW46" s="209">
        <f t="shared" si="50"/>
        <v>0</v>
      </c>
      <c r="AX46" s="210">
        <f t="shared" si="50"/>
        <v>0</v>
      </c>
      <c r="AY46" s="210">
        <f t="shared" si="50"/>
        <v>0</v>
      </c>
      <c r="AZ46" s="210">
        <f t="shared" si="50"/>
        <v>0</v>
      </c>
      <c r="BA46" s="210">
        <f t="shared" si="50"/>
        <v>0</v>
      </c>
      <c r="BB46" s="210">
        <f t="shared" si="50"/>
        <v>0</v>
      </c>
      <c r="BC46" s="210">
        <f t="shared" si="50"/>
        <v>0</v>
      </c>
      <c r="BD46">
        <f t="shared" si="50"/>
        <v>0</v>
      </c>
      <c r="BE46">
        <f t="shared" si="50"/>
        <v>0</v>
      </c>
      <c r="BF46">
        <f t="shared" si="50"/>
        <v>0</v>
      </c>
      <c r="BG46">
        <f t="shared" si="50"/>
        <v>0</v>
      </c>
      <c r="BH46">
        <f t="shared" si="50"/>
        <v>0</v>
      </c>
      <c r="BI46" s="196">
        <f t="shared" si="50"/>
        <v>0</v>
      </c>
      <c r="BJ46" s="196">
        <f t="shared" si="50"/>
        <v>0</v>
      </c>
      <c r="BK46" s="196">
        <f t="shared" si="50"/>
        <v>0</v>
      </c>
      <c r="BL46" s="196">
        <f t="shared" si="50"/>
        <v>0</v>
      </c>
      <c r="BM46" s="196">
        <f t="shared" si="50"/>
        <v>0</v>
      </c>
      <c r="BN46" s="196">
        <f t="shared" si="50"/>
        <v>0</v>
      </c>
      <c r="BO46" s="196">
        <f t="shared" si="50"/>
        <v>0</v>
      </c>
      <c r="BP46" s="196">
        <f t="shared" si="50"/>
        <v>0</v>
      </c>
      <c r="BQ46" s="196">
        <f t="shared" si="50"/>
        <v>0</v>
      </c>
      <c r="BR46" s="196">
        <f t="shared" si="50"/>
        <v>0</v>
      </c>
      <c r="BS46" s="196">
        <f t="shared" si="50"/>
        <v>0</v>
      </c>
      <c r="BT46" s="196">
        <f t="shared" si="50"/>
        <v>0</v>
      </c>
      <c r="BU46" s="196">
        <f t="shared" si="50"/>
        <v>0</v>
      </c>
      <c r="BV46" s="196">
        <f t="shared" si="50"/>
        <v>0</v>
      </c>
      <c r="BW46" s="196">
        <f t="shared" si="50"/>
        <v>0</v>
      </c>
      <c r="BX46" s="196">
        <f t="shared" si="50"/>
        <v>0</v>
      </c>
      <c r="BY46" s="196">
        <f t="shared" si="50"/>
        <v>0</v>
      </c>
      <c r="BZ46" s="196">
        <f t="shared" si="50"/>
        <v>0</v>
      </c>
      <c r="CA46" s="196">
        <f t="shared" si="50"/>
        <v>0</v>
      </c>
      <c r="CB46" s="196">
        <f t="shared" si="50"/>
        <v>0</v>
      </c>
      <c r="CC46" s="196">
        <f t="shared" si="50"/>
        <v>0</v>
      </c>
      <c r="CD46" s="196">
        <f t="shared" si="50"/>
        <v>0</v>
      </c>
      <c r="CE46" s="196">
        <f t="shared" si="50"/>
        <v>0</v>
      </c>
      <c r="CF46" s="196">
        <f t="shared" si="50"/>
        <v>0</v>
      </c>
      <c r="CG46" s="196">
        <f t="shared" si="50"/>
        <v>0</v>
      </c>
      <c r="CH46" s="196">
        <f t="shared" si="50"/>
        <v>0</v>
      </c>
      <c r="CI46" s="196">
        <f t="shared" si="50"/>
        <v>0</v>
      </c>
      <c r="CJ46" s="196">
        <f t="shared" si="50"/>
        <v>0</v>
      </c>
      <c r="CK46" s="196">
        <f t="shared" si="50"/>
        <v>0</v>
      </c>
      <c r="CL46" s="196">
        <f t="shared" si="50"/>
        <v>0</v>
      </c>
      <c r="CM46" s="196">
        <f t="shared" si="50"/>
        <v>0</v>
      </c>
      <c r="CN46" s="196">
        <f t="shared" ref="CN46:CW46" si="51">CM46-($AA$20*$A$2)</f>
        <v>0</v>
      </c>
      <c r="CO46" s="196">
        <f t="shared" si="51"/>
        <v>0</v>
      </c>
      <c r="CP46" s="196">
        <f t="shared" si="51"/>
        <v>0</v>
      </c>
      <c r="CQ46" s="196">
        <f t="shared" si="51"/>
        <v>0</v>
      </c>
      <c r="CR46" s="196">
        <f t="shared" si="51"/>
        <v>0</v>
      </c>
      <c r="CS46" s="196">
        <f t="shared" si="51"/>
        <v>0</v>
      </c>
      <c r="CT46" s="196">
        <f t="shared" si="51"/>
        <v>0</v>
      </c>
      <c r="CU46" s="196">
        <f t="shared" si="51"/>
        <v>0</v>
      </c>
      <c r="CV46" s="196">
        <f t="shared" si="51"/>
        <v>0</v>
      </c>
      <c r="CW46" s="196">
        <f t="shared" si="51"/>
        <v>0</v>
      </c>
    </row>
    <row r="47" spans="1:101" x14ac:dyDescent="0.35">
      <c r="A47" t="s">
        <v>153</v>
      </c>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204"/>
      <c r="AA47" s="211"/>
      <c r="AB47" s="212">
        <f>AB20-(AB20*$A$2)</f>
        <v>0</v>
      </c>
      <c r="AC47" s="212">
        <f t="shared" ref="AC47:CN47" si="52">AB47-($AB$20*$A$2)</f>
        <v>0</v>
      </c>
      <c r="AD47" s="212">
        <f t="shared" si="52"/>
        <v>0</v>
      </c>
      <c r="AE47" s="212">
        <f t="shared" si="52"/>
        <v>0</v>
      </c>
      <c r="AF47" s="213">
        <f t="shared" si="52"/>
        <v>0</v>
      </c>
      <c r="AG47" s="214">
        <f t="shared" si="52"/>
        <v>0</v>
      </c>
      <c r="AH47" s="214">
        <f t="shared" si="52"/>
        <v>0</v>
      </c>
      <c r="AI47" s="214">
        <f t="shared" si="52"/>
        <v>0</v>
      </c>
      <c r="AJ47" s="214">
        <f t="shared" si="52"/>
        <v>0</v>
      </c>
      <c r="AK47" s="214">
        <f t="shared" si="52"/>
        <v>0</v>
      </c>
      <c r="AL47" s="215">
        <f t="shared" si="52"/>
        <v>0</v>
      </c>
      <c r="AM47" s="215">
        <f t="shared" si="52"/>
        <v>0</v>
      </c>
      <c r="AN47" s="215">
        <f t="shared" si="52"/>
        <v>0</v>
      </c>
      <c r="AO47" s="215">
        <f t="shared" si="52"/>
        <v>0</v>
      </c>
      <c r="AP47" s="215">
        <f t="shared" si="52"/>
        <v>0</v>
      </c>
      <c r="AQ47" s="215">
        <f t="shared" si="52"/>
        <v>0</v>
      </c>
      <c r="AR47" s="216">
        <f t="shared" si="52"/>
        <v>0</v>
      </c>
      <c r="AS47" s="216">
        <f t="shared" si="52"/>
        <v>0</v>
      </c>
      <c r="AT47" s="216">
        <f t="shared" si="52"/>
        <v>0</v>
      </c>
      <c r="AU47" s="216">
        <f t="shared" si="52"/>
        <v>0</v>
      </c>
      <c r="AV47" s="216">
        <f t="shared" si="52"/>
        <v>0</v>
      </c>
      <c r="AW47" s="216">
        <f t="shared" si="52"/>
        <v>0</v>
      </c>
      <c r="AX47" s="217">
        <f t="shared" si="52"/>
        <v>0</v>
      </c>
      <c r="AY47" s="217">
        <f t="shared" si="52"/>
        <v>0</v>
      </c>
      <c r="AZ47" s="217">
        <f t="shared" si="52"/>
        <v>0</v>
      </c>
      <c r="BA47" s="217">
        <f t="shared" si="52"/>
        <v>0</v>
      </c>
      <c r="BB47" s="217">
        <f t="shared" si="52"/>
        <v>0</v>
      </c>
      <c r="BC47" s="217">
        <f t="shared" si="52"/>
        <v>0</v>
      </c>
      <c r="BD47">
        <f t="shared" si="52"/>
        <v>0</v>
      </c>
      <c r="BE47">
        <f t="shared" si="52"/>
        <v>0</v>
      </c>
      <c r="BF47">
        <f t="shared" si="52"/>
        <v>0</v>
      </c>
      <c r="BG47">
        <f t="shared" si="52"/>
        <v>0</v>
      </c>
      <c r="BH47">
        <f t="shared" si="52"/>
        <v>0</v>
      </c>
      <c r="BI47" s="196">
        <f t="shared" si="52"/>
        <v>0</v>
      </c>
      <c r="BJ47" s="196">
        <f t="shared" si="52"/>
        <v>0</v>
      </c>
      <c r="BK47" s="196">
        <f t="shared" si="52"/>
        <v>0</v>
      </c>
      <c r="BL47" s="196">
        <f t="shared" si="52"/>
        <v>0</v>
      </c>
      <c r="BM47" s="196">
        <f t="shared" si="52"/>
        <v>0</v>
      </c>
      <c r="BN47" s="196">
        <f t="shared" si="52"/>
        <v>0</v>
      </c>
      <c r="BO47" s="196">
        <f t="shared" si="52"/>
        <v>0</v>
      </c>
      <c r="BP47" s="196">
        <f t="shared" si="52"/>
        <v>0</v>
      </c>
      <c r="BQ47" s="196">
        <f t="shared" si="52"/>
        <v>0</v>
      </c>
      <c r="BR47" s="196">
        <f t="shared" si="52"/>
        <v>0</v>
      </c>
      <c r="BS47" s="196">
        <f t="shared" si="52"/>
        <v>0</v>
      </c>
      <c r="BT47" s="196">
        <f t="shared" si="52"/>
        <v>0</v>
      </c>
      <c r="BU47" s="196">
        <f t="shared" si="52"/>
        <v>0</v>
      </c>
      <c r="BV47" s="196">
        <f t="shared" si="52"/>
        <v>0</v>
      </c>
      <c r="BW47" s="196">
        <f t="shared" si="52"/>
        <v>0</v>
      </c>
      <c r="BX47" s="196">
        <f t="shared" si="52"/>
        <v>0</v>
      </c>
      <c r="BY47" s="196">
        <f t="shared" si="52"/>
        <v>0</v>
      </c>
      <c r="BZ47" s="196">
        <f t="shared" si="52"/>
        <v>0</v>
      </c>
      <c r="CA47" s="196">
        <f t="shared" si="52"/>
        <v>0</v>
      </c>
      <c r="CB47" s="196">
        <f t="shared" si="52"/>
        <v>0</v>
      </c>
      <c r="CC47" s="196">
        <f t="shared" si="52"/>
        <v>0</v>
      </c>
      <c r="CD47" s="196">
        <f t="shared" si="52"/>
        <v>0</v>
      </c>
      <c r="CE47" s="196">
        <f t="shared" si="52"/>
        <v>0</v>
      </c>
      <c r="CF47" s="196">
        <f t="shared" si="52"/>
        <v>0</v>
      </c>
      <c r="CG47" s="196">
        <f t="shared" si="52"/>
        <v>0</v>
      </c>
      <c r="CH47" s="196">
        <f t="shared" si="52"/>
        <v>0</v>
      </c>
      <c r="CI47" s="196">
        <f t="shared" si="52"/>
        <v>0</v>
      </c>
      <c r="CJ47" s="196">
        <f t="shared" si="52"/>
        <v>0</v>
      </c>
      <c r="CK47" s="196">
        <f t="shared" si="52"/>
        <v>0</v>
      </c>
      <c r="CL47" s="196">
        <f t="shared" si="52"/>
        <v>0</v>
      </c>
      <c r="CM47" s="196">
        <f t="shared" si="52"/>
        <v>0</v>
      </c>
      <c r="CN47" s="196">
        <f t="shared" si="52"/>
        <v>0</v>
      </c>
      <c r="CO47" s="196">
        <f t="shared" ref="CO47:CW47" si="53">CN47-($AB$20*$A$2)</f>
        <v>0</v>
      </c>
      <c r="CP47" s="196">
        <f t="shared" si="53"/>
        <v>0</v>
      </c>
      <c r="CQ47" s="196">
        <f t="shared" si="53"/>
        <v>0</v>
      </c>
      <c r="CR47" s="196">
        <f t="shared" si="53"/>
        <v>0</v>
      </c>
      <c r="CS47" s="196">
        <f t="shared" si="53"/>
        <v>0</v>
      </c>
      <c r="CT47" s="196">
        <f t="shared" si="53"/>
        <v>0</v>
      </c>
      <c r="CU47" s="196">
        <f t="shared" si="53"/>
        <v>0</v>
      </c>
      <c r="CV47" s="196">
        <f t="shared" si="53"/>
        <v>0</v>
      </c>
      <c r="CW47" s="196">
        <f t="shared" si="53"/>
        <v>0</v>
      </c>
    </row>
    <row r="48" spans="1:101" x14ac:dyDescent="0.35">
      <c r="A48" t="s">
        <v>154</v>
      </c>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204"/>
      <c r="AA48" s="211"/>
      <c r="AB48" s="211"/>
      <c r="AC48" s="218">
        <f>AC20-(AC20*$A$2)</f>
        <v>0</v>
      </c>
      <c r="AD48" s="218">
        <f t="shared" ref="AD48:CO48" si="54">AC48-($AC$20*$A$2)</f>
        <v>0</v>
      </c>
      <c r="AE48" s="218">
        <f t="shared" si="54"/>
        <v>0</v>
      </c>
      <c r="AF48" s="219">
        <f t="shared" si="54"/>
        <v>0</v>
      </c>
      <c r="AG48" s="220">
        <f t="shared" si="54"/>
        <v>0</v>
      </c>
      <c r="AH48" s="220">
        <f t="shared" si="54"/>
        <v>0</v>
      </c>
      <c r="AI48" s="220">
        <f t="shared" si="54"/>
        <v>0</v>
      </c>
      <c r="AJ48" s="220">
        <f t="shared" si="54"/>
        <v>0</v>
      </c>
      <c r="AK48" s="220">
        <f t="shared" si="54"/>
        <v>0</v>
      </c>
      <c r="AL48" s="221">
        <f t="shared" si="54"/>
        <v>0</v>
      </c>
      <c r="AM48" s="221">
        <f t="shared" si="54"/>
        <v>0</v>
      </c>
      <c r="AN48" s="221">
        <f t="shared" si="54"/>
        <v>0</v>
      </c>
      <c r="AO48" s="221">
        <f t="shared" si="54"/>
        <v>0</v>
      </c>
      <c r="AP48" s="221">
        <f t="shared" si="54"/>
        <v>0</v>
      </c>
      <c r="AQ48" s="221">
        <f t="shared" si="54"/>
        <v>0</v>
      </c>
      <c r="AR48" s="222">
        <f t="shared" si="54"/>
        <v>0</v>
      </c>
      <c r="AS48" s="222">
        <f t="shared" si="54"/>
        <v>0</v>
      </c>
      <c r="AT48" s="222">
        <f t="shared" si="54"/>
        <v>0</v>
      </c>
      <c r="AU48" s="222">
        <f t="shared" si="54"/>
        <v>0</v>
      </c>
      <c r="AV48" s="222">
        <f t="shared" si="54"/>
        <v>0</v>
      </c>
      <c r="AW48" s="222">
        <f t="shared" si="54"/>
        <v>0</v>
      </c>
      <c r="AX48" s="223">
        <f t="shared" si="54"/>
        <v>0</v>
      </c>
      <c r="AY48" s="223">
        <f t="shared" si="54"/>
        <v>0</v>
      </c>
      <c r="AZ48" s="223">
        <f t="shared" si="54"/>
        <v>0</v>
      </c>
      <c r="BA48" s="223">
        <f t="shared" si="54"/>
        <v>0</v>
      </c>
      <c r="BB48" s="223">
        <f t="shared" si="54"/>
        <v>0</v>
      </c>
      <c r="BC48" s="223">
        <f t="shared" si="54"/>
        <v>0</v>
      </c>
      <c r="BD48">
        <f t="shared" si="54"/>
        <v>0</v>
      </c>
      <c r="BE48">
        <f t="shared" si="54"/>
        <v>0</v>
      </c>
      <c r="BF48">
        <f t="shared" si="54"/>
        <v>0</v>
      </c>
      <c r="BG48">
        <f t="shared" si="54"/>
        <v>0</v>
      </c>
      <c r="BH48">
        <f t="shared" si="54"/>
        <v>0</v>
      </c>
      <c r="BI48" s="196">
        <f t="shared" si="54"/>
        <v>0</v>
      </c>
      <c r="BJ48" s="196">
        <f t="shared" si="54"/>
        <v>0</v>
      </c>
      <c r="BK48" s="196">
        <f t="shared" si="54"/>
        <v>0</v>
      </c>
      <c r="BL48" s="196">
        <f t="shared" si="54"/>
        <v>0</v>
      </c>
      <c r="BM48" s="196">
        <f t="shared" si="54"/>
        <v>0</v>
      </c>
      <c r="BN48" s="196">
        <f t="shared" si="54"/>
        <v>0</v>
      </c>
      <c r="BO48" s="196">
        <f t="shared" si="54"/>
        <v>0</v>
      </c>
      <c r="BP48" s="196">
        <f t="shared" si="54"/>
        <v>0</v>
      </c>
      <c r="BQ48" s="196">
        <f t="shared" si="54"/>
        <v>0</v>
      </c>
      <c r="BR48" s="196">
        <f t="shared" si="54"/>
        <v>0</v>
      </c>
      <c r="BS48" s="196">
        <f t="shared" si="54"/>
        <v>0</v>
      </c>
      <c r="BT48" s="196">
        <f t="shared" si="54"/>
        <v>0</v>
      </c>
      <c r="BU48" s="196">
        <f t="shared" si="54"/>
        <v>0</v>
      </c>
      <c r="BV48" s="196">
        <f t="shared" si="54"/>
        <v>0</v>
      </c>
      <c r="BW48" s="196">
        <f t="shared" si="54"/>
        <v>0</v>
      </c>
      <c r="BX48" s="196">
        <f t="shared" si="54"/>
        <v>0</v>
      </c>
      <c r="BY48" s="196">
        <f t="shared" si="54"/>
        <v>0</v>
      </c>
      <c r="BZ48" s="196">
        <f t="shared" si="54"/>
        <v>0</v>
      </c>
      <c r="CA48" s="196">
        <f t="shared" si="54"/>
        <v>0</v>
      </c>
      <c r="CB48" s="196">
        <f t="shared" si="54"/>
        <v>0</v>
      </c>
      <c r="CC48" s="196">
        <f t="shared" si="54"/>
        <v>0</v>
      </c>
      <c r="CD48" s="196">
        <f t="shared" si="54"/>
        <v>0</v>
      </c>
      <c r="CE48" s="196">
        <f t="shared" si="54"/>
        <v>0</v>
      </c>
      <c r="CF48" s="196">
        <f t="shared" si="54"/>
        <v>0</v>
      </c>
      <c r="CG48" s="196">
        <f t="shared" si="54"/>
        <v>0</v>
      </c>
      <c r="CH48" s="196">
        <f t="shared" si="54"/>
        <v>0</v>
      </c>
      <c r="CI48" s="196">
        <f t="shared" si="54"/>
        <v>0</v>
      </c>
      <c r="CJ48" s="196">
        <f t="shared" si="54"/>
        <v>0</v>
      </c>
      <c r="CK48" s="196">
        <f t="shared" si="54"/>
        <v>0</v>
      </c>
      <c r="CL48" s="196">
        <f t="shared" si="54"/>
        <v>0</v>
      </c>
      <c r="CM48" s="196">
        <f t="shared" si="54"/>
        <v>0</v>
      </c>
      <c r="CN48" s="196">
        <f t="shared" si="54"/>
        <v>0</v>
      </c>
      <c r="CO48" s="196">
        <f t="shared" si="54"/>
        <v>0</v>
      </c>
      <c r="CP48" s="196">
        <f t="shared" ref="CP48:CW48" si="55">CO48-($AC$20*$A$2)</f>
        <v>0</v>
      </c>
      <c r="CQ48" s="196">
        <f t="shared" si="55"/>
        <v>0</v>
      </c>
      <c r="CR48" s="196">
        <f t="shared" si="55"/>
        <v>0</v>
      </c>
      <c r="CS48" s="196">
        <f t="shared" si="55"/>
        <v>0</v>
      </c>
      <c r="CT48" s="196">
        <f t="shared" si="55"/>
        <v>0</v>
      </c>
      <c r="CU48" s="196">
        <f t="shared" si="55"/>
        <v>0</v>
      </c>
      <c r="CV48" s="196">
        <f t="shared" si="55"/>
        <v>0</v>
      </c>
      <c r="CW48" s="196">
        <f t="shared" si="55"/>
        <v>0</v>
      </c>
    </row>
    <row r="49" spans="1:101" x14ac:dyDescent="0.35">
      <c r="A49" t="s">
        <v>155</v>
      </c>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204"/>
      <c r="AA49" s="211"/>
      <c r="AB49" s="211"/>
      <c r="AC49" s="211"/>
      <c r="AD49" s="224">
        <f>AD20-(AD20*$A$2)</f>
        <v>0</v>
      </c>
      <c r="AE49" s="224">
        <f t="shared" ref="AE49:CP49" si="56">AD49-($AD$20*$A$2)</f>
        <v>0</v>
      </c>
      <c r="AF49" s="225">
        <f t="shared" si="56"/>
        <v>0</v>
      </c>
      <c r="AG49" s="226">
        <f t="shared" si="56"/>
        <v>0</v>
      </c>
      <c r="AH49" s="226">
        <f t="shared" si="56"/>
        <v>0</v>
      </c>
      <c r="AI49" s="226">
        <f t="shared" si="56"/>
        <v>0</v>
      </c>
      <c r="AJ49" s="226">
        <f t="shared" si="56"/>
        <v>0</v>
      </c>
      <c r="AK49" s="226">
        <f t="shared" si="56"/>
        <v>0</v>
      </c>
      <c r="AL49" s="227">
        <f t="shared" si="56"/>
        <v>0</v>
      </c>
      <c r="AM49" s="227">
        <f t="shared" si="56"/>
        <v>0</v>
      </c>
      <c r="AN49" s="227">
        <f t="shared" si="56"/>
        <v>0</v>
      </c>
      <c r="AO49" s="227">
        <f t="shared" si="56"/>
        <v>0</v>
      </c>
      <c r="AP49" s="227">
        <f t="shared" si="56"/>
        <v>0</v>
      </c>
      <c r="AQ49" s="227">
        <f t="shared" si="56"/>
        <v>0</v>
      </c>
      <c r="AR49" s="228">
        <f t="shared" si="56"/>
        <v>0</v>
      </c>
      <c r="AS49" s="228">
        <f t="shared" si="56"/>
        <v>0</v>
      </c>
      <c r="AT49" s="228">
        <f t="shared" si="56"/>
        <v>0</v>
      </c>
      <c r="AU49" s="228">
        <f t="shared" si="56"/>
        <v>0</v>
      </c>
      <c r="AV49" s="228">
        <f t="shared" si="56"/>
        <v>0</v>
      </c>
      <c r="AW49" s="228">
        <f t="shared" si="56"/>
        <v>0</v>
      </c>
      <c r="AX49" s="229">
        <f t="shared" si="56"/>
        <v>0</v>
      </c>
      <c r="AY49" s="229">
        <f t="shared" si="56"/>
        <v>0</v>
      </c>
      <c r="AZ49" s="229">
        <f t="shared" si="56"/>
        <v>0</v>
      </c>
      <c r="BA49" s="229">
        <f t="shared" si="56"/>
        <v>0</v>
      </c>
      <c r="BB49" s="229">
        <f t="shared" si="56"/>
        <v>0</v>
      </c>
      <c r="BC49" s="229">
        <f t="shared" si="56"/>
        <v>0</v>
      </c>
      <c r="BD49">
        <f t="shared" si="56"/>
        <v>0</v>
      </c>
      <c r="BE49">
        <f t="shared" si="56"/>
        <v>0</v>
      </c>
      <c r="BF49">
        <f t="shared" si="56"/>
        <v>0</v>
      </c>
      <c r="BG49">
        <f t="shared" si="56"/>
        <v>0</v>
      </c>
      <c r="BH49">
        <f t="shared" si="56"/>
        <v>0</v>
      </c>
      <c r="BI49" s="196">
        <f t="shared" si="56"/>
        <v>0</v>
      </c>
      <c r="BJ49" s="196">
        <f t="shared" si="56"/>
        <v>0</v>
      </c>
      <c r="BK49" s="196">
        <f t="shared" si="56"/>
        <v>0</v>
      </c>
      <c r="BL49" s="196">
        <f t="shared" si="56"/>
        <v>0</v>
      </c>
      <c r="BM49" s="196">
        <f t="shared" si="56"/>
        <v>0</v>
      </c>
      <c r="BN49" s="196">
        <f t="shared" si="56"/>
        <v>0</v>
      </c>
      <c r="BO49" s="196">
        <f t="shared" si="56"/>
        <v>0</v>
      </c>
      <c r="BP49" s="196">
        <f t="shared" si="56"/>
        <v>0</v>
      </c>
      <c r="BQ49" s="196">
        <f t="shared" si="56"/>
        <v>0</v>
      </c>
      <c r="BR49" s="196">
        <f t="shared" si="56"/>
        <v>0</v>
      </c>
      <c r="BS49" s="196">
        <f t="shared" si="56"/>
        <v>0</v>
      </c>
      <c r="BT49" s="196">
        <f t="shared" si="56"/>
        <v>0</v>
      </c>
      <c r="BU49" s="196">
        <f t="shared" si="56"/>
        <v>0</v>
      </c>
      <c r="BV49" s="196">
        <f t="shared" si="56"/>
        <v>0</v>
      </c>
      <c r="BW49" s="196">
        <f t="shared" si="56"/>
        <v>0</v>
      </c>
      <c r="BX49" s="196">
        <f t="shared" si="56"/>
        <v>0</v>
      </c>
      <c r="BY49" s="196">
        <f t="shared" si="56"/>
        <v>0</v>
      </c>
      <c r="BZ49" s="196">
        <f t="shared" si="56"/>
        <v>0</v>
      </c>
      <c r="CA49" s="196">
        <f t="shared" si="56"/>
        <v>0</v>
      </c>
      <c r="CB49" s="196">
        <f t="shared" si="56"/>
        <v>0</v>
      </c>
      <c r="CC49" s="196">
        <f t="shared" si="56"/>
        <v>0</v>
      </c>
      <c r="CD49" s="196">
        <f t="shared" si="56"/>
        <v>0</v>
      </c>
      <c r="CE49" s="196">
        <f t="shared" si="56"/>
        <v>0</v>
      </c>
      <c r="CF49" s="196">
        <f t="shared" si="56"/>
        <v>0</v>
      </c>
      <c r="CG49" s="196">
        <f t="shared" si="56"/>
        <v>0</v>
      </c>
      <c r="CH49" s="196">
        <f t="shared" si="56"/>
        <v>0</v>
      </c>
      <c r="CI49" s="196">
        <f t="shared" si="56"/>
        <v>0</v>
      </c>
      <c r="CJ49" s="196">
        <f t="shared" si="56"/>
        <v>0</v>
      </c>
      <c r="CK49" s="196">
        <f t="shared" si="56"/>
        <v>0</v>
      </c>
      <c r="CL49" s="196">
        <f t="shared" si="56"/>
        <v>0</v>
      </c>
      <c r="CM49" s="196">
        <f t="shared" si="56"/>
        <v>0</v>
      </c>
      <c r="CN49" s="196">
        <f t="shared" si="56"/>
        <v>0</v>
      </c>
      <c r="CO49" s="196">
        <f t="shared" si="56"/>
        <v>0</v>
      </c>
      <c r="CP49" s="196">
        <f t="shared" si="56"/>
        <v>0</v>
      </c>
      <c r="CQ49" s="196">
        <f t="shared" ref="CQ49:CW49" si="57">CP49-($AD$20*$A$2)</f>
        <v>0</v>
      </c>
      <c r="CR49" s="196">
        <f t="shared" si="57"/>
        <v>0</v>
      </c>
      <c r="CS49" s="196">
        <f t="shared" si="57"/>
        <v>0</v>
      </c>
      <c r="CT49" s="196">
        <f t="shared" si="57"/>
        <v>0</v>
      </c>
      <c r="CU49" s="196">
        <f t="shared" si="57"/>
        <v>0</v>
      </c>
      <c r="CV49" s="196">
        <f t="shared" si="57"/>
        <v>0</v>
      </c>
      <c r="CW49" s="196">
        <f t="shared" si="57"/>
        <v>0</v>
      </c>
    </row>
    <row r="50" spans="1:101" x14ac:dyDescent="0.35">
      <c r="A50" t="s">
        <v>156</v>
      </c>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204"/>
      <c r="AA50" s="211"/>
      <c r="AB50" s="211"/>
      <c r="AC50" s="211"/>
      <c r="AD50" s="211"/>
      <c r="AE50" s="230">
        <f>AE$20-(AE$20*$A$2)</f>
        <v>0</v>
      </c>
      <c r="AF50" s="231">
        <f>AE50-(AE$20*$A$2)</f>
        <v>0</v>
      </c>
      <c r="AG50" s="232">
        <f t="shared" ref="AG50:CR50" si="58">AF50-($AE$20*$A$2)</f>
        <v>0</v>
      </c>
      <c r="AH50" s="232">
        <f t="shared" si="58"/>
        <v>0</v>
      </c>
      <c r="AI50" s="232">
        <f t="shared" si="58"/>
        <v>0</v>
      </c>
      <c r="AJ50" s="232">
        <f t="shared" si="58"/>
        <v>0</v>
      </c>
      <c r="AK50" s="232">
        <f t="shared" si="58"/>
        <v>0</v>
      </c>
      <c r="AL50" s="233">
        <f t="shared" si="58"/>
        <v>0</v>
      </c>
      <c r="AM50" s="233">
        <f t="shared" si="58"/>
        <v>0</v>
      </c>
      <c r="AN50" s="233">
        <f t="shared" si="58"/>
        <v>0</v>
      </c>
      <c r="AO50" s="233">
        <f t="shared" si="58"/>
        <v>0</v>
      </c>
      <c r="AP50" s="233">
        <f t="shared" si="58"/>
        <v>0</v>
      </c>
      <c r="AQ50" s="233">
        <f t="shared" si="58"/>
        <v>0</v>
      </c>
      <c r="AR50" s="234">
        <f t="shared" si="58"/>
        <v>0</v>
      </c>
      <c r="AS50" s="234">
        <f t="shared" si="58"/>
        <v>0</v>
      </c>
      <c r="AT50" s="234">
        <f t="shared" si="58"/>
        <v>0</v>
      </c>
      <c r="AU50" s="234">
        <f t="shared" si="58"/>
        <v>0</v>
      </c>
      <c r="AV50" s="234">
        <f t="shared" si="58"/>
        <v>0</v>
      </c>
      <c r="AW50" s="234">
        <f t="shared" si="58"/>
        <v>0</v>
      </c>
      <c r="AX50" s="235">
        <f t="shared" si="58"/>
        <v>0</v>
      </c>
      <c r="AY50" s="235">
        <f t="shared" si="58"/>
        <v>0</v>
      </c>
      <c r="AZ50" s="235">
        <f t="shared" si="58"/>
        <v>0</v>
      </c>
      <c r="BA50" s="235">
        <f t="shared" si="58"/>
        <v>0</v>
      </c>
      <c r="BB50" s="235">
        <f t="shared" si="58"/>
        <v>0</v>
      </c>
      <c r="BC50" s="235">
        <f t="shared" si="58"/>
        <v>0</v>
      </c>
      <c r="BD50">
        <f t="shared" si="58"/>
        <v>0</v>
      </c>
      <c r="BE50">
        <f t="shared" si="58"/>
        <v>0</v>
      </c>
      <c r="BF50">
        <f t="shared" si="58"/>
        <v>0</v>
      </c>
      <c r="BG50">
        <f t="shared" si="58"/>
        <v>0</v>
      </c>
      <c r="BH50">
        <f t="shared" si="58"/>
        <v>0</v>
      </c>
      <c r="BI50" s="196">
        <f t="shared" si="58"/>
        <v>0</v>
      </c>
      <c r="BJ50" s="196">
        <f t="shared" si="58"/>
        <v>0</v>
      </c>
      <c r="BK50" s="196">
        <f t="shared" si="58"/>
        <v>0</v>
      </c>
      <c r="BL50" s="196">
        <f t="shared" si="58"/>
        <v>0</v>
      </c>
      <c r="BM50" s="196">
        <f t="shared" si="58"/>
        <v>0</v>
      </c>
      <c r="BN50" s="196">
        <f t="shared" si="58"/>
        <v>0</v>
      </c>
      <c r="BO50" s="196">
        <f t="shared" si="58"/>
        <v>0</v>
      </c>
      <c r="BP50" s="196">
        <f t="shared" si="58"/>
        <v>0</v>
      </c>
      <c r="BQ50" s="196">
        <f t="shared" si="58"/>
        <v>0</v>
      </c>
      <c r="BR50" s="196">
        <f t="shared" si="58"/>
        <v>0</v>
      </c>
      <c r="BS50" s="196">
        <f t="shared" si="58"/>
        <v>0</v>
      </c>
      <c r="BT50" s="196">
        <f t="shared" si="58"/>
        <v>0</v>
      </c>
      <c r="BU50" s="196">
        <f t="shared" si="58"/>
        <v>0</v>
      </c>
      <c r="BV50" s="196">
        <f t="shared" si="58"/>
        <v>0</v>
      </c>
      <c r="BW50" s="196">
        <f t="shared" si="58"/>
        <v>0</v>
      </c>
      <c r="BX50" s="196">
        <f t="shared" si="58"/>
        <v>0</v>
      </c>
      <c r="BY50" s="196">
        <f t="shared" si="58"/>
        <v>0</v>
      </c>
      <c r="BZ50" s="196">
        <f t="shared" si="58"/>
        <v>0</v>
      </c>
      <c r="CA50" s="196">
        <f t="shared" si="58"/>
        <v>0</v>
      </c>
      <c r="CB50" s="196">
        <f t="shared" si="58"/>
        <v>0</v>
      </c>
      <c r="CC50" s="196">
        <f t="shared" si="58"/>
        <v>0</v>
      </c>
      <c r="CD50" s="196">
        <f t="shared" si="58"/>
        <v>0</v>
      </c>
      <c r="CE50" s="196">
        <f t="shared" si="58"/>
        <v>0</v>
      </c>
      <c r="CF50" s="196">
        <f t="shared" si="58"/>
        <v>0</v>
      </c>
      <c r="CG50" s="196">
        <f t="shared" si="58"/>
        <v>0</v>
      </c>
      <c r="CH50" s="196">
        <f t="shared" si="58"/>
        <v>0</v>
      </c>
      <c r="CI50" s="196">
        <f t="shared" si="58"/>
        <v>0</v>
      </c>
      <c r="CJ50" s="196">
        <f t="shared" si="58"/>
        <v>0</v>
      </c>
      <c r="CK50" s="196">
        <f t="shared" si="58"/>
        <v>0</v>
      </c>
      <c r="CL50" s="196">
        <f t="shared" si="58"/>
        <v>0</v>
      </c>
      <c r="CM50" s="196">
        <f t="shared" si="58"/>
        <v>0</v>
      </c>
      <c r="CN50" s="196">
        <f t="shared" si="58"/>
        <v>0</v>
      </c>
      <c r="CO50" s="196">
        <f t="shared" si="58"/>
        <v>0</v>
      </c>
      <c r="CP50" s="196">
        <f t="shared" si="58"/>
        <v>0</v>
      </c>
      <c r="CQ50" s="196">
        <f t="shared" si="58"/>
        <v>0</v>
      </c>
      <c r="CR50" s="196">
        <f t="shared" si="58"/>
        <v>0</v>
      </c>
      <c r="CS50" s="196">
        <f t="shared" ref="CS50:CW50" si="59">CR50-($AE$20*$A$2)</f>
        <v>0</v>
      </c>
      <c r="CT50" s="196">
        <f t="shared" si="59"/>
        <v>0</v>
      </c>
      <c r="CU50" s="196">
        <f t="shared" si="59"/>
        <v>0</v>
      </c>
      <c r="CV50" s="196">
        <f t="shared" si="59"/>
        <v>0</v>
      </c>
      <c r="CW50" s="196">
        <f t="shared" si="59"/>
        <v>0</v>
      </c>
    </row>
    <row r="51" spans="1:101" x14ac:dyDescent="0.35">
      <c r="A51" t="s">
        <v>157</v>
      </c>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f>AF20-(AF20*$A$2)</f>
        <v>0</v>
      </c>
      <c r="AG51" s="196">
        <f t="shared" ref="AG51:CR51" si="60">AF51-($AF$20*$A$2)</f>
        <v>0</v>
      </c>
      <c r="AH51" s="196">
        <f t="shared" si="60"/>
        <v>0</v>
      </c>
      <c r="AI51" s="196">
        <f t="shared" si="60"/>
        <v>0</v>
      </c>
      <c r="AJ51" s="196">
        <f t="shared" si="60"/>
        <v>0</v>
      </c>
      <c r="AK51" s="196">
        <f t="shared" si="60"/>
        <v>0</v>
      </c>
      <c r="AL51" s="196">
        <f t="shared" si="60"/>
        <v>0</v>
      </c>
      <c r="AM51" s="196">
        <f t="shared" si="60"/>
        <v>0</v>
      </c>
      <c r="AN51" s="196">
        <f t="shared" si="60"/>
        <v>0</v>
      </c>
      <c r="AO51" s="196">
        <f t="shared" si="60"/>
        <v>0</v>
      </c>
      <c r="AP51" s="196">
        <f t="shared" si="60"/>
        <v>0</v>
      </c>
      <c r="AQ51" s="196">
        <f t="shared" si="60"/>
        <v>0</v>
      </c>
      <c r="AR51" s="196">
        <f t="shared" si="60"/>
        <v>0</v>
      </c>
      <c r="AS51" s="196">
        <f t="shared" si="60"/>
        <v>0</v>
      </c>
      <c r="AT51" s="196">
        <f t="shared" si="60"/>
        <v>0</v>
      </c>
      <c r="AU51" s="196">
        <f t="shared" si="60"/>
        <v>0</v>
      </c>
      <c r="AV51" s="196">
        <f t="shared" si="60"/>
        <v>0</v>
      </c>
      <c r="AW51" s="196">
        <f t="shared" si="60"/>
        <v>0</v>
      </c>
      <c r="AX51">
        <f t="shared" si="60"/>
        <v>0</v>
      </c>
      <c r="AY51">
        <f t="shared" si="60"/>
        <v>0</v>
      </c>
      <c r="AZ51">
        <f t="shared" si="60"/>
        <v>0</v>
      </c>
      <c r="BA51">
        <f t="shared" si="60"/>
        <v>0</v>
      </c>
      <c r="BB51">
        <f t="shared" si="60"/>
        <v>0</v>
      </c>
      <c r="BC51">
        <f t="shared" si="60"/>
        <v>0</v>
      </c>
      <c r="BD51">
        <f t="shared" si="60"/>
        <v>0</v>
      </c>
      <c r="BE51">
        <f t="shared" si="60"/>
        <v>0</v>
      </c>
      <c r="BF51">
        <f t="shared" si="60"/>
        <v>0</v>
      </c>
      <c r="BG51">
        <f t="shared" si="60"/>
        <v>0</v>
      </c>
      <c r="BH51">
        <f t="shared" si="60"/>
        <v>0</v>
      </c>
      <c r="BI51" s="196">
        <f t="shared" si="60"/>
        <v>0</v>
      </c>
      <c r="BJ51" s="196">
        <f t="shared" si="60"/>
        <v>0</v>
      </c>
      <c r="BK51" s="196">
        <f t="shared" si="60"/>
        <v>0</v>
      </c>
      <c r="BL51" s="196">
        <f t="shared" si="60"/>
        <v>0</v>
      </c>
      <c r="BM51" s="196">
        <f t="shared" si="60"/>
        <v>0</v>
      </c>
      <c r="BN51" s="196">
        <f t="shared" si="60"/>
        <v>0</v>
      </c>
      <c r="BO51" s="196">
        <f t="shared" si="60"/>
        <v>0</v>
      </c>
      <c r="BP51" s="196">
        <f t="shared" si="60"/>
        <v>0</v>
      </c>
      <c r="BQ51" s="196">
        <f t="shared" si="60"/>
        <v>0</v>
      </c>
      <c r="BR51" s="196">
        <f t="shared" si="60"/>
        <v>0</v>
      </c>
      <c r="BS51" s="196">
        <f t="shared" si="60"/>
        <v>0</v>
      </c>
      <c r="BT51" s="196">
        <f t="shared" si="60"/>
        <v>0</v>
      </c>
      <c r="BU51" s="196">
        <f t="shared" si="60"/>
        <v>0</v>
      </c>
      <c r="BV51" s="196">
        <f t="shared" si="60"/>
        <v>0</v>
      </c>
      <c r="BW51" s="196">
        <f t="shared" si="60"/>
        <v>0</v>
      </c>
      <c r="BX51" s="196">
        <f t="shared" si="60"/>
        <v>0</v>
      </c>
      <c r="BY51" s="196">
        <f t="shared" si="60"/>
        <v>0</v>
      </c>
      <c r="BZ51" s="196">
        <f t="shared" si="60"/>
        <v>0</v>
      </c>
      <c r="CA51" s="196">
        <f t="shared" si="60"/>
        <v>0</v>
      </c>
      <c r="CB51" s="196">
        <f t="shared" si="60"/>
        <v>0</v>
      </c>
      <c r="CC51" s="196">
        <f t="shared" si="60"/>
        <v>0</v>
      </c>
      <c r="CD51" s="196">
        <f t="shared" si="60"/>
        <v>0</v>
      </c>
      <c r="CE51" s="196">
        <f t="shared" si="60"/>
        <v>0</v>
      </c>
      <c r="CF51" s="196">
        <f t="shared" si="60"/>
        <v>0</v>
      </c>
      <c r="CG51" s="196">
        <f t="shared" si="60"/>
        <v>0</v>
      </c>
      <c r="CH51" s="196">
        <f t="shared" si="60"/>
        <v>0</v>
      </c>
      <c r="CI51" s="196">
        <f t="shared" si="60"/>
        <v>0</v>
      </c>
      <c r="CJ51" s="196">
        <f t="shared" si="60"/>
        <v>0</v>
      </c>
      <c r="CK51" s="196">
        <f t="shared" si="60"/>
        <v>0</v>
      </c>
      <c r="CL51" s="196">
        <f t="shared" si="60"/>
        <v>0</v>
      </c>
      <c r="CM51" s="196">
        <f t="shared" si="60"/>
        <v>0</v>
      </c>
      <c r="CN51" s="196">
        <f t="shared" si="60"/>
        <v>0</v>
      </c>
      <c r="CO51" s="196">
        <f t="shared" si="60"/>
        <v>0</v>
      </c>
      <c r="CP51" s="196">
        <f t="shared" si="60"/>
        <v>0</v>
      </c>
      <c r="CQ51" s="196">
        <f t="shared" si="60"/>
        <v>0</v>
      </c>
      <c r="CR51" s="196">
        <f t="shared" si="60"/>
        <v>0</v>
      </c>
      <c r="CS51" s="196">
        <f t="shared" ref="CS51:CW51" si="61">CR51-($AF$20*$A$2)</f>
        <v>0</v>
      </c>
      <c r="CT51" s="196">
        <f t="shared" si="61"/>
        <v>0</v>
      </c>
      <c r="CU51" s="196">
        <f t="shared" si="61"/>
        <v>0</v>
      </c>
      <c r="CV51" s="196">
        <f t="shared" si="61"/>
        <v>0</v>
      </c>
      <c r="CW51" s="196">
        <f t="shared" si="61"/>
        <v>0</v>
      </c>
    </row>
    <row r="52" spans="1:101" x14ac:dyDescent="0.35">
      <c r="A52" t="s">
        <v>158</v>
      </c>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f>AG20-(AG20*$A$2)</f>
        <v>0</v>
      </c>
      <c r="AH52" s="196">
        <f t="shared" ref="AH52:CS52" si="62">AG52-($AG$20*$A$2)</f>
        <v>0</v>
      </c>
      <c r="AI52" s="196">
        <f t="shared" si="62"/>
        <v>0</v>
      </c>
      <c r="AJ52" s="196">
        <f t="shared" si="62"/>
        <v>0</v>
      </c>
      <c r="AK52" s="196">
        <f t="shared" si="62"/>
        <v>0</v>
      </c>
      <c r="AL52" s="196">
        <f t="shared" si="62"/>
        <v>0</v>
      </c>
      <c r="AM52" s="196">
        <f t="shared" si="62"/>
        <v>0</v>
      </c>
      <c r="AN52" s="196">
        <f t="shared" si="62"/>
        <v>0</v>
      </c>
      <c r="AO52" s="196">
        <f t="shared" si="62"/>
        <v>0</v>
      </c>
      <c r="AP52" s="196">
        <f t="shared" si="62"/>
        <v>0</v>
      </c>
      <c r="AQ52" s="196">
        <f t="shared" si="62"/>
        <v>0</v>
      </c>
      <c r="AR52" s="196">
        <f t="shared" si="62"/>
        <v>0</v>
      </c>
      <c r="AS52" s="196">
        <f t="shared" si="62"/>
        <v>0</v>
      </c>
      <c r="AT52" s="196">
        <f t="shared" si="62"/>
        <v>0</v>
      </c>
      <c r="AU52" s="196">
        <f t="shared" si="62"/>
        <v>0</v>
      </c>
      <c r="AV52" s="196">
        <f t="shared" si="62"/>
        <v>0</v>
      </c>
      <c r="AW52" s="196">
        <f t="shared" si="62"/>
        <v>0</v>
      </c>
      <c r="AX52">
        <f t="shared" si="62"/>
        <v>0</v>
      </c>
      <c r="AY52">
        <f t="shared" si="62"/>
        <v>0</v>
      </c>
      <c r="AZ52">
        <f t="shared" si="62"/>
        <v>0</v>
      </c>
      <c r="BA52">
        <f t="shared" si="62"/>
        <v>0</v>
      </c>
      <c r="BB52">
        <f t="shared" si="62"/>
        <v>0</v>
      </c>
      <c r="BC52">
        <f t="shared" si="62"/>
        <v>0</v>
      </c>
      <c r="BD52">
        <f t="shared" si="62"/>
        <v>0</v>
      </c>
      <c r="BE52">
        <f t="shared" si="62"/>
        <v>0</v>
      </c>
      <c r="BF52">
        <f t="shared" si="62"/>
        <v>0</v>
      </c>
      <c r="BG52">
        <f t="shared" si="62"/>
        <v>0</v>
      </c>
      <c r="BH52">
        <f t="shared" si="62"/>
        <v>0</v>
      </c>
      <c r="BI52" s="196">
        <f t="shared" si="62"/>
        <v>0</v>
      </c>
      <c r="BJ52" s="196">
        <f t="shared" si="62"/>
        <v>0</v>
      </c>
      <c r="BK52" s="196">
        <f t="shared" si="62"/>
        <v>0</v>
      </c>
      <c r="BL52" s="196">
        <f t="shared" si="62"/>
        <v>0</v>
      </c>
      <c r="BM52" s="196">
        <f t="shared" si="62"/>
        <v>0</v>
      </c>
      <c r="BN52" s="196">
        <f t="shared" si="62"/>
        <v>0</v>
      </c>
      <c r="BO52" s="196">
        <f t="shared" si="62"/>
        <v>0</v>
      </c>
      <c r="BP52" s="196">
        <f t="shared" si="62"/>
        <v>0</v>
      </c>
      <c r="BQ52" s="196">
        <f t="shared" si="62"/>
        <v>0</v>
      </c>
      <c r="BR52" s="196">
        <f t="shared" si="62"/>
        <v>0</v>
      </c>
      <c r="BS52" s="196">
        <f t="shared" si="62"/>
        <v>0</v>
      </c>
      <c r="BT52" s="196">
        <f t="shared" si="62"/>
        <v>0</v>
      </c>
      <c r="BU52" s="196">
        <f t="shared" si="62"/>
        <v>0</v>
      </c>
      <c r="BV52" s="196">
        <f t="shared" si="62"/>
        <v>0</v>
      </c>
      <c r="BW52" s="196">
        <f t="shared" si="62"/>
        <v>0</v>
      </c>
      <c r="BX52" s="196">
        <f t="shared" si="62"/>
        <v>0</v>
      </c>
      <c r="BY52" s="196">
        <f t="shared" si="62"/>
        <v>0</v>
      </c>
      <c r="BZ52" s="196">
        <f t="shared" si="62"/>
        <v>0</v>
      </c>
      <c r="CA52" s="196">
        <f t="shared" si="62"/>
        <v>0</v>
      </c>
      <c r="CB52" s="196">
        <f t="shared" si="62"/>
        <v>0</v>
      </c>
      <c r="CC52" s="196">
        <f t="shared" si="62"/>
        <v>0</v>
      </c>
      <c r="CD52" s="196">
        <f t="shared" si="62"/>
        <v>0</v>
      </c>
      <c r="CE52" s="196">
        <f t="shared" si="62"/>
        <v>0</v>
      </c>
      <c r="CF52" s="196">
        <f t="shared" si="62"/>
        <v>0</v>
      </c>
      <c r="CG52" s="196">
        <f t="shared" si="62"/>
        <v>0</v>
      </c>
      <c r="CH52" s="196">
        <f t="shared" si="62"/>
        <v>0</v>
      </c>
      <c r="CI52" s="196">
        <f t="shared" si="62"/>
        <v>0</v>
      </c>
      <c r="CJ52" s="196">
        <f t="shared" si="62"/>
        <v>0</v>
      </c>
      <c r="CK52" s="196">
        <f t="shared" si="62"/>
        <v>0</v>
      </c>
      <c r="CL52" s="196">
        <f t="shared" si="62"/>
        <v>0</v>
      </c>
      <c r="CM52" s="196">
        <f t="shared" si="62"/>
        <v>0</v>
      </c>
      <c r="CN52" s="196">
        <f t="shared" si="62"/>
        <v>0</v>
      </c>
      <c r="CO52" s="196">
        <f t="shared" si="62"/>
        <v>0</v>
      </c>
      <c r="CP52" s="196">
        <f t="shared" si="62"/>
        <v>0</v>
      </c>
      <c r="CQ52" s="196">
        <f t="shared" si="62"/>
        <v>0</v>
      </c>
      <c r="CR52" s="196">
        <f t="shared" si="62"/>
        <v>0</v>
      </c>
      <c r="CS52" s="196">
        <f t="shared" si="62"/>
        <v>0</v>
      </c>
      <c r="CT52" s="196">
        <f t="shared" ref="CT52:CW52" si="63">CS52-($AG$20*$A$2)</f>
        <v>0</v>
      </c>
      <c r="CU52" s="196">
        <f t="shared" si="63"/>
        <v>0</v>
      </c>
      <c r="CV52" s="196">
        <f t="shared" si="63"/>
        <v>0</v>
      </c>
      <c r="CW52" s="196">
        <f t="shared" si="63"/>
        <v>0</v>
      </c>
    </row>
    <row r="53" spans="1:101" x14ac:dyDescent="0.35">
      <c r="A53" t="s">
        <v>159</v>
      </c>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f>AH20-(AH20*$A$2)</f>
        <v>0</v>
      </c>
      <c r="AI53" s="196">
        <f t="shared" ref="AI53:CT53" si="64">AH53-($AH$20*$A$2)</f>
        <v>0</v>
      </c>
      <c r="AJ53" s="196">
        <f t="shared" si="64"/>
        <v>0</v>
      </c>
      <c r="AK53" s="196">
        <f t="shared" si="64"/>
        <v>0</v>
      </c>
      <c r="AL53" s="196">
        <f t="shared" si="64"/>
        <v>0</v>
      </c>
      <c r="AM53" s="196">
        <f t="shared" si="64"/>
        <v>0</v>
      </c>
      <c r="AN53" s="196">
        <f t="shared" si="64"/>
        <v>0</v>
      </c>
      <c r="AO53" s="196">
        <f t="shared" si="64"/>
        <v>0</v>
      </c>
      <c r="AP53" s="196">
        <f t="shared" si="64"/>
        <v>0</v>
      </c>
      <c r="AQ53" s="196">
        <f t="shared" si="64"/>
        <v>0</v>
      </c>
      <c r="AR53" s="196">
        <f t="shared" si="64"/>
        <v>0</v>
      </c>
      <c r="AS53" s="196">
        <f t="shared" si="64"/>
        <v>0</v>
      </c>
      <c r="AT53" s="196">
        <f t="shared" si="64"/>
        <v>0</v>
      </c>
      <c r="AU53" s="196">
        <f t="shared" si="64"/>
        <v>0</v>
      </c>
      <c r="AV53" s="196">
        <f t="shared" si="64"/>
        <v>0</v>
      </c>
      <c r="AW53" s="196">
        <f t="shared" si="64"/>
        <v>0</v>
      </c>
      <c r="AX53">
        <f t="shared" si="64"/>
        <v>0</v>
      </c>
      <c r="AY53">
        <f t="shared" si="64"/>
        <v>0</v>
      </c>
      <c r="AZ53">
        <f t="shared" si="64"/>
        <v>0</v>
      </c>
      <c r="BA53">
        <f t="shared" si="64"/>
        <v>0</v>
      </c>
      <c r="BB53">
        <f t="shared" si="64"/>
        <v>0</v>
      </c>
      <c r="BC53">
        <f t="shared" si="64"/>
        <v>0</v>
      </c>
      <c r="BD53">
        <f t="shared" si="64"/>
        <v>0</v>
      </c>
      <c r="BE53">
        <f t="shared" si="64"/>
        <v>0</v>
      </c>
      <c r="BF53">
        <f t="shared" si="64"/>
        <v>0</v>
      </c>
      <c r="BG53">
        <f t="shared" si="64"/>
        <v>0</v>
      </c>
      <c r="BH53">
        <f t="shared" si="64"/>
        <v>0</v>
      </c>
      <c r="BI53" s="196">
        <f t="shared" si="64"/>
        <v>0</v>
      </c>
      <c r="BJ53" s="196">
        <f t="shared" si="64"/>
        <v>0</v>
      </c>
      <c r="BK53" s="196">
        <f t="shared" si="64"/>
        <v>0</v>
      </c>
      <c r="BL53" s="196">
        <f t="shared" si="64"/>
        <v>0</v>
      </c>
      <c r="BM53" s="196">
        <f t="shared" si="64"/>
        <v>0</v>
      </c>
      <c r="BN53" s="196">
        <f t="shared" si="64"/>
        <v>0</v>
      </c>
      <c r="BO53" s="196">
        <f t="shared" si="64"/>
        <v>0</v>
      </c>
      <c r="BP53" s="196">
        <f t="shared" si="64"/>
        <v>0</v>
      </c>
      <c r="BQ53" s="196">
        <f t="shared" si="64"/>
        <v>0</v>
      </c>
      <c r="BR53" s="196">
        <f t="shared" si="64"/>
        <v>0</v>
      </c>
      <c r="BS53" s="196">
        <f t="shared" si="64"/>
        <v>0</v>
      </c>
      <c r="BT53" s="196">
        <f t="shared" si="64"/>
        <v>0</v>
      </c>
      <c r="BU53" s="196">
        <f t="shared" si="64"/>
        <v>0</v>
      </c>
      <c r="BV53" s="196">
        <f t="shared" si="64"/>
        <v>0</v>
      </c>
      <c r="BW53" s="196">
        <f t="shared" si="64"/>
        <v>0</v>
      </c>
      <c r="BX53" s="196">
        <f t="shared" si="64"/>
        <v>0</v>
      </c>
      <c r="BY53" s="196">
        <f t="shared" si="64"/>
        <v>0</v>
      </c>
      <c r="BZ53" s="196">
        <f t="shared" si="64"/>
        <v>0</v>
      </c>
      <c r="CA53" s="196">
        <f t="shared" si="64"/>
        <v>0</v>
      </c>
      <c r="CB53" s="196">
        <f t="shared" si="64"/>
        <v>0</v>
      </c>
      <c r="CC53" s="196">
        <f t="shared" si="64"/>
        <v>0</v>
      </c>
      <c r="CD53" s="196">
        <f t="shared" si="64"/>
        <v>0</v>
      </c>
      <c r="CE53" s="196">
        <f t="shared" si="64"/>
        <v>0</v>
      </c>
      <c r="CF53" s="196">
        <f t="shared" si="64"/>
        <v>0</v>
      </c>
      <c r="CG53" s="196">
        <f t="shared" si="64"/>
        <v>0</v>
      </c>
      <c r="CH53" s="196">
        <f t="shared" si="64"/>
        <v>0</v>
      </c>
      <c r="CI53" s="196">
        <f t="shared" si="64"/>
        <v>0</v>
      </c>
      <c r="CJ53" s="196">
        <f t="shared" si="64"/>
        <v>0</v>
      </c>
      <c r="CK53" s="196">
        <f t="shared" si="64"/>
        <v>0</v>
      </c>
      <c r="CL53" s="196">
        <f t="shared" si="64"/>
        <v>0</v>
      </c>
      <c r="CM53" s="196">
        <f t="shared" si="64"/>
        <v>0</v>
      </c>
      <c r="CN53" s="196">
        <f t="shared" si="64"/>
        <v>0</v>
      </c>
      <c r="CO53" s="196">
        <f t="shared" si="64"/>
        <v>0</v>
      </c>
      <c r="CP53" s="196">
        <f t="shared" si="64"/>
        <v>0</v>
      </c>
      <c r="CQ53" s="196">
        <f t="shared" si="64"/>
        <v>0</v>
      </c>
      <c r="CR53" s="196">
        <f t="shared" si="64"/>
        <v>0</v>
      </c>
      <c r="CS53" s="196">
        <f t="shared" si="64"/>
        <v>0</v>
      </c>
      <c r="CT53" s="196">
        <f t="shared" si="64"/>
        <v>0</v>
      </c>
      <c r="CU53" s="196">
        <f t="shared" ref="CU53:CW53" si="65">CT53-($AH$20*$A$2)</f>
        <v>0</v>
      </c>
      <c r="CV53" s="196">
        <f t="shared" si="65"/>
        <v>0</v>
      </c>
      <c r="CW53" s="196">
        <f t="shared" si="65"/>
        <v>0</v>
      </c>
    </row>
    <row r="54" spans="1:101" x14ac:dyDescent="0.35">
      <c r="A54" t="s">
        <v>160</v>
      </c>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f>AI20-(AI20*$A$2)</f>
        <v>0</v>
      </c>
      <c r="AJ54" s="196">
        <f t="shared" ref="AJ54:CU54" si="66">AI54-($AI$20*$A$2)</f>
        <v>0</v>
      </c>
      <c r="AK54" s="196">
        <f t="shared" si="66"/>
        <v>0</v>
      </c>
      <c r="AL54" s="196">
        <f t="shared" si="66"/>
        <v>0</v>
      </c>
      <c r="AM54" s="196">
        <f t="shared" si="66"/>
        <v>0</v>
      </c>
      <c r="AN54" s="196">
        <f t="shared" si="66"/>
        <v>0</v>
      </c>
      <c r="AO54" s="196">
        <f t="shared" si="66"/>
        <v>0</v>
      </c>
      <c r="AP54" s="196">
        <f t="shared" si="66"/>
        <v>0</v>
      </c>
      <c r="AQ54" s="196">
        <f t="shared" si="66"/>
        <v>0</v>
      </c>
      <c r="AR54" s="196">
        <f t="shared" si="66"/>
        <v>0</v>
      </c>
      <c r="AS54" s="196">
        <f t="shared" si="66"/>
        <v>0</v>
      </c>
      <c r="AT54" s="196">
        <f t="shared" si="66"/>
        <v>0</v>
      </c>
      <c r="AU54" s="196">
        <f t="shared" si="66"/>
        <v>0</v>
      </c>
      <c r="AV54" s="196">
        <f t="shared" si="66"/>
        <v>0</v>
      </c>
      <c r="AW54" s="196">
        <f t="shared" si="66"/>
        <v>0</v>
      </c>
      <c r="AX54">
        <f t="shared" si="66"/>
        <v>0</v>
      </c>
      <c r="AY54">
        <f t="shared" si="66"/>
        <v>0</v>
      </c>
      <c r="AZ54">
        <f t="shared" si="66"/>
        <v>0</v>
      </c>
      <c r="BA54">
        <f t="shared" si="66"/>
        <v>0</v>
      </c>
      <c r="BB54">
        <f t="shared" si="66"/>
        <v>0</v>
      </c>
      <c r="BC54">
        <f t="shared" si="66"/>
        <v>0</v>
      </c>
      <c r="BD54">
        <f t="shared" si="66"/>
        <v>0</v>
      </c>
      <c r="BE54">
        <f t="shared" si="66"/>
        <v>0</v>
      </c>
      <c r="BF54">
        <f t="shared" si="66"/>
        <v>0</v>
      </c>
      <c r="BG54">
        <f t="shared" si="66"/>
        <v>0</v>
      </c>
      <c r="BH54">
        <f t="shared" si="66"/>
        <v>0</v>
      </c>
      <c r="BI54" s="196">
        <f t="shared" si="66"/>
        <v>0</v>
      </c>
      <c r="BJ54" s="196">
        <f t="shared" si="66"/>
        <v>0</v>
      </c>
      <c r="BK54" s="196">
        <f t="shared" si="66"/>
        <v>0</v>
      </c>
      <c r="BL54" s="196">
        <f t="shared" si="66"/>
        <v>0</v>
      </c>
      <c r="BM54" s="196">
        <f t="shared" si="66"/>
        <v>0</v>
      </c>
      <c r="BN54" s="196">
        <f t="shared" si="66"/>
        <v>0</v>
      </c>
      <c r="BO54" s="196">
        <f t="shared" si="66"/>
        <v>0</v>
      </c>
      <c r="BP54" s="196">
        <f t="shared" si="66"/>
        <v>0</v>
      </c>
      <c r="BQ54" s="196">
        <f t="shared" si="66"/>
        <v>0</v>
      </c>
      <c r="BR54" s="196">
        <f t="shared" si="66"/>
        <v>0</v>
      </c>
      <c r="BS54" s="196">
        <f t="shared" si="66"/>
        <v>0</v>
      </c>
      <c r="BT54" s="196">
        <f t="shared" si="66"/>
        <v>0</v>
      </c>
      <c r="BU54" s="196">
        <f t="shared" si="66"/>
        <v>0</v>
      </c>
      <c r="BV54" s="196">
        <f t="shared" si="66"/>
        <v>0</v>
      </c>
      <c r="BW54" s="196">
        <f t="shared" si="66"/>
        <v>0</v>
      </c>
      <c r="BX54" s="196">
        <f t="shared" si="66"/>
        <v>0</v>
      </c>
      <c r="BY54" s="196">
        <f t="shared" si="66"/>
        <v>0</v>
      </c>
      <c r="BZ54" s="196">
        <f t="shared" si="66"/>
        <v>0</v>
      </c>
      <c r="CA54" s="196">
        <f t="shared" si="66"/>
        <v>0</v>
      </c>
      <c r="CB54" s="196">
        <f t="shared" si="66"/>
        <v>0</v>
      </c>
      <c r="CC54" s="196">
        <f t="shared" si="66"/>
        <v>0</v>
      </c>
      <c r="CD54" s="196">
        <f t="shared" si="66"/>
        <v>0</v>
      </c>
      <c r="CE54" s="196">
        <f t="shared" si="66"/>
        <v>0</v>
      </c>
      <c r="CF54" s="196">
        <f t="shared" si="66"/>
        <v>0</v>
      </c>
      <c r="CG54" s="196">
        <f t="shared" si="66"/>
        <v>0</v>
      </c>
      <c r="CH54" s="196">
        <f t="shared" si="66"/>
        <v>0</v>
      </c>
      <c r="CI54" s="196">
        <f t="shared" si="66"/>
        <v>0</v>
      </c>
      <c r="CJ54" s="196">
        <f t="shared" si="66"/>
        <v>0</v>
      </c>
      <c r="CK54" s="196">
        <f t="shared" si="66"/>
        <v>0</v>
      </c>
      <c r="CL54" s="196">
        <f t="shared" si="66"/>
        <v>0</v>
      </c>
      <c r="CM54" s="196">
        <f t="shared" si="66"/>
        <v>0</v>
      </c>
      <c r="CN54" s="196">
        <f t="shared" si="66"/>
        <v>0</v>
      </c>
      <c r="CO54" s="196">
        <f t="shared" si="66"/>
        <v>0</v>
      </c>
      <c r="CP54" s="196">
        <f t="shared" si="66"/>
        <v>0</v>
      </c>
      <c r="CQ54" s="196">
        <f t="shared" si="66"/>
        <v>0</v>
      </c>
      <c r="CR54" s="196">
        <f t="shared" si="66"/>
        <v>0</v>
      </c>
      <c r="CS54" s="196">
        <f t="shared" si="66"/>
        <v>0</v>
      </c>
      <c r="CT54" s="196">
        <f t="shared" si="66"/>
        <v>0</v>
      </c>
      <c r="CU54" s="196">
        <f t="shared" si="66"/>
        <v>0</v>
      </c>
      <c r="CV54" s="196">
        <f t="shared" ref="CV54:CW54" si="67">CU54-($AI$20*$A$2)</f>
        <v>0</v>
      </c>
      <c r="CW54" s="196">
        <f t="shared" si="67"/>
        <v>0</v>
      </c>
    </row>
    <row r="55" spans="1:101" x14ac:dyDescent="0.35">
      <c r="A55" t="s">
        <v>161</v>
      </c>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f>AJ20-(AJ20*$A$2)</f>
        <v>0</v>
      </c>
      <c r="AK55" s="196">
        <f t="shared" ref="AK55:CV55" si="68">AJ55-($AJ$20*$A$2)</f>
        <v>0</v>
      </c>
      <c r="AL55" s="196">
        <f t="shared" si="68"/>
        <v>0</v>
      </c>
      <c r="AM55" s="196">
        <f t="shared" si="68"/>
        <v>0</v>
      </c>
      <c r="AN55" s="196">
        <f t="shared" si="68"/>
        <v>0</v>
      </c>
      <c r="AO55" s="196">
        <f t="shared" si="68"/>
        <v>0</v>
      </c>
      <c r="AP55" s="196">
        <f t="shared" si="68"/>
        <v>0</v>
      </c>
      <c r="AQ55" s="196">
        <f t="shared" si="68"/>
        <v>0</v>
      </c>
      <c r="AR55" s="196">
        <f t="shared" si="68"/>
        <v>0</v>
      </c>
      <c r="AS55" s="196">
        <f t="shared" si="68"/>
        <v>0</v>
      </c>
      <c r="AT55" s="196">
        <f t="shared" si="68"/>
        <v>0</v>
      </c>
      <c r="AU55" s="196">
        <f t="shared" si="68"/>
        <v>0</v>
      </c>
      <c r="AV55" s="196">
        <f t="shared" si="68"/>
        <v>0</v>
      </c>
      <c r="AW55" s="196">
        <f t="shared" si="68"/>
        <v>0</v>
      </c>
      <c r="AX55">
        <f t="shared" si="68"/>
        <v>0</v>
      </c>
      <c r="AY55">
        <f t="shared" si="68"/>
        <v>0</v>
      </c>
      <c r="AZ55">
        <f t="shared" si="68"/>
        <v>0</v>
      </c>
      <c r="BA55">
        <f t="shared" si="68"/>
        <v>0</v>
      </c>
      <c r="BB55">
        <f t="shared" si="68"/>
        <v>0</v>
      </c>
      <c r="BC55">
        <f t="shared" si="68"/>
        <v>0</v>
      </c>
      <c r="BD55">
        <f t="shared" si="68"/>
        <v>0</v>
      </c>
      <c r="BE55">
        <f t="shared" si="68"/>
        <v>0</v>
      </c>
      <c r="BF55">
        <f t="shared" si="68"/>
        <v>0</v>
      </c>
      <c r="BG55">
        <f t="shared" si="68"/>
        <v>0</v>
      </c>
      <c r="BH55">
        <f t="shared" si="68"/>
        <v>0</v>
      </c>
      <c r="BI55" s="196">
        <f t="shared" si="68"/>
        <v>0</v>
      </c>
      <c r="BJ55" s="196">
        <f t="shared" si="68"/>
        <v>0</v>
      </c>
      <c r="BK55" s="196">
        <f t="shared" si="68"/>
        <v>0</v>
      </c>
      <c r="BL55" s="196">
        <f t="shared" si="68"/>
        <v>0</v>
      </c>
      <c r="BM55" s="196">
        <f t="shared" si="68"/>
        <v>0</v>
      </c>
      <c r="BN55" s="196">
        <f t="shared" si="68"/>
        <v>0</v>
      </c>
      <c r="BO55" s="196">
        <f t="shared" si="68"/>
        <v>0</v>
      </c>
      <c r="BP55" s="196">
        <f t="shared" si="68"/>
        <v>0</v>
      </c>
      <c r="BQ55" s="196">
        <f t="shared" si="68"/>
        <v>0</v>
      </c>
      <c r="BR55" s="196">
        <f t="shared" si="68"/>
        <v>0</v>
      </c>
      <c r="BS55" s="196">
        <f t="shared" si="68"/>
        <v>0</v>
      </c>
      <c r="BT55" s="196">
        <f t="shared" si="68"/>
        <v>0</v>
      </c>
      <c r="BU55" s="196">
        <f t="shared" si="68"/>
        <v>0</v>
      </c>
      <c r="BV55" s="196">
        <f t="shared" si="68"/>
        <v>0</v>
      </c>
      <c r="BW55" s="196">
        <f t="shared" si="68"/>
        <v>0</v>
      </c>
      <c r="BX55" s="196">
        <f t="shared" si="68"/>
        <v>0</v>
      </c>
      <c r="BY55" s="196">
        <f t="shared" si="68"/>
        <v>0</v>
      </c>
      <c r="BZ55" s="196">
        <f t="shared" si="68"/>
        <v>0</v>
      </c>
      <c r="CA55" s="196">
        <f t="shared" si="68"/>
        <v>0</v>
      </c>
      <c r="CB55" s="196">
        <f t="shared" si="68"/>
        <v>0</v>
      </c>
      <c r="CC55" s="196">
        <f t="shared" si="68"/>
        <v>0</v>
      </c>
      <c r="CD55" s="196">
        <f t="shared" si="68"/>
        <v>0</v>
      </c>
      <c r="CE55" s="196">
        <f t="shared" si="68"/>
        <v>0</v>
      </c>
      <c r="CF55" s="196">
        <f t="shared" si="68"/>
        <v>0</v>
      </c>
      <c r="CG55" s="196">
        <f t="shared" si="68"/>
        <v>0</v>
      </c>
      <c r="CH55" s="196">
        <f t="shared" si="68"/>
        <v>0</v>
      </c>
      <c r="CI55" s="196">
        <f t="shared" si="68"/>
        <v>0</v>
      </c>
      <c r="CJ55" s="196">
        <f t="shared" si="68"/>
        <v>0</v>
      </c>
      <c r="CK55" s="196">
        <f t="shared" si="68"/>
        <v>0</v>
      </c>
      <c r="CL55" s="196">
        <f t="shared" si="68"/>
        <v>0</v>
      </c>
      <c r="CM55" s="196">
        <f t="shared" si="68"/>
        <v>0</v>
      </c>
      <c r="CN55" s="196">
        <f t="shared" si="68"/>
        <v>0</v>
      </c>
      <c r="CO55" s="196">
        <f t="shared" si="68"/>
        <v>0</v>
      </c>
      <c r="CP55" s="196">
        <f t="shared" si="68"/>
        <v>0</v>
      </c>
      <c r="CQ55" s="196">
        <f t="shared" si="68"/>
        <v>0</v>
      </c>
      <c r="CR55" s="196">
        <f t="shared" si="68"/>
        <v>0</v>
      </c>
      <c r="CS55" s="196">
        <f t="shared" si="68"/>
        <v>0</v>
      </c>
      <c r="CT55" s="196">
        <f t="shared" si="68"/>
        <v>0</v>
      </c>
      <c r="CU55" s="196">
        <f t="shared" si="68"/>
        <v>0</v>
      </c>
      <c r="CV55" s="196">
        <f t="shared" si="68"/>
        <v>0</v>
      </c>
      <c r="CW55" s="196">
        <f t="shared" ref="CW55" si="69">CV55-($AJ$20*$A$2)</f>
        <v>0</v>
      </c>
    </row>
    <row r="56" spans="1:101" x14ac:dyDescent="0.35">
      <c r="A56" t="s">
        <v>162</v>
      </c>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f>AK20-(AK20*$A$2)</f>
        <v>0</v>
      </c>
      <c r="AL56" s="196">
        <f t="shared" ref="AL56:CW56" si="70">AK56-($AK$20*$A$2)</f>
        <v>0</v>
      </c>
      <c r="AM56" s="196">
        <f t="shared" si="70"/>
        <v>0</v>
      </c>
      <c r="AN56" s="196">
        <f t="shared" si="70"/>
        <v>0</v>
      </c>
      <c r="AO56" s="196">
        <f t="shared" si="70"/>
        <v>0</v>
      </c>
      <c r="AP56" s="196">
        <f t="shared" si="70"/>
        <v>0</v>
      </c>
      <c r="AQ56" s="196">
        <f t="shared" si="70"/>
        <v>0</v>
      </c>
      <c r="AR56" s="196">
        <f t="shared" si="70"/>
        <v>0</v>
      </c>
      <c r="AS56" s="196">
        <f t="shared" si="70"/>
        <v>0</v>
      </c>
      <c r="AT56" s="196">
        <f t="shared" si="70"/>
        <v>0</v>
      </c>
      <c r="AU56" s="196">
        <f t="shared" si="70"/>
        <v>0</v>
      </c>
      <c r="AV56" s="196">
        <f t="shared" si="70"/>
        <v>0</v>
      </c>
      <c r="AW56" s="196">
        <f t="shared" si="70"/>
        <v>0</v>
      </c>
      <c r="AX56" s="196">
        <f t="shared" si="70"/>
        <v>0</v>
      </c>
      <c r="AY56" s="196">
        <f t="shared" si="70"/>
        <v>0</v>
      </c>
      <c r="AZ56" s="196">
        <f t="shared" si="70"/>
        <v>0</v>
      </c>
      <c r="BA56" s="196">
        <f t="shared" si="70"/>
        <v>0</v>
      </c>
      <c r="BB56" s="196">
        <f t="shared" si="70"/>
        <v>0</v>
      </c>
      <c r="BC56" s="196">
        <f t="shared" si="70"/>
        <v>0</v>
      </c>
      <c r="BD56" s="196">
        <f t="shared" si="70"/>
        <v>0</v>
      </c>
      <c r="BE56" s="196">
        <f t="shared" si="70"/>
        <v>0</v>
      </c>
      <c r="BF56" s="196">
        <f t="shared" si="70"/>
        <v>0</v>
      </c>
      <c r="BG56" s="196">
        <f t="shared" si="70"/>
        <v>0</v>
      </c>
      <c r="BH56" s="196">
        <f t="shared" si="70"/>
        <v>0</v>
      </c>
      <c r="BI56" s="196">
        <f t="shared" si="70"/>
        <v>0</v>
      </c>
      <c r="BJ56" s="196">
        <f t="shared" si="70"/>
        <v>0</v>
      </c>
      <c r="BK56" s="196">
        <f t="shared" si="70"/>
        <v>0</v>
      </c>
      <c r="BL56" s="196">
        <f t="shared" si="70"/>
        <v>0</v>
      </c>
      <c r="BM56" s="196">
        <f t="shared" si="70"/>
        <v>0</v>
      </c>
      <c r="BN56" s="196">
        <f t="shared" si="70"/>
        <v>0</v>
      </c>
      <c r="BO56" s="196">
        <f t="shared" si="70"/>
        <v>0</v>
      </c>
      <c r="BP56" s="196">
        <f t="shared" si="70"/>
        <v>0</v>
      </c>
      <c r="BQ56" s="196">
        <f t="shared" si="70"/>
        <v>0</v>
      </c>
      <c r="BR56" s="196">
        <f t="shared" si="70"/>
        <v>0</v>
      </c>
      <c r="BS56" s="196">
        <f t="shared" si="70"/>
        <v>0</v>
      </c>
      <c r="BT56" s="196">
        <f t="shared" si="70"/>
        <v>0</v>
      </c>
      <c r="BU56" s="196">
        <f t="shared" si="70"/>
        <v>0</v>
      </c>
      <c r="BV56" s="196">
        <f t="shared" si="70"/>
        <v>0</v>
      </c>
      <c r="BW56" s="196">
        <f t="shared" si="70"/>
        <v>0</v>
      </c>
      <c r="BX56" s="196">
        <f t="shared" si="70"/>
        <v>0</v>
      </c>
      <c r="BY56" s="196">
        <f t="shared" si="70"/>
        <v>0</v>
      </c>
      <c r="BZ56" s="196">
        <f t="shared" si="70"/>
        <v>0</v>
      </c>
      <c r="CA56" s="196">
        <f t="shared" si="70"/>
        <v>0</v>
      </c>
      <c r="CB56" s="196">
        <f t="shared" si="70"/>
        <v>0</v>
      </c>
      <c r="CC56" s="196">
        <f t="shared" si="70"/>
        <v>0</v>
      </c>
      <c r="CD56" s="196">
        <f t="shared" si="70"/>
        <v>0</v>
      </c>
      <c r="CE56" s="196">
        <f t="shared" si="70"/>
        <v>0</v>
      </c>
      <c r="CF56" s="196">
        <f t="shared" si="70"/>
        <v>0</v>
      </c>
      <c r="CG56" s="196">
        <f t="shared" si="70"/>
        <v>0</v>
      </c>
      <c r="CH56" s="196">
        <f t="shared" si="70"/>
        <v>0</v>
      </c>
      <c r="CI56" s="196">
        <f t="shared" si="70"/>
        <v>0</v>
      </c>
      <c r="CJ56" s="196">
        <f t="shared" si="70"/>
        <v>0</v>
      </c>
      <c r="CK56" s="196">
        <f t="shared" si="70"/>
        <v>0</v>
      </c>
      <c r="CL56" s="196">
        <f t="shared" si="70"/>
        <v>0</v>
      </c>
      <c r="CM56" s="196">
        <f t="shared" si="70"/>
        <v>0</v>
      </c>
      <c r="CN56" s="196">
        <f t="shared" si="70"/>
        <v>0</v>
      </c>
      <c r="CO56" s="196">
        <f t="shared" si="70"/>
        <v>0</v>
      </c>
      <c r="CP56" s="196">
        <f t="shared" si="70"/>
        <v>0</v>
      </c>
      <c r="CQ56" s="196">
        <f t="shared" si="70"/>
        <v>0</v>
      </c>
      <c r="CR56" s="196">
        <f t="shared" si="70"/>
        <v>0</v>
      </c>
      <c r="CS56" s="196">
        <f t="shared" si="70"/>
        <v>0</v>
      </c>
      <c r="CT56" s="196">
        <f t="shared" si="70"/>
        <v>0</v>
      </c>
      <c r="CU56" s="196">
        <f t="shared" si="70"/>
        <v>0</v>
      </c>
      <c r="CV56" s="196">
        <f t="shared" si="70"/>
        <v>0</v>
      </c>
      <c r="CW56" s="196">
        <f t="shared" si="70"/>
        <v>0</v>
      </c>
    </row>
    <row r="57" spans="1:101" x14ac:dyDescent="0.35">
      <c r="A57" t="s">
        <v>163</v>
      </c>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f>AL20-(AL20*$A$2)</f>
        <v>0</v>
      </c>
      <c r="AM57" s="196">
        <f t="shared" ref="AM57:CW57" si="71">AL57-($AL$20*$A$2)</f>
        <v>0</v>
      </c>
      <c r="AN57" s="196">
        <f t="shared" si="71"/>
        <v>0</v>
      </c>
      <c r="AO57" s="196">
        <f t="shared" si="71"/>
        <v>0</v>
      </c>
      <c r="AP57" s="196">
        <f t="shared" si="71"/>
        <v>0</v>
      </c>
      <c r="AQ57" s="196">
        <f t="shared" si="71"/>
        <v>0</v>
      </c>
      <c r="AR57" s="196">
        <f t="shared" si="71"/>
        <v>0</v>
      </c>
      <c r="AS57" s="196">
        <f t="shared" si="71"/>
        <v>0</v>
      </c>
      <c r="AT57" s="196">
        <f t="shared" si="71"/>
        <v>0</v>
      </c>
      <c r="AU57" s="196">
        <f t="shared" si="71"/>
        <v>0</v>
      </c>
      <c r="AV57" s="196">
        <f t="shared" si="71"/>
        <v>0</v>
      </c>
      <c r="AW57" s="196">
        <f t="shared" si="71"/>
        <v>0</v>
      </c>
      <c r="AX57" s="196">
        <f t="shared" si="71"/>
        <v>0</v>
      </c>
      <c r="AY57" s="196">
        <f t="shared" si="71"/>
        <v>0</v>
      </c>
      <c r="AZ57" s="196">
        <f t="shared" si="71"/>
        <v>0</v>
      </c>
      <c r="BA57" s="196">
        <f t="shared" si="71"/>
        <v>0</v>
      </c>
      <c r="BB57" s="196">
        <f t="shared" si="71"/>
        <v>0</v>
      </c>
      <c r="BC57" s="196">
        <f t="shared" si="71"/>
        <v>0</v>
      </c>
      <c r="BD57" s="196">
        <f t="shared" si="71"/>
        <v>0</v>
      </c>
      <c r="BE57" s="196">
        <f t="shared" si="71"/>
        <v>0</v>
      </c>
      <c r="BF57" s="196">
        <f t="shared" si="71"/>
        <v>0</v>
      </c>
      <c r="BG57" s="196">
        <f t="shared" si="71"/>
        <v>0</v>
      </c>
      <c r="BH57" s="196">
        <f t="shared" si="71"/>
        <v>0</v>
      </c>
      <c r="BI57" s="196">
        <f t="shared" si="71"/>
        <v>0</v>
      </c>
      <c r="BJ57" s="196">
        <f t="shared" si="71"/>
        <v>0</v>
      </c>
      <c r="BK57" s="196">
        <f t="shared" si="71"/>
        <v>0</v>
      </c>
      <c r="BL57" s="196">
        <f t="shared" si="71"/>
        <v>0</v>
      </c>
      <c r="BM57" s="196">
        <f t="shared" si="71"/>
        <v>0</v>
      </c>
      <c r="BN57" s="196">
        <f t="shared" si="71"/>
        <v>0</v>
      </c>
      <c r="BO57" s="196">
        <f t="shared" si="71"/>
        <v>0</v>
      </c>
      <c r="BP57" s="196">
        <f t="shared" si="71"/>
        <v>0</v>
      </c>
      <c r="BQ57" s="196">
        <f t="shared" si="71"/>
        <v>0</v>
      </c>
      <c r="BR57" s="196">
        <f t="shared" si="71"/>
        <v>0</v>
      </c>
      <c r="BS57" s="196">
        <f t="shared" si="71"/>
        <v>0</v>
      </c>
      <c r="BT57" s="196">
        <f t="shared" si="71"/>
        <v>0</v>
      </c>
      <c r="BU57" s="196">
        <f t="shared" si="71"/>
        <v>0</v>
      </c>
      <c r="BV57" s="196">
        <f t="shared" si="71"/>
        <v>0</v>
      </c>
      <c r="BW57" s="196">
        <f t="shared" si="71"/>
        <v>0</v>
      </c>
      <c r="BX57" s="196">
        <f t="shared" si="71"/>
        <v>0</v>
      </c>
      <c r="BY57" s="196">
        <f t="shared" si="71"/>
        <v>0</v>
      </c>
      <c r="BZ57" s="196">
        <f t="shared" si="71"/>
        <v>0</v>
      </c>
      <c r="CA57" s="196">
        <f t="shared" si="71"/>
        <v>0</v>
      </c>
      <c r="CB57" s="196">
        <f t="shared" si="71"/>
        <v>0</v>
      </c>
      <c r="CC57" s="196">
        <f t="shared" si="71"/>
        <v>0</v>
      </c>
      <c r="CD57" s="196">
        <f t="shared" si="71"/>
        <v>0</v>
      </c>
      <c r="CE57" s="196">
        <f t="shared" si="71"/>
        <v>0</v>
      </c>
      <c r="CF57" s="196">
        <f t="shared" si="71"/>
        <v>0</v>
      </c>
      <c r="CG57" s="196">
        <f t="shared" si="71"/>
        <v>0</v>
      </c>
      <c r="CH57" s="196">
        <f t="shared" si="71"/>
        <v>0</v>
      </c>
      <c r="CI57" s="196">
        <f t="shared" si="71"/>
        <v>0</v>
      </c>
      <c r="CJ57" s="196">
        <f t="shared" si="71"/>
        <v>0</v>
      </c>
      <c r="CK57" s="196">
        <f t="shared" si="71"/>
        <v>0</v>
      </c>
      <c r="CL57" s="196">
        <f t="shared" si="71"/>
        <v>0</v>
      </c>
      <c r="CM57" s="196">
        <f t="shared" si="71"/>
        <v>0</v>
      </c>
      <c r="CN57" s="196">
        <f t="shared" si="71"/>
        <v>0</v>
      </c>
      <c r="CO57" s="196">
        <f t="shared" si="71"/>
        <v>0</v>
      </c>
      <c r="CP57" s="196">
        <f t="shared" si="71"/>
        <v>0</v>
      </c>
      <c r="CQ57" s="196">
        <f t="shared" si="71"/>
        <v>0</v>
      </c>
      <c r="CR57" s="196">
        <f t="shared" si="71"/>
        <v>0</v>
      </c>
      <c r="CS57" s="196">
        <f t="shared" si="71"/>
        <v>0</v>
      </c>
      <c r="CT57" s="196">
        <f t="shared" si="71"/>
        <v>0</v>
      </c>
      <c r="CU57" s="196">
        <f t="shared" si="71"/>
        <v>0</v>
      </c>
      <c r="CV57" s="196">
        <f t="shared" si="71"/>
        <v>0</v>
      </c>
      <c r="CW57" s="196">
        <f t="shared" si="71"/>
        <v>0</v>
      </c>
    </row>
    <row r="58" spans="1:101" x14ac:dyDescent="0.35">
      <c r="A58" t="s">
        <v>164</v>
      </c>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f>AM20-(AM20*$A$2)</f>
        <v>0</v>
      </c>
      <c r="AN58" s="196">
        <f t="shared" ref="AN58:CW58" si="72">AM58-($AM$20*$A$2)</f>
        <v>0</v>
      </c>
      <c r="AO58" s="196">
        <f t="shared" si="72"/>
        <v>0</v>
      </c>
      <c r="AP58" s="196">
        <f t="shared" si="72"/>
        <v>0</v>
      </c>
      <c r="AQ58" s="196">
        <f t="shared" si="72"/>
        <v>0</v>
      </c>
      <c r="AR58" s="196">
        <f t="shared" si="72"/>
        <v>0</v>
      </c>
      <c r="AS58" s="196">
        <f t="shared" si="72"/>
        <v>0</v>
      </c>
      <c r="AT58" s="196">
        <f t="shared" si="72"/>
        <v>0</v>
      </c>
      <c r="AU58" s="196">
        <f t="shared" si="72"/>
        <v>0</v>
      </c>
      <c r="AV58" s="196">
        <f t="shared" si="72"/>
        <v>0</v>
      </c>
      <c r="AW58" s="196">
        <f t="shared" si="72"/>
        <v>0</v>
      </c>
      <c r="AX58" s="196">
        <f t="shared" si="72"/>
        <v>0</v>
      </c>
      <c r="AY58" s="196">
        <f t="shared" si="72"/>
        <v>0</v>
      </c>
      <c r="AZ58" s="196">
        <f t="shared" si="72"/>
        <v>0</v>
      </c>
      <c r="BA58" s="196">
        <f t="shared" si="72"/>
        <v>0</v>
      </c>
      <c r="BB58" s="196">
        <f t="shared" si="72"/>
        <v>0</v>
      </c>
      <c r="BC58" s="196">
        <f t="shared" si="72"/>
        <v>0</v>
      </c>
      <c r="BD58" s="196">
        <f t="shared" si="72"/>
        <v>0</v>
      </c>
      <c r="BE58" s="196">
        <f t="shared" si="72"/>
        <v>0</v>
      </c>
      <c r="BF58" s="196">
        <f t="shared" si="72"/>
        <v>0</v>
      </c>
      <c r="BG58" s="196">
        <f t="shared" si="72"/>
        <v>0</v>
      </c>
      <c r="BH58" s="196">
        <f t="shared" si="72"/>
        <v>0</v>
      </c>
      <c r="BI58" s="196">
        <f t="shared" si="72"/>
        <v>0</v>
      </c>
      <c r="BJ58" s="196">
        <f t="shared" si="72"/>
        <v>0</v>
      </c>
      <c r="BK58" s="196">
        <f t="shared" si="72"/>
        <v>0</v>
      </c>
      <c r="BL58" s="196">
        <f t="shared" si="72"/>
        <v>0</v>
      </c>
      <c r="BM58" s="196">
        <f t="shared" si="72"/>
        <v>0</v>
      </c>
      <c r="BN58" s="196">
        <f t="shared" si="72"/>
        <v>0</v>
      </c>
      <c r="BO58" s="196">
        <f t="shared" si="72"/>
        <v>0</v>
      </c>
      <c r="BP58" s="196">
        <f t="shared" si="72"/>
        <v>0</v>
      </c>
      <c r="BQ58" s="196">
        <f t="shared" si="72"/>
        <v>0</v>
      </c>
      <c r="BR58" s="196">
        <f t="shared" si="72"/>
        <v>0</v>
      </c>
      <c r="BS58" s="196">
        <f t="shared" si="72"/>
        <v>0</v>
      </c>
      <c r="BT58" s="196">
        <f t="shared" si="72"/>
        <v>0</v>
      </c>
      <c r="BU58" s="196">
        <f t="shared" si="72"/>
        <v>0</v>
      </c>
      <c r="BV58" s="196">
        <f t="shared" si="72"/>
        <v>0</v>
      </c>
      <c r="BW58" s="196">
        <f t="shared" si="72"/>
        <v>0</v>
      </c>
      <c r="BX58" s="196">
        <f t="shared" si="72"/>
        <v>0</v>
      </c>
      <c r="BY58" s="196">
        <f t="shared" si="72"/>
        <v>0</v>
      </c>
      <c r="BZ58" s="196">
        <f t="shared" si="72"/>
        <v>0</v>
      </c>
      <c r="CA58" s="196">
        <f t="shared" si="72"/>
        <v>0</v>
      </c>
      <c r="CB58" s="196">
        <f t="shared" si="72"/>
        <v>0</v>
      </c>
      <c r="CC58" s="196">
        <f t="shared" si="72"/>
        <v>0</v>
      </c>
      <c r="CD58" s="196">
        <f t="shared" si="72"/>
        <v>0</v>
      </c>
      <c r="CE58" s="196">
        <f t="shared" si="72"/>
        <v>0</v>
      </c>
      <c r="CF58" s="196">
        <f t="shared" si="72"/>
        <v>0</v>
      </c>
      <c r="CG58" s="196">
        <f t="shared" si="72"/>
        <v>0</v>
      </c>
      <c r="CH58" s="196">
        <f t="shared" si="72"/>
        <v>0</v>
      </c>
      <c r="CI58" s="196">
        <f t="shared" si="72"/>
        <v>0</v>
      </c>
      <c r="CJ58" s="196">
        <f t="shared" si="72"/>
        <v>0</v>
      </c>
      <c r="CK58" s="196">
        <f t="shared" si="72"/>
        <v>0</v>
      </c>
      <c r="CL58" s="196">
        <f t="shared" si="72"/>
        <v>0</v>
      </c>
      <c r="CM58" s="196">
        <f t="shared" si="72"/>
        <v>0</v>
      </c>
      <c r="CN58" s="196">
        <f t="shared" si="72"/>
        <v>0</v>
      </c>
      <c r="CO58" s="196">
        <f t="shared" si="72"/>
        <v>0</v>
      </c>
      <c r="CP58" s="196">
        <f t="shared" si="72"/>
        <v>0</v>
      </c>
      <c r="CQ58" s="196">
        <f t="shared" si="72"/>
        <v>0</v>
      </c>
      <c r="CR58" s="196">
        <f t="shared" si="72"/>
        <v>0</v>
      </c>
      <c r="CS58" s="196">
        <f t="shared" si="72"/>
        <v>0</v>
      </c>
      <c r="CT58" s="196">
        <f t="shared" si="72"/>
        <v>0</v>
      </c>
      <c r="CU58" s="196">
        <f t="shared" si="72"/>
        <v>0</v>
      </c>
      <c r="CV58" s="196">
        <f t="shared" si="72"/>
        <v>0</v>
      </c>
      <c r="CW58" s="196">
        <f t="shared" si="72"/>
        <v>0</v>
      </c>
    </row>
    <row r="59" spans="1:101" x14ac:dyDescent="0.35">
      <c r="A59" t="s">
        <v>165</v>
      </c>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f>AN20-(AN20*$A$2)</f>
        <v>0</v>
      </c>
      <c r="AO59" s="196">
        <f t="shared" ref="AO59:CW59" si="73">AN59-($AN$20*$A$2)</f>
        <v>0</v>
      </c>
      <c r="AP59" s="196">
        <f t="shared" si="73"/>
        <v>0</v>
      </c>
      <c r="AQ59" s="196">
        <f t="shared" si="73"/>
        <v>0</v>
      </c>
      <c r="AR59" s="196">
        <f t="shared" si="73"/>
        <v>0</v>
      </c>
      <c r="AS59" s="196">
        <f t="shared" si="73"/>
        <v>0</v>
      </c>
      <c r="AT59" s="196">
        <f t="shared" si="73"/>
        <v>0</v>
      </c>
      <c r="AU59" s="196">
        <f t="shared" si="73"/>
        <v>0</v>
      </c>
      <c r="AV59" s="196">
        <f t="shared" si="73"/>
        <v>0</v>
      </c>
      <c r="AW59" s="196">
        <f t="shared" si="73"/>
        <v>0</v>
      </c>
      <c r="AX59" s="196">
        <f t="shared" si="73"/>
        <v>0</v>
      </c>
      <c r="AY59" s="196">
        <f t="shared" si="73"/>
        <v>0</v>
      </c>
      <c r="AZ59" s="196">
        <f t="shared" si="73"/>
        <v>0</v>
      </c>
      <c r="BA59" s="196">
        <f t="shared" si="73"/>
        <v>0</v>
      </c>
      <c r="BB59" s="196">
        <f t="shared" si="73"/>
        <v>0</v>
      </c>
      <c r="BC59" s="196">
        <f t="shared" si="73"/>
        <v>0</v>
      </c>
      <c r="BD59" s="196">
        <f t="shared" si="73"/>
        <v>0</v>
      </c>
      <c r="BE59" s="196">
        <f t="shared" si="73"/>
        <v>0</v>
      </c>
      <c r="BF59" s="196">
        <f t="shared" si="73"/>
        <v>0</v>
      </c>
      <c r="BG59" s="196">
        <f t="shared" si="73"/>
        <v>0</v>
      </c>
      <c r="BH59" s="196">
        <f t="shared" si="73"/>
        <v>0</v>
      </c>
      <c r="BI59" s="196">
        <f t="shared" si="73"/>
        <v>0</v>
      </c>
      <c r="BJ59" s="196">
        <f t="shared" si="73"/>
        <v>0</v>
      </c>
      <c r="BK59" s="196">
        <f t="shared" si="73"/>
        <v>0</v>
      </c>
      <c r="BL59" s="196">
        <f t="shared" si="73"/>
        <v>0</v>
      </c>
      <c r="BM59" s="196">
        <f t="shared" si="73"/>
        <v>0</v>
      </c>
      <c r="BN59" s="196">
        <f t="shared" si="73"/>
        <v>0</v>
      </c>
      <c r="BO59" s="196">
        <f t="shared" si="73"/>
        <v>0</v>
      </c>
      <c r="BP59" s="196">
        <f t="shared" si="73"/>
        <v>0</v>
      </c>
      <c r="BQ59" s="196">
        <f t="shared" si="73"/>
        <v>0</v>
      </c>
      <c r="BR59" s="196">
        <f t="shared" si="73"/>
        <v>0</v>
      </c>
      <c r="BS59" s="196">
        <f t="shared" si="73"/>
        <v>0</v>
      </c>
      <c r="BT59" s="196">
        <f t="shared" si="73"/>
        <v>0</v>
      </c>
      <c r="BU59" s="196">
        <f t="shared" si="73"/>
        <v>0</v>
      </c>
      <c r="BV59" s="196">
        <f t="shared" si="73"/>
        <v>0</v>
      </c>
      <c r="BW59" s="196">
        <f t="shared" si="73"/>
        <v>0</v>
      </c>
      <c r="BX59" s="196">
        <f t="shared" si="73"/>
        <v>0</v>
      </c>
      <c r="BY59" s="196">
        <f t="shared" si="73"/>
        <v>0</v>
      </c>
      <c r="BZ59" s="196">
        <f t="shared" si="73"/>
        <v>0</v>
      </c>
      <c r="CA59" s="196">
        <f t="shared" si="73"/>
        <v>0</v>
      </c>
      <c r="CB59" s="196">
        <f t="shared" si="73"/>
        <v>0</v>
      </c>
      <c r="CC59" s="196">
        <f t="shared" si="73"/>
        <v>0</v>
      </c>
      <c r="CD59" s="196">
        <f t="shared" si="73"/>
        <v>0</v>
      </c>
      <c r="CE59" s="196">
        <f t="shared" si="73"/>
        <v>0</v>
      </c>
      <c r="CF59" s="196">
        <f t="shared" si="73"/>
        <v>0</v>
      </c>
      <c r="CG59" s="196">
        <f t="shared" si="73"/>
        <v>0</v>
      </c>
      <c r="CH59" s="196">
        <f t="shared" si="73"/>
        <v>0</v>
      </c>
      <c r="CI59" s="196">
        <f t="shared" si="73"/>
        <v>0</v>
      </c>
      <c r="CJ59" s="196">
        <f t="shared" si="73"/>
        <v>0</v>
      </c>
      <c r="CK59" s="196">
        <f t="shared" si="73"/>
        <v>0</v>
      </c>
      <c r="CL59" s="196">
        <f t="shared" si="73"/>
        <v>0</v>
      </c>
      <c r="CM59" s="196">
        <f t="shared" si="73"/>
        <v>0</v>
      </c>
      <c r="CN59" s="196">
        <f t="shared" si="73"/>
        <v>0</v>
      </c>
      <c r="CO59" s="196">
        <f t="shared" si="73"/>
        <v>0</v>
      </c>
      <c r="CP59" s="196">
        <f t="shared" si="73"/>
        <v>0</v>
      </c>
      <c r="CQ59" s="196">
        <f t="shared" si="73"/>
        <v>0</v>
      </c>
      <c r="CR59" s="196">
        <f t="shared" si="73"/>
        <v>0</v>
      </c>
      <c r="CS59" s="196">
        <f t="shared" si="73"/>
        <v>0</v>
      </c>
      <c r="CT59" s="196">
        <f t="shared" si="73"/>
        <v>0</v>
      </c>
      <c r="CU59" s="196">
        <f t="shared" si="73"/>
        <v>0</v>
      </c>
      <c r="CV59" s="196">
        <f t="shared" si="73"/>
        <v>0</v>
      </c>
      <c r="CW59" s="196">
        <f t="shared" si="73"/>
        <v>0</v>
      </c>
    </row>
    <row r="60" spans="1:101" x14ac:dyDescent="0.35">
      <c r="A60" t="s">
        <v>166</v>
      </c>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f>AO20-(AO20*$A$2)</f>
        <v>0</v>
      </c>
      <c r="AP60" s="196">
        <f t="shared" ref="AP60:CW60" si="74">AO60-($AO$20*$A$2)</f>
        <v>0</v>
      </c>
      <c r="AQ60" s="196">
        <f t="shared" si="74"/>
        <v>0</v>
      </c>
      <c r="AR60" s="196">
        <f t="shared" si="74"/>
        <v>0</v>
      </c>
      <c r="AS60" s="196">
        <f t="shared" si="74"/>
        <v>0</v>
      </c>
      <c r="AT60" s="196">
        <f t="shared" si="74"/>
        <v>0</v>
      </c>
      <c r="AU60" s="196">
        <f t="shared" si="74"/>
        <v>0</v>
      </c>
      <c r="AV60" s="196">
        <f t="shared" si="74"/>
        <v>0</v>
      </c>
      <c r="AW60" s="196">
        <f t="shared" si="74"/>
        <v>0</v>
      </c>
      <c r="AX60" s="196">
        <f t="shared" si="74"/>
        <v>0</v>
      </c>
      <c r="AY60" s="196">
        <f t="shared" si="74"/>
        <v>0</v>
      </c>
      <c r="AZ60" s="196">
        <f t="shared" si="74"/>
        <v>0</v>
      </c>
      <c r="BA60" s="196">
        <f t="shared" si="74"/>
        <v>0</v>
      </c>
      <c r="BB60" s="196">
        <f t="shared" si="74"/>
        <v>0</v>
      </c>
      <c r="BC60" s="196">
        <f t="shared" si="74"/>
        <v>0</v>
      </c>
      <c r="BD60" s="196">
        <f t="shared" si="74"/>
        <v>0</v>
      </c>
      <c r="BE60" s="196">
        <f t="shared" si="74"/>
        <v>0</v>
      </c>
      <c r="BF60" s="196">
        <f t="shared" si="74"/>
        <v>0</v>
      </c>
      <c r="BG60" s="196">
        <f t="shared" si="74"/>
        <v>0</v>
      </c>
      <c r="BH60" s="196">
        <f t="shared" si="74"/>
        <v>0</v>
      </c>
      <c r="BI60" s="196">
        <f t="shared" si="74"/>
        <v>0</v>
      </c>
      <c r="BJ60" s="196">
        <f t="shared" si="74"/>
        <v>0</v>
      </c>
      <c r="BK60" s="196">
        <f t="shared" si="74"/>
        <v>0</v>
      </c>
      <c r="BL60" s="196">
        <f t="shared" si="74"/>
        <v>0</v>
      </c>
      <c r="BM60" s="196">
        <f t="shared" si="74"/>
        <v>0</v>
      </c>
      <c r="BN60" s="196">
        <f t="shared" si="74"/>
        <v>0</v>
      </c>
      <c r="BO60" s="196">
        <f t="shared" si="74"/>
        <v>0</v>
      </c>
      <c r="BP60" s="196">
        <f t="shared" si="74"/>
        <v>0</v>
      </c>
      <c r="BQ60" s="196">
        <f t="shared" si="74"/>
        <v>0</v>
      </c>
      <c r="BR60" s="196">
        <f t="shared" si="74"/>
        <v>0</v>
      </c>
      <c r="BS60" s="196">
        <f t="shared" si="74"/>
        <v>0</v>
      </c>
      <c r="BT60" s="196">
        <f t="shared" si="74"/>
        <v>0</v>
      </c>
      <c r="BU60" s="196">
        <f t="shared" si="74"/>
        <v>0</v>
      </c>
      <c r="BV60" s="196">
        <f t="shared" si="74"/>
        <v>0</v>
      </c>
      <c r="BW60" s="196">
        <f t="shared" si="74"/>
        <v>0</v>
      </c>
      <c r="BX60" s="196">
        <f t="shared" si="74"/>
        <v>0</v>
      </c>
      <c r="BY60" s="196">
        <f t="shared" si="74"/>
        <v>0</v>
      </c>
      <c r="BZ60" s="196">
        <f t="shared" si="74"/>
        <v>0</v>
      </c>
      <c r="CA60" s="196">
        <f t="shared" si="74"/>
        <v>0</v>
      </c>
      <c r="CB60" s="196">
        <f t="shared" si="74"/>
        <v>0</v>
      </c>
      <c r="CC60" s="196">
        <f t="shared" si="74"/>
        <v>0</v>
      </c>
      <c r="CD60" s="196">
        <f t="shared" si="74"/>
        <v>0</v>
      </c>
      <c r="CE60" s="196">
        <f t="shared" si="74"/>
        <v>0</v>
      </c>
      <c r="CF60" s="196">
        <f t="shared" si="74"/>
        <v>0</v>
      </c>
      <c r="CG60" s="196">
        <f t="shared" si="74"/>
        <v>0</v>
      </c>
      <c r="CH60" s="196">
        <f t="shared" si="74"/>
        <v>0</v>
      </c>
      <c r="CI60" s="196">
        <f t="shared" si="74"/>
        <v>0</v>
      </c>
      <c r="CJ60" s="196">
        <f t="shared" si="74"/>
        <v>0</v>
      </c>
      <c r="CK60" s="196">
        <f t="shared" si="74"/>
        <v>0</v>
      </c>
      <c r="CL60" s="196">
        <f t="shared" si="74"/>
        <v>0</v>
      </c>
      <c r="CM60" s="196">
        <f t="shared" si="74"/>
        <v>0</v>
      </c>
      <c r="CN60" s="196">
        <f t="shared" si="74"/>
        <v>0</v>
      </c>
      <c r="CO60" s="196">
        <f t="shared" si="74"/>
        <v>0</v>
      </c>
      <c r="CP60" s="196">
        <f t="shared" si="74"/>
        <v>0</v>
      </c>
      <c r="CQ60" s="196">
        <f t="shared" si="74"/>
        <v>0</v>
      </c>
      <c r="CR60" s="196">
        <f t="shared" si="74"/>
        <v>0</v>
      </c>
      <c r="CS60" s="196">
        <f t="shared" si="74"/>
        <v>0</v>
      </c>
      <c r="CT60" s="196">
        <f t="shared" si="74"/>
        <v>0</v>
      </c>
      <c r="CU60" s="196">
        <f t="shared" si="74"/>
        <v>0</v>
      </c>
      <c r="CV60" s="196">
        <f t="shared" si="74"/>
        <v>0</v>
      </c>
      <c r="CW60" s="196">
        <f t="shared" si="74"/>
        <v>0</v>
      </c>
    </row>
    <row r="61" spans="1:101" x14ac:dyDescent="0.35">
      <c r="A61" t="s">
        <v>167</v>
      </c>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f>AP20-(AP20*$A$2)</f>
        <v>0</v>
      </c>
      <c r="AQ61" s="196">
        <f t="shared" ref="AQ61:CW61" si="75">AP61-($AP$20*$A$2)</f>
        <v>0</v>
      </c>
      <c r="AR61" s="196">
        <f t="shared" si="75"/>
        <v>0</v>
      </c>
      <c r="AS61" s="196">
        <f t="shared" si="75"/>
        <v>0</v>
      </c>
      <c r="AT61" s="196">
        <f t="shared" si="75"/>
        <v>0</v>
      </c>
      <c r="AU61" s="196">
        <f t="shared" si="75"/>
        <v>0</v>
      </c>
      <c r="AV61" s="196">
        <f t="shared" si="75"/>
        <v>0</v>
      </c>
      <c r="AW61" s="196">
        <f t="shared" si="75"/>
        <v>0</v>
      </c>
      <c r="AX61" s="196">
        <f t="shared" si="75"/>
        <v>0</v>
      </c>
      <c r="AY61" s="196">
        <f t="shared" si="75"/>
        <v>0</v>
      </c>
      <c r="AZ61" s="196">
        <f t="shared" si="75"/>
        <v>0</v>
      </c>
      <c r="BA61" s="196">
        <f t="shared" si="75"/>
        <v>0</v>
      </c>
      <c r="BB61" s="196">
        <f t="shared" si="75"/>
        <v>0</v>
      </c>
      <c r="BC61" s="196">
        <f t="shared" si="75"/>
        <v>0</v>
      </c>
      <c r="BD61" s="196">
        <f t="shared" si="75"/>
        <v>0</v>
      </c>
      <c r="BE61" s="196">
        <f t="shared" si="75"/>
        <v>0</v>
      </c>
      <c r="BF61" s="196">
        <f t="shared" si="75"/>
        <v>0</v>
      </c>
      <c r="BG61" s="196">
        <f t="shared" si="75"/>
        <v>0</v>
      </c>
      <c r="BH61" s="196">
        <f t="shared" si="75"/>
        <v>0</v>
      </c>
      <c r="BI61" s="196">
        <f t="shared" si="75"/>
        <v>0</v>
      </c>
      <c r="BJ61" s="196">
        <f t="shared" si="75"/>
        <v>0</v>
      </c>
      <c r="BK61" s="196">
        <f t="shared" si="75"/>
        <v>0</v>
      </c>
      <c r="BL61" s="196">
        <f t="shared" si="75"/>
        <v>0</v>
      </c>
      <c r="BM61" s="196">
        <f t="shared" si="75"/>
        <v>0</v>
      </c>
      <c r="BN61" s="196">
        <f t="shared" si="75"/>
        <v>0</v>
      </c>
      <c r="BO61" s="196">
        <f t="shared" si="75"/>
        <v>0</v>
      </c>
      <c r="BP61" s="196">
        <f t="shared" si="75"/>
        <v>0</v>
      </c>
      <c r="BQ61" s="196">
        <f t="shared" si="75"/>
        <v>0</v>
      </c>
      <c r="BR61" s="196">
        <f t="shared" si="75"/>
        <v>0</v>
      </c>
      <c r="BS61" s="196">
        <f t="shared" si="75"/>
        <v>0</v>
      </c>
      <c r="BT61" s="196">
        <f t="shared" si="75"/>
        <v>0</v>
      </c>
      <c r="BU61" s="196">
        <f t="shared" si="75"/>
        <v>0</v>
      </c>
      <c r="BV61" s="196">
        <f t="shared" si="75"/>
        <v>0</v>
      </c>
      <c r="BW61" s="196">
        <f t="shared" si="75"/>
        <v>0</v>
      </c>
      <c r="BX61" s="196">
        <f t="shared" si="75"/>
        <v>0</v>
      </c>
      <c r="BY61" s="196">
        <f t="shared" si="75"/>
        <v>0</v>
      </c>
      <c r="BZ61" s="196">
        <f t="shared" si="75"/>
        <v>0</v>
      </c>
      <c r="CA61" s="196">
        <f t="shared" si="75"/>
        <v>0</v>
      </c>
      <c r="CB61" s="196">
        <f t="shared" si="75"/>
        <v>0</v>
      </c>
      <c r="CC61" s="196">
        <f t="shared" si="75"/>
        <v>0</v>
      </c>
      <c r="CD61" s="196">
        <f t="shared" si="75"/>
        <v>0</v>
      </c>
      <c r="CE61" s="196">
        <f t="shared" si="75"/>
        <v>0</v>
      </c>
      <c r="CF61" s="196">
        <f t="shared" si="75"/>
        <v>0</v>
      </c>
      <c r="CG61" s="196">
        <f t="shared" si="75"/>
        <v>0</v>
      </c>
      <c r="CH61" s="196">
        <f t="shared" si="75"/>
        <v>0</v>
      </c>
      <c r="CI61" s="196">
        <f t="shared" si="75"/>
        <v>0</v>
      </c>
      <c r="CJ61" s="196">
        <f t="shared" si="75"/>
        <v>0</v>
      </c>
      <c r="CK61" s="196">
        <f t="shared" si="75"/>
        <v>0</v>
      </c>
      <c r="CL61" s="196">
        <f t="shared" si="75"/>
        <v>0</v>
      </c>
      <c r="CM61" s="196">
        <f t="shared" si="75"/>
        <v>0</v>
      </c>
      <c r="CN61" s="196">
        <f t="shared" si="75"/>
        <v>0</v>
      </c>
      <c r="CO61" s="196">
        <f t="shared" si="75"/>
        <v>0</v>
      </c>
      <c r="CP61" s="196">
        <f t="shared" si="75"/>
        <v>0</v>
      </c>
      <c r="CQ61" s="196">
        <f t="shared" si="75"/>
        <v>0</v>
      </c>
      <c r="CR61" s="196">
        <f t="shared" si="75"/>
        <v>0</v>
      </c>
      <c r="CS61" s="196">
        <f t="shared" si="75"/>
        <v>0</v>
      </c>
      <c r="CT61" s="196">
        <f t="shared" si="75"/>
        <v>0</v>
      </c>
      <c r="CU61" s="196">
        <f t="shared" si="75"/>
        <v>0</v>
      </c>
      <c r="CV61" s="196">
        <f t="shared" si="75"/>
        <v>0</v>
      </c>
      <c r="CW61" s="196">
        <f t="shared" si="75"/>
        <v>0</v>
      </c>
    </row>
    <row r="62" spans="1:101" x14ac:dyDescent="0.35">
      <c r="A62" t="s">
        <v>168</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f>AQ20-(AQ20*$A$2)</f>
        <v>0</v>
      </c>
      <c r="AR62" s="196">
        <f t="shared" ref="AR62:CW62" si="76">AQ62-($AQ$20*$A$2)</f>
        <v>0</v>
      </c>
      <c r="AS62" s="196">
        <f t="shared" si="76"/>
        <v>0</v>
      </c>
      <c r="AT62" s="196">
        <f t="shared" si="76"/>
        <v>0</v>
      </c>
      <c r="AU62" s="196">
        <f t="shared" si="76"/>
        <v>0</v>
      </c>
      <c r="AV62" s="196">
        <f t="shared" si="76"/>
        <v>0</v>
      </c>
      <c r="AW62" s="196">
        <f t="shared" si="76"/>
        <v>0</v>
      </c>
      <c r="AX62" s="196">
        <f t="shared" si="76"/>
        <v>0</v>
      </c>
      <c r="AY62" s="196">
        <f t="shared" si="76"/>
        <v>0</v>
      </c>
      <c r="AZ62" s="196">
        <f t="shared" si="76"/>
        <v>0</v>
      </c>
      <c r="BA62" s="196">
        <f t="shared" si="76"/>
        <v>0</v>
      </c>
      <c r="BB62" s="196">
        <f t="shared" si="76"/>
        <v>0</v>
      </c>
      <c r="BC62" s="196">
        <f t="shared" si="76"/>
        <v>0</v>
      </c>
      <c r="BD62" s="196">
        <f t="shared" si="76"/>
        <v>0</v>
      </c>
      <c r="BE62" s="196">
        <f t="shared" si="76"/>
        <v>0</v>
      </c>
      <c r="BF62" s="196">
        <f t="shared" si="76"/>
        <v>0</v>
      </c>
      <c r="BG62" s="196">
        <f t="shared" si="76"/>
        <v>0</v>
      </c>
      <c r="BH62" s="196">
        <f t="shared" si="76"/>
        <v>0</v>
      </c>
      <c r="BI62" s="196">
        <f t="shared" si="76"/>
        <v>0</v>
      </c>
      <c r="BJ62" s="196">
        <f t="shared" si="76"/>
        <v>0</v>
      </c>
      <c r="BK62" s="196">
        <f t="shared" si="76"/>
        <v>0</v>
      </c>
      <c r="BL62" s="196">
        <f t="shared" si="76"/>
        <v>0</v>
      </c>
      <c r="BM62" s="196">
        <f t="shared" si="76"/>
        <v>0</v>
      </c>
      <c r="BN62" s="196">
        <f t="shared" si="76"/>
        <v>0</v>
      </c>
      <c r="BO62" s="196">
        <f t="shared" si="76"/>
        <v>0</v>
      </c>
      <c r="BP62" s="196">
        <f t="shared" si="76"/>
        <v>0</v>
      </c>
      <c r="BQ62" s="196">
        <f t="shared" si="76"/>
        <v>0</v>
      </c>
      <c r="BR62" s="196">
        <f t="shared" si="76"/>
        <v>0</v>
      </c>
      <c r="BS62" s="196">
        <f t="shared" si="76"/>
        <v>0</v>
      </c>
      <c r="BT62" s="196">
        <f t="shared" si="76"/>
        <v>0</v>
      </c>
      <c r="BU62" s="196">
        <f t="shared" si="76"/>
        <v>0</v>
      </c>
      <c r="BV62" s="196">
        <f t="shared" si="76"/>
        <v>0</v>
      </c>
      <c r="BW62" s="196">
        <f t="shared" si="76"/>
        <v>0</v>
      </c>
      <c r="BX62" s="196">
        <f t="shared" si="76"/>
        <v>0</v>
      </c>
      <c r="BY62" s="196">
        <f t="shared" si="76"/>
        <v>0</v>
      </c>
      <c r="BZ62" s="196">
        <f t="shared" si="76"/>
        <v>0</v>
      </c>
      <c r="CA62" s="196">
        <f t="shared" si="76"/>
        <v>0</v>
      </c>
      <c r="CB62" s="196">
        <f t="shared" si="76"/>
        <v>0</v>
      </c>
      <c r="CC62" s="196">
        <f t="shared" si="76"/>
        <v>0</v>
      </c>
      <c r="CD62" s="196">
        <f t="shared" si="76"/>
        <v>0</v>
      </c>
      <c r="CE62" s="196">
        <f t="shared" si="76"/>
        <v>0</v>
      </c>
      <c r="CF62" s="196">
        <f t="shared" si="76"/>
        <v>0</v>
      </c>
      <c r="CG62" s="196">
        <f t="shared" si="76"/>
        <v>0</v>
      </c>
      <c r="CH62" s="196">
        <f t="shared" si="76"/>
        <v>0</v>
      </c>
      <c r="CI62" s="196">
        <f t="shared" si="76"/>
        <v>0</v>
      </c>
      <c r="CJ62" s="196">
        <f t="shared" si="76"/>
        <v>0</v>
      </c>
      <c r="CK62" s="196">
        <f t="shared" si="76"/>
        <v>0</v>
      </c>
      <c r="CL62" s="196">
        <f t="shared" si="76"/>
        <v>0</v>
      </c>
      <c r="CM62" s="196">
        <f t="shared" si="76"/>
        <v>0</v>
      </c>
      <c r="CN62" s="196">
        <f t="shared" si="76"/>
        <v>0</v>
      </c>
      <c r="CO62" s="196">
        <f t="shared" si="76"/>
        <v>0</v>
      </c>
      <c r="CP62" s="196">
        <f t="shared" si="76"/>
        <v>0</v>
      </c>
      <c r="CQ62" s="196">
        <f t="shared" si="76"/>
        <v>0</v>
      </c>
      <c r="CR62" s="196">
        <f t="shared" si="76"/>
        <v>0</v>
      </c>
      <c r="CS62" s="196">
        <f t="shared" si="76"/>
        <v>0</v>
      </c>
      <c r="CT62" s="196">
        <f t="shared" si="76"/>
        <v>0</v>
      </c>
      <c r="CU62" s="196">
        <f t="shared" si="76"/>
        <v>0</v>
      </c>
      <c r="CV62" s="196">
        <f t="shared" si="76"/>
        <v>0</v>
      </c>
      <c r="CW62" s="196">
        <f t="shared" si="76"/>
        <v>0</v>
      </c>
    </row>
    <row r="63" spans="1:101" x14ac:dyDescent="0.35">
      <c r="A63" t="s">
        <v>169</v>
      </c>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f>AR20-(AR20*$A$2)</f>
        <v>0</v>
      </c>
      <c r="AS63" s="196">
        <f t="shared" ref="AS63:CW63" si="77">AR63-($AR$20*$A$2)</f>
        <v>0</v>
      </c>
      <c r="AT63" s="196">
        <f t="shared" si="77"/>
        <v>0</v>
      </c>
      <c r="AU63" s="196">
        <f t="shared" si="77"/>
        <v>0</v>
      </c>
      <c r="AV63" s="196">
        <f t="shared" si="77"/>
        <v>0</v>
      </c>
      <c r="AW63" s="196">
        <f t="shared" si="77"/>
        <v>0</v>
      </c>
      <c r="AX63" s="196">
        <f t="shared" si="77"/>
        <v>0</v>
      </c>
      <c r="AY63" s="196">
        <f t="shared" si="77"/>
        <v>0</v>
      </c>
      <c r="AZ63" s="196">
        <f t="shared" si="77"/>
        <v>0</v>
      </c>
      <c r="BA63" s="196">
        <f t="shared" si="77"/>
        <v>0</v>
      </c>
      <c r="BB63" s="196">
        <f t="shared" si="77"/>
        <v>0</v>
      </c>
      <c r="BC63" s="196">
        <f t="shared" si="77"/>
        <v>0</v>
      </c>
      <c r="BD63" s="196">
        <f t="shared" si="77"/>
        <v>0</v>
      </c>
      <c r="BE63" s="196">
        <f t="shared" si="77"/>
        <v>0</v>
      </c>
      <c r="BF63" s="196">
        <f t="shared" si="77"/>
        <v>0</v>
      </c>
      <c r="BG63" s="196">
        <f t="shared" si="77"/>
        <v>0</v>
      </c>
      <c r="BH63" s="196">
        <f t="shared" si="77"/>
        <v>0</v>
      </c>
      <c r="BI63" s="196">
        <f t="shared" si="77"/>
        <v>0</v>
      </c>
      <c r="BJ63" s="196">
        <f t="shared" si="77"/>
        <v>0</v>
      </c>
      <c r="BK63" s="196">
        <f t="shared" si="77"/>
        <v>0</v>
      </c>
      <c r="BL63" s="196">
        <f t="shared" si="77"/>
        <v>0</v>
      </c>
      <c r="BM63" s="196">
        <f t="shared" si="77"/>
        <v>0</v>
      </c>
      <c r="BN63" s="196">
        <f t="shared" si="77"/>
        <v>0</v>
      </c>
      <c r="BO63" s="196">
        <f t="shared" si="77"/>
        <v>0</v>
      </c>
      <c r="BP63" s="196">
        <f t="shared" si="77"/>
        <v>0</v>
      </c>
      <c r="BQ63" s="196">
        <f t="shared" si="77"/>
        <v>0</v>
      </c>
      <c r="BR63" s="196">
        <f t="shared" si="77"/>
        <v>0</v>
      </c>
      <c r="BS63" s="196">
        <f t="shared" si="77"/>
        <v>0</v>
      </c>
      <c r="BT63" s="196">
        <f t="shared" si="77"/>
        <v>0</v>
      </c>
      <c r="BU63" s="196">
        <f t="shared" si="77"/>
        <v>0</v>
      </c>
      <c r="BV63" s="196">
        <f t="shared" si="77"/>
        <v>0</v>
      </c>
      <c r="BW63" s="196">
        <f t="shared" si="77"/>
        <v>0</v>
      </c>
      <c r="BX63" s="196">
        <f t="shared" si="77"/>
        <v>0</v>
      </c>
      <c r="BY63" s="196">
        <f t="shared" si="77"/>
        <v>0</v>
      </c>
      <c r="BZ63" s="196">
        <f t="shared" si="77"/>
        <v>0</v>
      </c>
      <c r="CA63" s="196">
        <f t="shared" si="77"/>
        <v>0</v>
      </c>
      <c r="CB63" s="196">
        <f t="shared" si="77"/>
        <v>0</v>
      </c>
      <c r="CC63" s="196">
        <f t="shared" si="77"/>
        <v>0</v>
      </c>
      <c r="CD63" s="196">
        <f t="shared" si="77"/>
        <v>0</v>
      </c>
      <c r="CE63" s="196">
        <f t="shared" si="77"/>
        <v>0</v>
      </c>
      <c r="CF63" s="196">
        <f t="shared" si="77"/>
        <v>0</v>
      </c>
      <c r="CG63" s="196">
        <f t="shared" si="77"/>
        <v>0</v>
      </c>
      <c r="CH63" s="196">
        <f t="shared" si="77"/>
        <v>0</v>
      </c>
      <c r="CI63" s="196">
        <f t="shared" si="77"/>
        <v>0</v>
      </c>
      <c r="CJ63" s="196">
        <f t="shared" si="77"/>
        <v>0</v>
      </c>
      <c r="CK63" s="196">
        <f t="shared" si="77"/>
        <v>0</v>
      </c>
      <c r="CL63" s="196">
        <f t="shared" si="77"/>
        <v>0</v>
      </c>
      <c r="CM63" s="196">
        <f t="shared" si="77"/>
        <v>0</v>
      </c>
      <c r="CN63" s="196">
        <f t="shared" si="77"/>
        <v>0</v>
      </c>
      <c r="CO63" s="196">
        <f t="shared" si="77"/>
        <v>0</v>
      </c>
      <c r="CP63" s="196">
        <f t="shared" si="77"/>
        <v>0</v>
      </c>
      <c r="CQ63" s="196">
        <f t="shared" si="77"/>
        <v>0</v>
      </c>
      <c r="CR63" s="196">
        <f t="shared" si="77"/>
        <v>0</v>
      </c>
      <c r="CS63" s="196">
        <f t="shared" si="77"/>
        <v>0</v>
      </c>
      <c r="CT63" s="196">
        <f t="shared" si="77"/>
        <v>0</v>
      </c>
      <c r="CU63" s="196">
        <f t="shared" si="77"/>
        <v>0</v>
      </c>
      <c r="CV63" s="196">
        <f t="shared" si="77"/>
        <v>0</v>
      </c>
      <c r="CW63" s="196">
        <f t="shared" si="77"/>
        <v>0</v>
      </c>
    </row>
    <row r="64" spans="1:101" x14ac:dyDescent="0.35">
      <c r="A64" t="s">
        <v>170</v>
      </c>
      <c r="B64" s="19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f>AS20-(AS20*$A$2)</f>
        <v>0</v>
      </c>
      <c r="AT64" s="196">
        <f t="shared" ref="AT64:CW64" si="78">AS64-($AS$20*$A$2)</f>
        <v>0</v>
      </c>
      <c r="AU64" s="196">
        <f t="shared" si="78"/>
        <v>0</v>
      </c>
      <c r="AV64" s="196">
        <f t="shared" si="78"/>
        <v>0</v>
      </c>
      <c r="AW64" s="196">
        <f t="shared" si="78"/>
        <v>0</v>
      </c>
      <c r="AX64" s="196">
        <f t="shared" si="78"/>
        <v>0</v>
      </c>
      <c r="AY64" s="196">
        <f t="shared" si="78"/>
        <v>0</v>
      </c>
      <c r="AZ64" s="196">
        <f t="shared" si="78"/>
        <v>0</v>
      </c>
      <c r="BA64" s="196">
        <f t="shared" si="78"/>
        <v>0</v>
      </c>
      <c r="BB64" s="196">
        <f t="shared" si="78"/>
        <v>0</v>
      </c>
      <c r="BC64" s="196">
        <f t="shared" si="78"/>
        <v>0</v>
      </c>
      <c r="BD64" s="196">
        <f t="shared" si="78"/>
        <v>0</v>
      </c>
      <c r="BE64" s="196">
        <f t="shared" si="78"/>
        <v>0</v>
      </c>
      <c r="BF64" s="196">
        <f t="shared" si="78"/>
        <v>0</v>
      </c>
      <c r="BG64" s="196">
        <f t="shared" si="78"/>
        <v>0</v>
      </c>
      <c r="BH64" s="196">
        <f t="shared" si="78"/>
        <v>0</v>
      </c>
      <c r="BI64" s="196">
        <f t="shared" si="78"/>
        <v>0</v>
      </c>
      <c r="BJ64" s="196">
        <f t="shared" si="78"/>
        <v>0</v>
      </c>
      <c r="BK64" s="196">
        <f t="shared" si="78"/>
        <v>0</v>
      </c>
      <c r="BL64" s="196">
        <f t="shared" si="78"/>
        <v>0</v>
      </c>
      <c r="BM64" s="196">
        <f t="shared" si="78"/>
        <v>0</v>
      </c>
      <c r="BN64" s="196">
        <f t="shared" si="78"/>
        <v>0</v>
      </c>
      <c r="BO64" s="196">
        <f t="shared" si="78"/>
        <v>0</v>
      </c>
      <c r="BP64" s="196">
        <f t="shared" si="78"/>
        <v>0</v>
      </c>
      <c r="BQ64" s="196">
        <f t="shared" si="78"/>
        <v>0</v>
      </c>
      <c r="BR64" s="196">
        <f t="shared" si="78"/>
        <v>0</v>
      </c>
      <c r="BS64" s="196">
        <f t="shared" si="78"/>
        <v>0</v>
      </c>
      <c r="BT64" s="196">
        <f t="shared" si="78"/>
        <v>0</v>
      </c>
      <c r="BU64" s="196">
        <f t="shared" si="78"/>
        <v>0</v>
      </c>
      <c r="BV64" s="196">
        <f t="shared" si="78"/>
        <v>0</v>
      </c>
      <c r="BW64" s="196">
        <f t="shared" si="78"/>
        <v>0</v>
      </c>
      <c r="BX64" s="196">
        <f t="shared" si="78"/>
        <v>0</v>
      </c>
      <c r="BY64" s="196">
        <f t="shared" si="78"/>
        <v>0</v>
      </c>
      <c r="BZ64" s="196">
        <f t="shared" si="78"/>
        <v>0</v>
      </c>
      <c r="CA64" s="196">
        <f t="shared" si="78"/>
        <v>0</v>
      </c>
      <c r="CB64" s="196">
        <f t="shared" si="78"/>
        <v>0</v>
      </c>
      <c r="CC64" s="196">
        <f t="shared" si="78"/>
        <v>0</v>
      </c>
      <c r="CD64" s="196">
        <f t="shared" si="78"/>
        <v>0</v>
      </c>
      <c r="CE64" s="196">
        <f t="shared" si="78"/>
        <v>0</v>
      </c>
      <c r="CF64" s="196">
        <f t="shared" si="78"/>
        <v>0</v>
      </c>
      <c r="CG64" s="196">
        <f t="shared" si="78"/>
        <v>0</v>
      </c>
      <c r="CH64" s="196">
        <f t="shared" si="78"/>
        <v>0</v>
      </c>
      <c r="CI64" s="196">
        <f t="shared" si="78"/>
        <v>0</v>
      </c>
      <c r="CJ64" s="196">
        <f t="shared" si="78"/>
        <v>0</v>
      </c>
      <c r="CK64" s="196">
        <f t="shared" si="78"/>
        <v>0</v>
      </c>
      <c r="CL64" s="196">
        <f t="shared" si="78"/>
        <v>0</v>
      </c>
      <c r="CM64" s="196">
        <f t="shared" si="78"/>
        <v>0</v>
      </c>
      <c r="CN64" s="196">
        <f t="shared" si="78"/>
        <v>0</v>
      </c>
      <c r="CO64" s="196">
        <f t="shared" si="78"/>
        <v>0</v>
      </c>
      <c r="CP64" s="196">
        <f t="shared" si="78"/>
        <v>0</v>
      </c>
      <c r="CQ64" s="196">
        <f t="shared" si="78"/>
        <v>0</v>
      </c>
      <c r="CR64" s="196">
        <f t="shared" si="78"/>
        <v>0</v>
      </c>
      <c r="CS64" s="196">
        <f t="shared" si="78"/>
        <v>0</v>
      </c>
      <c r="CT64" s="196">
        <f t="shared" si="78"/>
        <v>0</v>
      </c>
      <c r="CU64" s="196">
        <f t="shared" si="78"/>
        <v>0</v>
      </c>
      <c r="CV64" s="196">
        <f t="shared" si="78"/>
        <v>0</v>
      </c>
      <c r="CW64" s="196">
        <f t="shared" si="78"/>
        <v>0</v>
      </c>
    </row>
    <row r="65" spans="1:101" x14ac:dyDescent="0.35">
      <c r="A65" t="s">
        <v>171</v>
      </c>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f>AT20-(AT20*$A$2)</f>
        <v>0</v>
      </c>
      <c r="AU65" s="196">
        <f t="shared" ref="AU65:CW65" si="79">AT65-($AT$20*$A$2)</f>
        <v>0</v>
      </c>
      <c r="AV65" s="196">
        <f t="shared" si="79"/>
        <v>0</v>
      </c>
      <c r="AW65" s="196">
        <f t="shared" si="79"/>
        <v>0</v>
      </c>
      <c r="AX65" s="196">
        <f t="shared" si="79"/>
        <v>0</v>
      </c>
      <c r="AY65" s="196">
        <f t="shared" si="79"/>
        <v>0</v>
      </c>
      <c r="AZ65" s="196">
        <f t="shared" si="79"/>
        <v>0</v>
      </c>
      <c r="BA65" s="196">
        <f t="shared" si="79"/>
        <v>0</v>
      </c>
      <c r="BB65" s="196">
        <f t="shared" si="79"/>
        <v>0</v>
      </c>
      <c r="BC65" s="196">
        <f t="shared" si="79"/>
        <v>0</v>
      </c>
      <c r="BD65" s="196">
        <f t="shared" si="79"/>
        <v>0</v>
      </c>
      <c r="BE65" s="196">
        <f t="shared" si="79"/>
        <v>0</v>
      </c>
      <c r="BF65" s="196">
        <f t="shared" si="79"/>
        <v>0</v>
      </c>
      <c r="BG65" s="196">
        <f t="shared" si="79"/>
        <v>0</v>
      </c>
      <c r="BH65" s="196">
        <f t="shared" si="79"/>
        <v>0</v>
      </c>
      <c r="BI65" s="196">
        <f t="shared" si="79"/>
        <v>0</v>
      </c>
      <c r="BJ65" s="196">
        <f t="shared" si="79"/>
        <v>0</v>
      </c>
      <c r="BK65" s="196">
        <f t="shared" si="79"/>
        <v>0</v>
      </c>
      <c r="BL65" s="196">
        <f t="shared" si="79"/>
        <v>0</v>
      </c>
      <c r="BM65" s="196">
        <f t="shared" si="79"/>
        <v>0</v>
      </c>
      <c r="BN65" s="196">
        <f t="shared" si="79"/>
        <v>0</v>
      </c>
      <c r="BO65" s="196">
        <f t="shared" si="79"/>
        <v>0</v>
      </c>
      <c r="BP65" s="196">
        <f t="shared" si="79"/>
        <v>0</v>
      </c>
      <c r="BQ65" s="196">
        <f t="shared" si="79"/>
        <v>0</v>
      </c>
      <c r="BR65" s="196">
        <f t="shared" si="79"/>
        <v>0</v>
      </c>
      <c r="BS65" s="196">
        <f t="shared" si="79"/>
        <v>0</v>
      </c>
      <c r="BT65" s="196">
        <f t="shared" si="79"/>
        <v>0</v>
      </c>
      <c r="BU65" s="196">
        <f t="shared" si="79"/>
        <v>0</v>
      </c>
      <c r="BV65" s="196">
        <f t="shared" si="79"/>
        <v>0</v>
      </c>
      <c r="BW65" s="196">
        <f t="shared" si="79"/>
        <v>0</v>
      </c>
      <c r="BX65" s="196">
        <f t="shared" si="79"/>
        <v>0</v>
      </c>
      <c r="BY65" s="196">
        <f t="shared" si="79"/>
        <v>0</v>
      </c>
      <c r="BZ65" s="196">
        <f t="shared" si="79"/>
        <v>0</v>
      </c>
      <c r="CA65" s="196">
        <f t="shared" si="79"/>
        <v>0</v>
      </c>
      <c r="CB65" s="196">
        <f t="shared" si="79"/>
        <v>0</v>
      </c>
      <c r="CC65" s="196">
        <f t="shared" si="79"/>
        <v>0</v>
      </c>
      <c r="CD65" s="196">
        <f t="shared" si="79"/>
        <v>0</v>
      </c>
      <c r="CE65" s="196">
        <f t="shared" si="79"/>
        <v>0</v>
      </c>
      <c r="CF65" s="196">
        <f t="shared" si="79"/>
        <v>0</v>
      </c>
      <c r="CG65" s="196">
        <f t="shared" si="79"/>
        <v>0</v>
      </c>
      <c r="CH65" s="196">
        <f t="shared" si="79"/>
        <v>0</v>
      </c>
      <c r="CI65" s="196">
        <f t="shared" si="79"/>
        <v>0</v>
      </c>
      <c r="CJ65" s="196">
        <f t="shared" si="79"/>
        <v>0</v>
      </c>
      <c r="CK65" s="196">
        <f t="shared" si="79"/>
        <v>0</v>
      </c>
      <c r="CL65" s="196">
        <f t="shared" si="79"/>
        <v>0</v>
      </c>
      <c r="CM65" s="196">
        <f t="shared" si="79"/>
        <v>0</v>
      </c>
      <c r="CN65" s="196">
        <f t="shared" si="79"/>
        <v>0</v>
      </c>
      <c r="CO65" s="196">
        <f t="shared" si="79"/>
        <v>0</v>
      </c>
      <c r="CP65" s="196">
        <f t="shared" si="79"/>
        <v>0</v>
      </c>
      <c r="CQ65" s="196">
        <f t="shared" si="79"/>
        <v>0</v>
      </c>
      <c r="CR65" s="196">
        <f t="shared" si="79"/>
        <v>0</v>
      </c>
      <c r="CS65" s="196">
        <f t="shared" si="79"/>
        <v>0</v>
      </c>
      <c r="CT65" s="196">
        <f t="shared" si="79"/>
        <v>0</v>
      </c>
      <c r="CU65" s="196">
        <f t="shared" si="79"/>
        <v>0</v>
      </c>
      <c r="CV65" s="196">
        <f t="shared" si="79"/>
        <v>0</v>
      </c>
      <c r="CW65" s="196">
        <f t="shared" si="79"/>
        <v>0</v>
      </c>
    </row>
    <row r="66" spans="1:101" x14ac:dyDescent="0.35">
      <c r="A66" t="s">
        <v>172</v>
      </c>
      <c r="B66" s="196"/>
      <c r="C66" s="196"/>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f>AU20-(AU20*$A$2)</f>
        <v>0</v>
      </c>
      <c r="AV66" s="196">
        <f t="shared" ref="AV66:CW66" si="80">AU66-($AU$20*$A$2)</f>
        <v>0</v>
      </c>
      <c r="AW66" s="196">
        <f t="shared" si="80"/>
        <v>0</v>
      </c>
      <c r="AX66" s="196">
        <f t="shared" si="80"/>
        <v>0</v>
      </c>
      <c r="AY66" s="196">
        <f t="shared" si="80"/>
        <v>0</v>
      </c>
      <c r="AZ66" s="196">
        <f t="shared" si="80"/>
        <v>0</v>
      </c>
      <c r="BA66" s="196">
        <f t="shared" si="80"/>
        <v>0</v>
      </c>
      <c r="BB66" s="196">
        <f t="shared" si="80"/>
        <v>0</v>
      </c>
      <c r="BC66" s="196">
        <f t="shared" si="80"/>
        <v>0</v>
      </c>
      <c r="BD66" s="196">
        <f t="shared" si="80"/>
        <v>0</v>
      </c>
      <c r="BE66" s="196">
        <f t="shared" si="80"/>
        <v>0</v>
      </c>
      <c r="BF66" s="196">
        <f t="shared" si="80"/>
        <v>0</v>
      </c>
      <c r="BG66" s="196">
        <f t="shared" si="80"/>
        <v>0</v>
      </c>
      <c r="BH66" s="196">
        <f t="shared" si="80"/>
        <v>0</v>
      </c>
      <c r="BI66" s="196">
        <f t="shared" si="80"/>
        <v>0</v>
      </c>
      <c r="BJ66" s="196">
        <f t="shared" si="80"/>
        <v>0</v>
      </c>
      <c r="BK66" s="196">
        <f t="shared" si="80"/>
        <v>0</v>
      </c>
      <c r="BL66" s="196">
        <f t="shared" si="80"/>
        <v>0</v>
      </c>
      <c r="BM66" s="196">
        <f t="shared" si="80"/>
        <v>0</v>
      </c>
      <c r="BN66" s="196">
        <f t="shared" si="80"/>
        <v>0</v>
      </c>
      <c r="BO66" s="196">
        <f t="shared" si="80"/>
        <v>0</v>
      </c>
      <c r="BP66" s="196">
        <f t="shared" si="80"/>
        <v>0</v>
      </c>
      <c r="BQ66" s="196">
        <f t="shared" si="80"/>
        <v>0</v>
      </c>
      <c r="BR66" s="196">
        <f t="shared" si="80"/>
        <v>0</v>
      </c>
      <c r="BS66" s="196">
        <f t="shared" si="80"/>
        <v>0</v>
      </c>
      <c r="BT66" s="196">
        <f t="shared" si="80"/>
        <v>0</v>
      </c>
      <c r="BU66" s="196">
        <f t="shared" si="80"/>
        <v>0</v>
      </c>
      <c r="BV66" s="196">
        <f t="shared" si="80"/>
        <v>0</v>
      </c>
      <c r="BW66" s="196">
        <f t="shared" si="80"/>
        <v>0</v>
      </c>
      <c r="BX66" s="196">
        <f t="shared" si="80"/>
        <v>0</v>
      </c>
      <c r="BY66" s="196">
        <f t="shared" si="80"/>
        <v>0</v>
      </c>
      <c r="BZ66" s="196">
        <f t="shared" si="80"/>
        <v>0</v>
      </c>
      <c r="CA66" s="196">
        <f t="shared" si="80"/>
        <v>0</v>
      </c>
      <c r="CB66" s="196">
        <f t="shared" si="80"/>
        <v>0</v>
      </c>
      <c r="CC66" s="196">
        <f t="shared" si="80"/>
        <v>0</v>
      </c>
      <c r="CD66" s="196">
        <f t="shared" si="80"/>
        <v>0</v>
      </c>
      <c r="CE66" s="196">
        <f t="shared" si="80"/>
        <v>0</v>
      </c>
      <c r="CF66" s="196">
        <f t="shared" si="80"/>
        <v>0</v>
      </c>
      <c r="CG66" s="196">
        <f t="shared" si="80"/>
        <v>0</v>
      </c>
      <c r="CH66" s="196">
        <f t="shared" si="80"/>
        <v>0</v>
      </c>
      <c r="CI66" s="196">
        <f t="shared" si="80"/>
        <v>0</v>
      </c>
      <c r="CJ66" s="196">
        <f t="shared" si="80"/>
        <v>0</v>
      </c>
      <c r="CK66" s="196">
        <f t="shared" si="80"/>
        <v>0</v>
      </c>
      <c r="CL66" s="196">
        <f t="shared" si="80"/>
        <v>0</v>
      </c>
      <c r="CM66" s="196">
        <f t="shared" si="80"/>
        <v>0</v>
      </c>
      <c r="CN66" s="196">
        <f t="shared" si="80"/>
        <v>0</v>
      </c>
      <c r="CO66" s="196">
        <f t="shared" si="80"/>
        <v>0</v>
      </c>
      <c r="CP66" s="196">
        <f t="shared" si="80"/>
        <v>0</v>
      </c>
      <c r="CQ66" s="196">
        <f t="shared" si="80"/>
        <v>0</v>
      </c>
      <c r="CR66" s="196">
        <f t="shared" si="80"/>
        <v>0</v>
      </c>
      <c r="CS66" s="196">
        <f t="shared" si="80"/>
        <v>0</v>
      </c>
      <c r="CT66" s="196">
        <f t="shared" si="80"/>
        <v>0</v>
      </c>
      <c r="CU66" s="196">
        <f t="shared" si="80"/>
        <v>0</v>
      </c>
      <c r="CV66" s="196">
        <f t="shared" si="80"/>
        <v>0</v>
      </c>
      <c r="CW66" s="196">
        <f t="shared" si="80"/>
        <v>0</v>
      </c>
    </row>
    <row r="67" spans="1:101" x14ac:dyDescent="0.35">
      <c r="A67" t="s">
        <v>173</v>
      </c>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f>AV20-(AV20*$A$2)</f>
        <v>0</v>
      </c>
      <c r="AW67" s="196">
        <f t="shared" ref="AW67:CW67" si="81">AV67-($AV$20*$A$2)</f>
        <v>0</v>
      </c>
      <c r="AX67" s="196">
        <f t="shared" si="81"/>
        <v>0</v>
      </c>
      <c r="AY67" s="196">
        <f t="shared" si="81"/>
        <v>0</v>
      </c>
      <c r="AZ67" s="196">
        <f t="shared" si="81"/>
        <v>0</v>
      </c>
      <c r="BA67" s="196">
        <f t="shared" si="81"/>
        <v>0</v>
      </c>
      <c r="BB67" s="196">
        <f t="shared" si="81"/>
        <v>0</v>
      </c>
      <c r="BC67" s="196">
        <f t="shared" si="81"/>
        <v>0</v>
      </c>
      <c r="BD67" s="196">
        <f t="shared" si="81"/>
        <v>0</v>
      </c>
      <c r="BE67" s="196">
        <f t="shared" si="81"/>
        <v>0</v>
      </c>
      <c r="BF67" s="196">
        <f t="shared" si="81"/>
        <v>0</v>
      </c>
      <c r="BG67" s="196">
        <f t="shared" si="81"/>
        <v>0</v>
      </c>
      <c r="BH67" s="196">
        <f t="shared" si="81"/>
        <v>0</v>
      </c>
      <c r="BI67" s="196">
        <f t="shared" si="81"/>
        <v>0</v>
      </c>
      <c r="BJ67" s="196">
        <f t="shared" si="81"/>
        <v>0</v>
      </c>
      <c r="BK67" s="196">
        <f t="shared" si="81"/>
        <v>0</v>
      </c>
      <c r="BL67" s="196">
        <f t="shared" si="81"/>
        <v>0</v>
      </c>
      <c r="BM67" s="196">
        <f t="shared" si="81"/>
        <v>0</v>
      </c>
      <c r="BN67" s="196">
        <f t="shared" si="81"/>
        <v>0</v>
      </c>
      <c r="BO67" s="196">
        <f t="shared" si="81"/>
        <v>0</v>
      </c>
      <c r="BP67" s="196">
        <f t="shared" si="81"/>
        <v>0</v>
      </c>
      <c r="BQ67" s="196">
        <f t="shared" si="81"/>
        <v>0</v>
      </c>
      <c r="BR67" s="196">
        <f t="shared" si="81"/>
        <v>0</v>
      </c>
      <c r="BS67" s="196">
        <f t="shared" si="81"/>
        <v>0</v>
      </c>
      <c r="BT67" s="196">
        <f t="shared" si="81"/>
        <v>0</v>
      </c>
      <c r="BU67" s="196">
        <f t="shared" si="81"/>
        <v>0</v>
      </c>
      <c r="BV67" s="196">
        <f t="shared" si="81"/>
        <v>0</v>
      </c>
      <c r="BW67" s="196">
        <f t="shared" si="81"/>
        <v>0</v>
      </c>
      <c r="BX67" s="196">
        <f t="shared" si="81"/>
        <v>0</v>
      </c>
      <c r="BY67" s="196">
        <f t="shared" si="81"/>
        <v>0</v>
      </c>
      <c r="BZ67" s="196">
        <f t="shared" si="81"/>
        <v>0</v>
      </c>
      <c r="CA67" s="196">
        <f t="shared" si="81"/>
        <v>0</v>
      </c>
      <c r="CB67" s="196">
        <f t="shared" si="81"/>
        <v>0</v>
      </c>
      <c r="CC67" s="196">
        <f t="shared" si="81"/>
        <v>0</v>
      </c>
      <c r="CD67" s="196">
        <f t="shared" si="81"/>
        <v>0</v>
      </c>
      <c r="CE67" s="196">
        <f t="shared" si="81"/>
        <v>0</v>
      </c>
      <c r="CF67" s="196">
        <f t="shared" si="81"/>
        <v>0</v>
      </c>
      <c r="CG67" s="196">
        <f t="shared" si="81"/>
        <v>0</v>
      </c>
      <c r="CH67" s="196">
        <f t="shared" si="81"/>
        <v>0</v>
      </c>
      <c r="CI67" s="196">
        <f t="shared" si="81"/>
        <v>0</v>
      </c>
      <c r="CJ67" s="196">
        <f t="shared" si="81"/>
        <v>0</v>
      </c>
      <c r="CK67" s="196">
        <f t="shared" si="81"/>
        <v>0</v>
      </c>
      <c r="CL67" s="196">
        <f t="shared" si="81"/>
        <v>0</v>
      </c>
      <c r="CM67" s="196">
        <f t="shared" si="81"/>
        <v>0</v>
      </c>
      <c r="CN67" s="196">
        <f t="shared" si="81"/>
        <v>0</v>
      </c>
      <c r="CO67" s="196">
        <f t="shared" si="81"/>
        <v>0</v>
      </c>
      <c r="CP67" s="196">
        <f t="shared" si="81"/>
        <v>0</v>
      </c>
      <c r="CQ67" s="196">
        <f t="shared" si="81"/>
        <v>0</v>
      </c>
      <c r="CR67" s="196">
        <f t="shared" si="81"/>
        <v>0</v>
      </c>
      <c r="CS67" s="196">
        <f t="shared" si="81"/>
        <v>0</v>
      </c>
      <c r="CT67" s="196">
        <f t="shared" si="81"/>
        <v>0</v>
      </c>
      <c r="CU67" s="196">
        <f t="shared" si="81"/>
        <v>0</v>
      </c>
      <c r="CV67" s="196">
        <f t="shared" si="81"/>
        <v>0</v>
      </c>
      <c r="CW67" s="196">
        <f t="shared" si="81"/>
        <v>0</v>
      </c>
    </row>
    <row r="68" spans="1:101" x14ac:dyDescent="0.35">
      <c r="A68" t="s">
        <v>174</v>
      </c>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f>AW20-(AW20*$A$2)</f>
        <v>0</v>
      </c>
      <c r="AX68" s="196">
        <f t="shared" ref="AX68:CW68" si="82">AW68-($AW$20*$A$2)</f>
        <v>0</v>
      </c>
      <c r="AY68" s="196">
        <f t="shared" si="82"/>
        <v>0</v>
      </c>
      <c r="AZ68" s="196">
        <f t="shared" si="82"/>
        <v>0</v>
      </c>
      <c r="BA68" s="196">
        <f t="shared" si="82"/>
        <v>0</v>
      </c>
      <c r="BB68" s="196">
        <f t="shared" si="82"/>
        <v>0</v>
      </c>
      <c r="BC68" s="196">
        <f t="shared" si="82"/>
        <v>0</v>
      </c>
      <c r="BD68" s="196">
        <f t="shared" si="82"/>
        <v>0</v>
      </c>
      <c r="BE68" s="196">
        <f t="shared" si="82"/>
        <v>0</v>
      </c>
      <c r="BF68" s="196">
        <f t="shared" si="82"/>
        <v>0</v>
      </c>
      <c r="BG68" s="196">
        <f t="shared" si="82"/>
        <v>0</v>
      </c>
      <c r="BH68" s="196">
        <f t="shared" si="82"/>
        <v>0</v>
      </c>
      <c r="BI68" s="196">
        <f t="shared" si="82"/>
        <v>0</v>
      </c>
      <c r="BJ68" s="196">
        <f t="shared" si="82"/>
        <v>0</v>
      </c>
      <c r="BK68" s="196">
        <f t="shared" si="82"/>
        <v>0</v>
      </c>
      <c r="BL68" s="196">
        <f t="shared" si="82"/>
        <v>0</v>
      </c>
      <c r="BM68" s="196">
        <f t="shared" si="82"/>
        <v>0</v>
      </c>
      <c r="BN68" s="196">
        <f t="shared" si="82"/>
        <v>0</v>
      </c>
      <c r="BO68" s="196">
        <f t="shared" si="82"/>
        <v>0</v>
      </c>
      <c r="BP68" s="196">
        <f t="shared" si="82"/>
        <v>0</v>
      </c>
      <c r="BQ68" s="196">
        <f t="shared" si="82"/>
        <v>0</v>
      </c>
      <c r="BR68" s="196">
        <f t="shared" si="82"/>
        <v>0</v>
      </c>
      <c r="BS68" s="196">
        <f t="shared" si="82"/>
        <v>0</v>
      </c>
      <c r="BT68" s="196">
        <f t="shared" si="82"/>
        <v>0</v>
      </c>
      <c r="BU68" s="196">
        <f t="shared" si="82"/>
        <v>0</v>
      </c>
      <c r="BV68" s="196">
        <f t="shared" si="82"/>
        <v>0</v>
      </c>
      <c r="BW68" s="196">
        <f t="shared" si="82"/>
        <v>0</v>
      </c>
      <c r="BX68" s="196">
        <f t="shared" si="82"/>
        <v>0</v>
      </c>
      <c r="BY68" s="196">
        <f t="shared" si="82"/>
        <v>0</v>
      </c>
      <c r="BZ68" s="196">
        <f t="shared" si="82"/>
        <v>0</v>
      </c>
      <c r="CA68" s="196">
        <f t="shared" si="82"/>
        <v>0</v>
      </c>
      <c r="CB68" s="196">
        <f t="shared" si="82"/>
        <v>0</v>
      </c>
      <c r="CC68" s="196">
        <f t="shared" si="82"/>
        <v>0</v>
      </c>
      <c r="CD68" s="196">
        <f t="shared" si="82"/>
        <v>0</v>
      </c>
      <c r="CE68" s="196">
        <f t="shared" si="82"/>
        <v>0</v>
      </c>
      <c r="CF68" s="196">
        <f t="shared" si="82"/>
        <v>0</v>
      </c>
      <c r="CG68" s="196">
        <f t="shared" si="82"/>
        <v>0</v>
      </c>
      <c r="CH68" s="196">
        <f t="shared" si="82"/>
        <v>0</v>
      </c>
      <c r="CI68" s="196">
        <f t="shared" si="82"/>
        <v>0</v>
      </c>
      <c r="CJ68" s="196">
        <f t="shared" si="82"/>
        <v>0</v>
      </c>
      <c r="CK68" s="196">
        <f t="shared" si="82"/>
        <v>0</v>
      </c>
      <c r="CL68" s="196">
        <f t="shared" si="82"/>
        <v>0</v>
      </c>
      <c r="CM68" s="196">
        <f t="shared" si="82"/>
        <v>0</v>
      </c>
      <c r="CN68" s="196">
        <f t="shared" si="82"/>
        <v>0</v>
      </c>
      <c r="CO68" s="196">
        <f t="shared" si="82"/>
        <v>0</v>
      </c>
      <c r="CP68" s="196">
        <f t="shared" si="82"/>
        <v>0</v>
      </c>
      <c r="CQ68" s="196">
        <f t="shared" si="82"/>
        <v>0</v>
      </c>
      <c r="CR68" s="196">
        <f t="shared" si="82"/>
        <v>0</v>
      </c>
      <c r="CS68" s="196">
        <f t="shared" si="82"/>
        <v>0</v>
      </c>
      <c r="CT68" s="196">
        <f t="shared" si="82"/>
        <v>0</v>
      </c>
      <c r="CU68" s="196">
        <f t="shared" si="82"/>
        <v>0</v>
      </c>
      <c r="CV68" s="196">
        <f t="shared" si="82"/>
        <v>0</v>
      </c>
      <c r="CW68" s="196">
        <f t="shared" si="82"/>
        <v>0</v>
      </c>
    </row>
    <row r="69" spans="1:101" x14ac:dyDescent="0.35">
      <c r="A69" t="s">
        <v>175</v>
      </c>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f>AX20-(AX20*$A$2)</f>
        <v>0</v>
      </c>
      <c r="AY69" s="196">
        <f t="shared" ref="AY69:CW69" si="83">AX69-($AX$20*$A$2)</f>
        <v>0</v>
      </c>
      <c r="AZ69" s="196">
        <f t="shared" si="83"/>
        <v>0</v>
      </c>
      <c r="BA69" s="196">
        <f t="shared" si="83"/>
        <v>0</v>
      </c>
      <c r="BB69" s="196">
        <f t="shared" si="83"/>
        <v>0</v>
      </c>
      <c r="BC69" s="196">
        <f t="shared" si="83"/>
        <v>0</v>
      </c>
      <c r="BD69" s="196">
        <f t="shared" si="83"/>
        <v>0</v>
      </c>
      <c r="BE69" s="196">
        <f t="shared" si="83"/>
        <v>0</v>
      </c>
      <c r="BF69" s="196">
        <f t="shared" si="83"/>
        <v>0</v>
      </c>
      <c r="BG69" s="196">
        <f t="shared" si="83"/>
        <v>0</v>
      </c>
      <c r="BH69" s="196">
        <f t="shared" si="83"/>
        <v>0</v>
      </c>
      <c r="BI69" s="196">
        <f t="shared" si="83"/>
        <v>0</v>
      </c>
      <c r="BJ69" s="196">
        <f t="shared" si="83"/>
        <v>0</v>
      </c>
      <c r="BK69" s="196">
        <f t="shared" si="83"/>
        <v>0</v>
      </c>
      <c r="BL69" s="196">
        <f t="shared" si="83"/>
        <v>0</v>
      </c>
      <c r="BM69" s="196">
        <f t="shared" si="83"/>
        <v>0</v>
      </c>
      <c r="BN69" s="196">
        <f t="shared" si="83"/>
        <v>0</v>
      </c>
      <c r="BO69" s="196">
        <f t="shared" si="83"/>
        <v>0</v>
      </c>
      <c r="BP69" s="196">
        <f t="shared" si="83"/>
        <v>0</v>
      </c>
      <c r="BQ69" s="196">
        <f t="shared" si="83"/>
        <v>0</v>
      </c>
      <c r="BR69" s="196">
        <f t="shared" si="83"/>
        <v>0</v>
      </c>
      <c r="BS69" s="196">
        <f t="shared" si="83"/>
        <v>0</v>
      </c>
      <c r="BT69" s="196">
        <f t="shared" si="83"/>
        <v>0</v>
      </c>
      <c r="BU69" s="196">
        <f t="shared" si="83"/>
        <v>0</v>
      </c>
      <c r="BV69" s="196">
        <f t="shared" si="83"/>
        <v>0</v>
      </c>
      <c r="BW69" s="196">
        <f t="shared" si="83"/>
        <v>0</v>
      </c>
      <c r="BX69" s="196">
        <f t="shared" si="83"/>
        <v>0</v>
      </c>
      <c r="BY69" s="196">
        <f t="shared" si="83"/>
        <v>0</v>
      </c>
      <c r="BZ69" s="196">
        <f t="shared" si="83"/>
        <v>0</v>
      </c>
      <c r="CA69" s="196">
        <f t="shared" si="83"/>
        <v>0</v>
      </c>
      <c r="CB69" s="196">
        <f t="shared" si="83"/>
        <v>0</v>
      </c>
      <c r="CC69" s="196">
        <f t="shared" si="83"/>
        <v>0</v>
      </c>
      <c r="CD69" s="196">
        <f t="shared" si="83"/>
        <v>0</v>
      </c>
      <c r="CE69" s="196">
        <f t="shared" si="83"/>
        <v>0</v>
      </c>
      <c r="CF69" s="196">
        <f t="shared" si="83"/>
        <v>0</v>
      </c>
      <c r="CG69" s="196">
        <f t="shared" si="83"/>
        <v>0</v>
      </c>
      <c r="CH69" s="196">
        <f t="shared" si="83"/>
        <v>0</v>
      </c>
      <c r="CI69" s="196">
        <f t="shared" si="83"/>
        <v>0</v>
      </c>
      <c r="CJ69" s="196">
        <f t="shared" si="83"/>
        <v>0</v>
      </c>
      <c r="CK69" s="196">
        <f t="shared" si="83"/>
        <v>0</v>
      </c>
      <c r="CL69" s="196">
        <f t="shared" si="83"/>
        <v>0</v>
      </c>
      <c r="CM69" s="196">
        <f t="shared" si="83"/>
        <v>0</v>
      </c>
      <c r="CN69" s="196">
        <f t="shared" si="83"/>
        <v>0</v>
      </c>
      <c r="CO69" s="196">
        <f t="shared" si="83"/>
        <v>0</v>
      </c>
      <c r="CP69" s="196">
        <f t="shared" si="83"/>
        <v>0</v>
      </c>
      <c r="CQ69" s="196">
        <f t="shared" si="83"/>
        <v>0</v>
      </c>
      <c r="CR69" s="196">
        <f t="shared" si="83"/>
        <v>0</v>
      </c>
      <c r="CS69" s="196">
        <f t="shared" si="83"/>
        <v>0</v>
      </c>
      <c r="CT69" s="196">
        <f t="shared" si="83"/>
        <v>0</v>
      </c>
      <c r="CU69" s="196">
        <f t="shared" si="83"/>
        <v>0</v>
      </c>
      <c r="CV69" s="196">
        <f t="shared" si="83"/>
        <v>0</v>
      </c>
      <c r="CW69" s="196">
        <f t="shared" si="83"/>
        <v>0</v>
      </c>
    </row>
    <row r="70" spans="1:101" x14ac:dyDescent="0.35">
      <c r="A70" t="s">
        <v>176</v>
      </c>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f>AY20-(AY20*$A$2)</f>
        <v>0</v>
      </c>
      <c r="AZ70" s="196">
        <f t="shared" ref="AZ70:CW70" si="84">AY70-($AY$20*$A$2)</f>
        <v>0</v>
      </c>
      <c r="BA70" s="196">
        <f t="shared" si="84"/>
        <v>0</v>
      </c>
      <c r="BB70" s="196">
        <f t="shared" si="84"/>
        <v>0</v>
      </c>
      <c r="BC70" s="196">
        <f t="shared" si="84"/>
        <v>0</v>
      </c>
      <c r="BD70" s="196">
        <f t="shared" si="84"/>
        <v>0</v>
      </c>
      <c r="BE70" s="196">
        <f t="shared" si="84"/>
        <v>0</v>
      </c>
      <c r="BF70" s="196">
        <f t="shared" si="84"/>
        <v>0</v>
      </c>
      <c r="BG70" s="196">
        <f t="shared" si="84"/>
        <v>0</v>
      </c>
      <c r="BH70" s="196">
        <f t="shared" si="84"/>
        <v>0</v>
      </c>
      <c r="BI70" s="196">
        <f t="shared" si="84"/>
        <v>0</v>
      </c>
      <c r="BJ70" s="196">
        <f t="shared" si="84"/>
        <v>0</v>
      </c>
      <c r="BK70" s="196">
        <f t="shared" si="84"/>
        <v>0</v>
      </c>
      <c r="BL70" s="196">
        <f t="shared" si="84"/>
        <v>0</v>
      </c>
      <c r="BM70" s="196">
        <f t="shared" si="84"/>
        <v>0</v>
      </c>
      <c r="BN70" s="196">
        <f t="shared" si="84"/>
        <v>0</v>
      </c>
      <c r="BO70" s="196">
        <f t="shared" si="84"/>
        <v>0</v>
      </c>
      <c r="BP70" s="196">
        <f t="shared" si="84"/>
        <v>0</v>
      </c>
      <c r="BQ70" s="196">
        <f t="shared" si="84"/>
        <v>0</v>
      </c>
      <c r="BR70" s="196">
        <f t="shared" si="84"/>
        <v>0</v>
      </c>
      <c r="BS70" s="196">
        <f t="shared" si="84"/>
        <v>0</v>
      </c>
      <c r="BT70" s="196">
        <f t="shared" si="84"/>
        <v>0</v>
      </c>
      <c r="BU70" s="196">
        <f t="shared" si="84"/>
        <v>0</v>
      </c>
      <c r="BV70" s="196">
        <f t="shared" si="84"/>
        <v>0</v>
      </c>
      <c r="BW70" s="196">
        <f t="shared" si="84"/>
        <v>0</v>
      </c>
      <c r="BX70" s="196">
        <f t="shared" si="84"/>
        <v>0</v>
      </c>
      <c r="BY70" s="196">
        <f t="shared" si="84"/>
        <v>0</v>
      </c>
      <c r="BZ70" s="196">
        <f t="shared" si="84"/>
        <v>0</v>
      </c>
      <c r="CA70" s="196">
        <f t="shared" si="84"/>
        <v>0</v>
      </c>
      <c r="CB70" s="196">
        <f t="shared" si="84"/>
        <v>0</v>
      </c>
      <c r="CC70" s="196">
        <f t="shared" si="84"/>
        <v>0</v>
      </c>
      <c r="CD70" s="196">
        <f t="shared" si="84"/>
        <v>0</v>
      </c>
      <c r="CE70" s="196">
        <f t="shared" si="84"/>
        <v>0</v>
      </c>
      <c r="CF70" s="196">
        <f t="shared" si="84"/>
        <v>0</v>
      </c>
      <c r="CG70" s="196">
        <f t="shared" si="84"/>
        <v>0</v>
      </c>
      <c r="CH70" s="196">
        <f t="shared" si="84"/>
        <v>0</v>
      </c>
      <c r="CI70" s="196">
        <f t="shared" si="84"/>
        <v>0</v>
      </c>
      <c r="CJ70" s="196">
        <f t="shared" si="84"/>
        <v>0</v>
      </c>
      <c r="CK70" s="196">
        <f t="shared" si="84"/>
        <v>0</v>
      </c>
      <c r="CL70" s="196">
        <f t="shared" si="84"/>
        <v>0</v>
      </c>
      <c r="CM70" s="196">
        <f t="shared" si="84"/>
        <v>0</v>
      </c>
      <c r="CN70" s="196">
        <f t="shared" si="84"/>
        <v>0</v>
      </c>
      <c r="CO70" s="196">
        <f t="shared" si="84"/>
        <v>0</v>
      </c>
      <c r="CP70" s="196">
        <f t="shared" si="84"/>
        <v>0</v>
      </c>
      <c r="CQ70" s="196">
        <f t="shared" si="84"/>
        <v>0</v>
      </c>
      <c r="CR70" s="196">
        <f t="shared" si="84"/>
        <v>0</v>
      </c>
      <c r="CS70" s="196">
        <f t="shared" si="84"/>
        <v>0</v>
      </c>
      <c r="CT70" s="196">
        <f t="shared" si="84"/>
        <v>0</v>
      </c>
      <c r="CU70" s="196">
        <f t="shared" si="84"/>
        <v>0</v>
      </c>
      <c r="CV70" s="196">
        <f t="shared" si="84"/>
        <v>0</v>
      </c>
      <c r="CW70" s="196">
        <f t="shared" si="84"/>
        <v>0</v>
      </c>
    </row>
    <row r="71" spans="1:101" x14ac:dyDescent="0.35">
      <c r="A71" t="s">
        <v>177</v>
      </c>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c r="AZ71" s="196">
        <f>AZ20-(AZ20*$A$2)</f>
        <v>0</v>
      </c>
      <c r="BA71" s="196">
        <f t="shared" ref="BA71:CW71" si="85">AZ71-($AZ$20*$A$2)</f>
        <v>0</v>
      </c>
      <c r="BB71" s="196">
        <f t="shared" si="85"/>
        <v>0</v>
      </c>
      <c r="BC71" s="196">
        <f t="shared" si="85"/>
        <v>0</v>
      </c>
      <c r="BD71" s="196">
        <f t="shared" si="85"/>
        <v>0</v>
      </c>
      <c r="BE71" s="196">
        <f t="shared" si="85"/>
        <v>0</v>
      </c>
      <c r="BF71" s="196">
        <f t="shared" si="85"/>
        <v>0</v>
      </c>
      <c r="BG71" s="196">
        <f t="shared" si="85"/>
        <v>0</v>
      </c>
      <c r="BH71" s="196">
        <f t="shared" si="85"/>
        <v>0</v>
      </c>
      <c r="BI71" s="196">
        <f t="shared" si="85"/>
        <v>0</v>
      </c>
      <c r="BJ71" s="196">
        <f t="shared" si="85"/>
        <v>0</v>
      </c>
      <c r="BK71" s="196">
        <f t="shared" si="85"/>
        <v>0</v>
      </c>
      <c r="BL71" s="196">
        <f t="shared" si="85"/>
        <v>0</v>
      </c>
      <c r="BM71" s="196">
        <f t="shared" si="85"/>
        <v>0</v>
      </c>
      <c r="BN71" s="196">
        <f t="shared" si="85"/>
        <v>0</v>
      </c>
      <c r="BO71" s="196">
        <f t="shared" si="85"/>
        <v>0</v>
      </c>
      <c r="BP71" s="196">
        <f t="shared" si="85"/>
        <v>0</v>
      </c>
      <c r="BQ71" s="196">
        <f t="shared" si="85"/>
        <v>0</v>
      </c>
      <c r="BR71" s="196">
        <f t="shared" si="85"/>
        <v>0</v>
      </c>
      <c r="BS71" s="196">
        <f t="shared" si="85"/>
        <v>0</v>
      </c>
      <c r="BT71" s="196">
        <f t="shared" si="85"/>
        <v>0</v>
      </c>
      <c r="BU71" s="196">
        <f t="shared" si="85"/>
        <v>0</v>
      </c>
      <c r="BV71" s="196">
        <f t="shared" si="85"/>
        <v>0</v>
      </c>
      <c r="BW71" s="196">
        <f t="shared" si="85"/>
        <v>0</v>
      </c>
      <c r="BX71" s="196">
        <f t="shared" si="85"/>
        <v>0</v>
      </c>
      <c r="BY71" s="196">
        <f t="shared" si="85"/>
        <v>0</v>
      </c>
      <c r="BZ71" s="196">
        <f t="shared" si="85"/>
        <v>0</v>
      </c>
      <c r="CA71" s="196">
        <f t="shared" si="85"/>
        <v>0</v>
      </c>
      <c r="CB71" s="196">
        <f t="shared" si="85"/>
        <v>0</v>
      </c>
      <c r="CC71" s="196">
        <f t="shared" si="85"/>
        <v>0</v>
      </c>
      <c r="CD71" s="196">
        <f t="shared" si="85"/>
        <v>0</v>
      </c>
      <c r="CE71" s="196">
        <f t="shared" si="85"/>
        <v>0</v>
      </c>
      <c r="CF71" s="196">
        <f t="shared" si="85"/>
        <v>0</v>
      </c>
      <c r="CG71" s="196">
        <f t="shared" si="85"/>
        <v>0</v>
      </c>
      <c r="CH71" s="196">
        <f t="shared" si="85"/>
        <v>0</v>
      </c>
      <c r="CI71" s="196">
        <f t="shared" si="85"/>
        <v>0</v>
      </c>
      <c r="CJ71" s="196">
        <f t="shared" si="85"/>
        <v>0</v>
      </c>
      <c r="CK71" s="196">
        <f t="shared" si="85"/>
        <v>0</v>
      </c>
      <c r="CL71" s="196">
        <f t="shared" si="85"/>
        <v>0</v>
      </c>
      <c r="CM71" s="196">
        <f t="shared" si="85"/>
        <v>0</v>
      </c>
      <c r="CN71" s="196">
        <f t="shared" si="85"/>
        <v>0</v>
      </c>
      <c r="CO71" s="196">
        <f t="shared" si="85"/>
        <v>0</v>
      </c>
      <c r="CP71" s="196">
        <f t="shared" si="85"/>
        <v>0</v>
      </c>
      <c r="CQ71" s="196">
        <f t="shared" si="85"/>
        <v>0</v>
      </c>
      <c r="CR71" s="196">
        <f t="shared" si="85"/>
        <v>0</v>
      </c>
      <c r="CS71" s="196">
        <f t="shared" si="85"/>
        <v>0</v>
      </c>
      <c r="CT71" s="196">
        <f t="shared" si="85"/>
        <v>0</v>
      </c>
      <c r="CU71" s="196">
        <f t="shared" si="85"/>
        <v>0</v>
      </c>
      <c r="CV71" s="196">
        <f t="shared" si="85"/>
        <v>0</v>
      </c>
      <c r="CW71" s="196">
        <f t="shared" si="85"/>
        <v>0</v>
      </c>
    </row>
    <row r="72" spans="1:101" x14ac:dyDescent="0.35">
      <c r="A72" t="s">
        <v>178</v>
      </c>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c r="AZ72" s="196"/>
      <c r="BA72" s="196">
        <f>BA$20-(BA$20*$A$2)</f>
        <v>0</v>
      </c>
      <c r="BB72" s="196">
        <f t="shared" ref="BB72:CW72" si="86">BA72-($BA$20*$A$2)</f>
        <v>0</v>
      </c>
      <c r="BC72" s="196">
        <f t="shared" si="86"/>
        <v>0</v>
      </c>
      <c r="BD72" s="196">
        <f t="shared" si="86"/>
        <v>0</v>
      </c>
      <c r="BE72" s="196">
        <f t="shared" si="86"/>
        <v>0</v>
      </c>
      <c r="BF72" s="196">
        <f t="shared" si="86"/>
        <v>0</v>
      </c>
      <c r="BG72" s="196">
        <f t="shared" si="86"/>
        <v>0</v>
      </c>
      <c r="BH72" s="196">
        <f t="shared" si="86"/>
        <v>0</v>
      </c>
      <c r="BI72" s="196">
        <f t="shared" si="86"/>
        <v>0</v>
      </c>
      <c r="BJ72" s="196">
        <f t="shared" si="86"/>
        <v>0</v>
      </c>
      <c r="BK72" s="196">
        <f t="shared" si="86"/>
        <v>0</v>
      </c>
      <c r="BL72" s="196">
        <f t="shared" si="86"/>
        <v>0</v>
      </c>
      <c r="BM72" s="196">
        <f t="shared" si="86"/>
        <v>0</v>
      </c>
      <c r="BN72" s="196">
        <f t="shared" si="86"/>
        <v>0</v>
      </c>
      <c r="BO72" s="196">
        <f t="shared" si="86"/>
        <v>0</v>
      </c>
      <c r="BP72" s="196">
        <f t="shared" si="86"/>
        <v>0</v>
      </c>
      <c r="BQ72" s="196">
        <f t="shared" si="86"/>
        <v>0</v>
      </c>
      <c r="BR72" s="196">
        <f t="shared" si="86"/>
        <v>0</v>
      </c>
      <c r="BS72" s="196">
        <f t="shared" si="86"/>
        <v>0</v>
      </c>
      <c r="BT72" s="196">
        <f t="shared" si="86"/>
        <v>0</v>
      </c>
      <c r="BU72" s="196">
        <f t="shared" si="86"/>
        <v>0</v>
      </c>
      <c r="BV72" s="196">
        <f t="shared" si="86"/>
        <v>0</v>
      </c>
      <c r="BW72" s="196">
        <f t="shared" si="86"/>
        <v>0</v>
      </c>
      <c r="BX72" s="196">
        <f t="shared" si="86"/>
        <v>0</v>
      </c>
      <c r="BY72" s="196">
        <f t="shared" si="86"/>
        <v>0</v>
      </c>
      <c r="BZ72" s="196">
        <f t="shared" si="86"/>
        <v>0</v>
      </c>
      <c r="CA72" s="196">
        <f t="shared" si="86"/>
        <v>0</v>
      </c>
      <c r="CB72" s="196">
        <f t="shared" si="86"/>
        <v>0</v>
      </c>
      <c r="CC72" s="196">
        <f t="shared" si="86"/>
        <v>0</v>
      </c>
      <c r="CD72" s="196">
        <f t="shared" si="86"/>
        <v>0</v>
      </c>
      <c r="CE72" s="196">
        <f t="shared" si="86"/>
        <v>0</v>
      </c>
      <c r="CF72" s="196">
        <f t="shared" si="86"/>
        <v>0</v>
      </c>
      <c r="CG72" s="196">
        <f t="shared" si="86"/>
        <v>0</v>
      </c>
      <c r="CH72" s="196">
        <f t="shared" si="86"/>
        <v>0</v>
      </c>
      <c r="CI72" s="196">
        <f t="shared" si="86"/>
        <v>0</v>
      </c>
      <c r="CJ72" s="196">
        <f t="shared" si="86"/>
        <v>0</v>
      </c>
      <c r="CK72" s="196">
        <f t="shared" si="86"/>
        <v>0</v>
      </c>
      <c r="CL72" s="196">
        <f t="shared" si="86"/>
        <v>0</v>
      </c>
      <c r="CM72" s="196">
        <f t="shared" si="86"/>
        <v>0</v>
      </c>
      <c r="CN72" s="196">
        <f t="shared" si="86"/>
        <v>0</v>
      </c>
      <c r="CO72" s="196">
        <f t="shared" si="86"/>
        <v>0</v>
      </c>
      <c r="CP72" s="196">
        <f t="shared" si="86"/>
        <v>0</v>
      </c>
      <c r="CQ72" s="196">
        <f t="shared" si="86"/>
        <v>0</v>
      </c>
      <c r="CR72" s="196">
        <f t="shared" si="86"/>
        <v>0</v>
      </c>
      <c r="CS72" s="196">
        <f t="shared" si="86"/>
        <v>0</v>
      </c>
      <c r="CT72" s="196">
        <f t="shared" si="86"/>
        <v>0</v>
      </c>
      <c r="CU72" s="196">
        <f t="shared" si="86"/>
        <v>0</v>
      </c>
      <c r="CV72" s="196">
        <f t="shared" si="86"/>
        <v>0</v>
      </c>
      <c r="CW72" s="196">
        <f t="shared" si="86"/>
        <v>0</v>
      </c>
    </row>
    <row r="73" spans="1:101" x14ac:dyDescent="0.35">
      <c r="A73" t="s">
        <v>179</v>
      </c>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6"/>
      <c r="AX73" s="196"/>
      <c r="AY73" s="196"/>
      <c r="AZ73" s="196"/>
      <c r="BA73" s="196"/>
      <c r="BB73" s="196">
        <f>BB$20-(BB$20*$A$2)</f>
        <v>0</v>
      </c>
      <c r="BC73" s="196">
        <f t="shared" ref="BC73:CW73" si="87">BB73-($BB$20*$A$2)</f>
        <v>0</v>
      </c>
      <c r="BD73" s="196">
        <f t="shared" si="87"/>
        <v>0</v>
      </c>
      <c r="BE73" s="196">
        <f t="shared" si="87"/>
        <v>0</v>
      </c>
      <c r="BF73" s="196">
        <f t="shared" si="87"/>
        <v>0</v>
      </c>
      <c r="BG73" s="196">
        <f t="shared" si="87"/>
        <v>0</v>
      </c>
      <c r="BH73" s="196">
        <f t="shared" si="87"/>
        <v>0</v>
      </c>
      <c r="BI73" s="196">
        <f t="shared" si="87"/>
        <v>0</v>
      </c>
      <c r="BJ73" s="196">
        <f t="shared" si="87"/>
        <v>0</v>
      </c>
      <c r="BK73" s="196">
        <f t="shared" si="87"/>
        <v>0</v>
      </c>
      <c r="BL73" s="196">
        <f t="shared" si="87"/>
        <v>0</v>
      </c>
      <c r="BM73" s="196">
        <f t="shared" si="87"/>
        <v>0</v>
      </c>
      <c r="BN73" s="196">
        <f t="shared" si="87"/>
        <v>0</v>
      </c>
      <c r="BO73" s="196">
        <f t="shared" si="87"/>
        <v>0</v>
      </c>
      <c r="BP73" s="196">
        <f t="shared" si="87"/>
        <v>0</v>
      </c>
      <c r="BQ73" s="196">
        <f t="shared" si="87"/>
        <v>0</v>
      </c>
      <c r="BR73" s="196">
        <f t="shared" si="87"/>
        <v>0</v>
      </c>
      <c r="BS73" s="196">
        <f t="shared" si="87"/>
        <v>0</v>
      </c>
      <c r="BT73" s="196">
        <f t="shared" si="87"/>
        <v>0</v>
      </c>
      <c r="BU73" s="196">
        <f t="shared" si="87"/>
        <v>0</v>
      </c>
      <c r="BV73" s="196">
        <f t="shared" si="87"/>
        <v>0</v>
      </c>
      <c r="BW73" s="196">
        <f t="shared" si="87"/>
        <v>0</v>
      </c>
      <c r="BX73" s="196">
        <f t="shared" si="87"/>
        <v>0</v>
      </c>
      <c r="BY73" s="196">
        <f t="shared" si="87"/>
        <v>0</v>
      </c>
      <c r="BZ73" s="196">
        <f t="shared" si="87"/>
        <v>0</v>
      </c>
      <c r="CA73" s="196">
        <f t="shared" si="87"/>
        <v>0</v>
      </c>
      <c r="CB73" s="196">
        <f t="shared" si="87"/>
        <v>0</v>
      </c>
      <c r="CC73" s="196">
        <f t="shared" si="87"/>
        <v>0</v>
      </c>
      <c r="CD73" s="196">
        <f t="shared" si="87"/>
        <v>0</v>
      </c>
      <c r="CE73" s="196">
        <f t="shared" si="87"/>
        <v>0</v>
      </c>
      <c r="CF73" s="196">
        <f t="shared" si="87"/>
        <v>0</v>
      </c>
      <c r="CG73" s="196">
        <f t="shared" si="87"/>
        <v>0</v>
      </c>
      <c r="CH73" s="196">
        <f t="shared" si="87"/>
        <v>0</v>
      </c>
      <c r="CI73" s="196">
        <f t="shared" si="87"/>
        <v>0</v>
      </c>
      <c r="CJ73" s="196">
        <f t="shared" si="87"/>
        <v>0</v>
      </c>
      <c r="CK73" s="196">
        <f t="shared" si="87"/>
        <v>0</v>
      </c>
      <c r="CL73" s="196">
        <f t="shared" si="87"/>
        <v>0</v>
      </c>
      <c r="CM73" s="196">
        <f t="shared" si="87"/>
        <v>0</v>
      </c>
      <c r="CN73" s="196">
        <f t="shared" si="87"/>
        <v>0</v>
      </c>
      <c r="CO73" s="196">
        <f t="shared" si="87"/>
        <v>0</v>
      </c>
      <c r="CP73" s="196">
        <f t="shared" si="87"/>
        <v>0</v>
      </c>
      <c r="CQ73" s="196">
        <f t="shared" si="87"/>
        <v>0</v>
      </c>
      <c r="CR73" s="196">
        <f t="shared" si="87"/>
        <v>0</v>
      </c>
      <c r="CS73" s="196">
        <f t="shared" si="87"/>
        <v>0</v>
      </c>
      <c r="CT73" s="196">
        <f t="shared" si="87"/>
        <v>0</v>
      </c>
      <c r="CU73" s="196">
        <f t="shared" si="87"/>
        <v>0</v>
      </c>
      <c r="CV73" s="196">
        <f t="shared" si="87"/>
        <v>0</v>
      </c>
      <c r="CW73" s="196">
        <f t="shared" si="87"/>
        <v>0</v>
      </c>
    </row>
    <row r="74" spans="1:101" x14ac:dyDescent="0.35">
      <c r="A74" t="s">
        <v>180</v>
      </c>
      <c r="B74" s="196"/>
      <c r="C74" s="196"/>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6"/>
      <c r="AZ74" s="196"/>
      <c r="BA74" s="196"/>
      <c r="BB74" s="196"/>
      <c r="BC74" s="196">
        <f>BC$20-(BC$20*$A$2)</f>
        <v>0</v>
      </c>
      <c r="BD74" s="196">
        <f t="shared" ref="BD74:CW74" si="88">BC74-($BC$20*$A$2)</f>
        <v>0</v>
      </c>
      <c r="BE74" s="196">
        <f t="shared" si="88"/>
        <v>0</v>
      </c>
      <c r="BF74" s="196">
        <f t="shared" si="88"/>
        <v>0</v>
      </c>
      <c r="BG74" s="196">
        <f t="shared" si="88"/>
        <v>0</v>
      </c>
      <c r="BH74" s="196">
        <f t="shared" si="88"/>
        <v>0</v>
      </c>
      <c r="BI74" s="196">
        <f t="shared" si="88"/>
        <v>0</v>
      </c>
      <c r="BJ74" s="196">
        <f t="shared" si="88"/>
        <v>0</v>
      </c>
      <c r="BK74" s="196">
        <f t="shared" si="88"/>
        <v>0</v>
      </c>
      <c r="BL74" s="196">
        <f t="shared" si="88"/>
        <v>0</v>
      </c>
      <c r="BM74" s="196">
        <f t="shared" si="88"/>
        <v>0</v>
      </c>
      <c r="BN74" s="196">
        <f t="shared" si="88"/>
        <v>0</v>
      </c>
      <c r="BO74" s="196">
        <f t="shared" si="88"/>
        <v>0</v>
      </c>
      <c r="BP74" s="196">
        <f t="shared" si="88"/>
        <v>0</v>
      </c>
      <c r="BQ74" s="196">
        <f t="shared" si="88"/>
        <v>0</v>
      </c>
      <c r="BR74" s="196">
        <f t="shared" si="88"/>
        <v>0</v>
      </c>
      <c r="BS74" s="196">
        <f t="shared" si="88"/>
        <v>0</v>
      </c>
      <c r="BT74" s="196">
        <f t="shared" si="88"/>
        <v>0</v>
      </c>
      <c r="BU74" s="196">
        <f t="shared" si="88"/>
        <v>0</v>
      </c>
      <c r="BV74" s="196">
        <f t="shared" si="88"/>
        <v>0</v>
      </c>
      <c r="BW74" s="196">
        <f t="shared" si="88"/>
        <v>0</v>
      </c>
      <c r="BX74" s="196">
        <f t="shared" si="88"/>
        <v>0</v>
      </c>
      <c r="BY74" s="196">
        <f t="shared" si="88"/>
        <v>0</v>
      </c>
      <c r="BZ74" s="196">
        <f t="shared" si="88"/>
        <v>0</v>
      </c>
      <c r="CA74" s="196">
        <f t="shared" si="88"/>
        <v>0</v>
      </c>
      <c r="CB74" s="196">
        <f t="shared" si="88"/>
        <v>0</v>
      </c>
      <c r="CC74" s="196">
        <f t="shared" si="88"/>
        <v>0</v>
      </c>
      <c r="CD74" s="196">
        <f t="shared" si="88"/>
        <v>0</v>
      </c>
      <c r="CE74" s="196">
        <f t="shared" si="88"/>
        <v>0</v>
      </c>
      <c r="CF74" s="196">
        <f t="shared" si="88"/>
        <v>0</v>
      </c>
      <c r="CG74" s="196">
        <f t="shared" si="88"/>
        <v>0</v>
      </c>
      <c r="CH74" s="196">
        <f t="shared" si="88"/>
        <v>0</v>
      </c>
      <c r="CI74" s="196">
        <f t="shared" si="88"/>
        <v>0</v>
      </c>
      <c r="CJ74" s="196">
        <f t="shared" si="88"/>
        <v>0</v>
      </c>
      <c r="CK74" s="196">
        <f t="shared" si="88"/>
        <v>0</v>
      </c>
      <c r="CL74" s="196">
        <f t="shared" si="88"/>
        <v>0</v>
      </c>
      <c r="CM74" s="196">
        <f t="shared" si="88"/>
        <v>0</v>
      </c>
      <c r="CN74" s="196">
        <f t="shared" si="88"/>
        <v>0</v>
      </c>
      <c r="CO74" s="196">
        <f t="shared" si="88"/>
        <v>0</v>
      </c>
      <c r="CP74" s="196">
        <f t="shared" si="88"/>
        <v>0</v>
      </c>
      <c r="CQ74" s="196">
        <f t="shared" si="88"/>
        <v>0</v>
      </c>
      <c r="CR74" s="196">
        <f t="shared" si="88"/>
        <v>0</v>
      </c>
      <c r="CS74" s="196">
        <f t="shared" si="88"/>
        <v>0</v>
      </c>
      <c r="CT74" s="196">
        <f t="shared" si="88"/>
        <v>0</v>
      </c>
      <c r="CU74" s="196">
        <f t="shared" si="88"/>
        <v>0</v>
      </c>
      <c r="CV74" s="196">
        <f t="shared" si="88"/>
        <v>0</v>
      </c>
      <c r="CW74" s="196">
        <f t="shared" si="88"/>
        <v>0</v>
      </c>
    </row>
    <row r="75" spans="1:101" x14ac:dyDescent="0.35">
      <c r="A75" t="s">
        <v>181</v>
      </c>
      <c r="B75" s="196"/>
      <c r="C75" s="196"/>
      <c r="D75" s="196"/>
      <c r="E75" s="196"/>
      <c r="F75" s="196"/>
      <c r="G75" s="196"/>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6"/>
      <c r="AL75" s="196"/>
      <c r="AM75" s="196"/>
      <c r="AN75" s="196"/>
      <c r="AO75" s="196"/>
      <c r="AP75" s="196"/>
      <c r="AQ75" s="196"/>
      <c r="AR75" s="196"/>
      <c r="AS75" s="196"/>
      <c r="AT75" s="196"/>
      <c r="AU75" s="196"/>
      <c r="AV75" s="196"/>
      <c r="AW75" s="196"/>
      <c r="AX75" s="196"/>
      <c r="AY75" s="196"/>
      <c r="AZ75" s="196"/>
      <c r="BA75" s="196"/>
      <c r="BB75" s="196"/>
      <c r="BC75" s="196"/>
      <c r="BD75" s="196">
        <f>BD$20-(BD$20*$A$2)</f>
        <v>0</v>
      </c>
      <c r="BE75" s="196">
        <f t="shared" ref="BE75:CW75" si="89">BD75-($BD$20*$A$2)</f>
        <v>0</v>
      </c>
      <c r="BF75" s="196">
        <f t="shared" si="89"/>
        <v>0</v>
      </c>
      <c r="BG75" s="196">
        <f t="shared" si="89"/>
        <v>0</v>
      </c>
      <c r="BH75" s="196">
        <f t="shared" si="89"/>
        <v>0</v>
      </c>
      <c r="BI75" s="196">
        <f t="shared" si="89"/>
        <v>0</v>
      </c>
      <c r="BJ75" s="196">
        <f t="shared" si="89"/>
        <v>0</v>
      </c>
      <c r="BK75" s="196">
        <f t="shared" si="89"/>
        <v>0</v>
      </c>
      <c r="BL75" s="196">
        <f t="shared" si="89"/>
        <v>0</v>
      </c>
      <c r="BM75" s="196">
        <f t="shared" si="89"/>
        <v>0</v>
      </c>
      <c r="BN75" s="196">
        <f t="shared" si="89"/>
        <v>0</v>
      </c>
      <c r="BO75" s="196">
        <f t="shared" si="89"/>
        <v>0</v>
      </c>
      <c r="BP75" s="196">
        <f t="shared" si="89"/>
        <v>0</v>
      </c>
      <c r="BQ75" s="196">
        <f t="shared" si="89"/>
        <v>0</v>
      </c>
      <c r="BR75" s="196">
        <f t="shared" si="89"/>
        <v>0</v>
      </c>
      <c r="BS75" s="196">
        <f t="shared" si="89"/>
        <v>0</v>
      </c>
      <c r="BT75" s="196">
        <f t="shared" si="89"/>
        <v>0</v>
      </c>
      <c r="BU75" s="196">
        <f t="shared" si="89"/>
        <v>0</v>
      </c>
      <c r="BV75" s="196">
        <f t="shared" si="89"/>
        <v>0</v>
      </c>
      <c r="BW75" s="196">
        <f t="shared" si="89"/>
        <v>0</v>
      </c>
      <c r="BX75" s="196">
        <f t="shared" si="89"/>
        <v>0</v>
      </c>
      <c r="BY75" s="196">
        <f t="shared" si="89"/>
        <v>0</v>
      </c>
      <c r="BZ75" s="196">
        <f t="shared" si="89"/>
        <v>0</v>
      </c>
      <c r="CA75" s="196">
        <f t="shared" si="89"/>
        <v>0</v>
      </c>
      <c r="CB75" s="196">
        <f t="shared" si="89"/>
        <v>0</v>
      </c>
      <c r="CC75" s="196">
        <f t="shared" si="89"/>
        <v>0</v>
      </c>
      <c r="CD75" s="196">
        <f t="shared" si="89"/>
        <v>0</v>
      </c>
      <c r="CE75" s="196">
        <f t="shared" si="89"/>
        <v>0</v>
      </c>
      <c r="CF75" s="196">
        <f t="shared" si="89"/>
        <v>0</v>
      </c>
      <c r="CG75" s="196">
        <f t="shared" si="89"/>
        <v>0</v>
      </c>
      <c r="CH75" s="196">
        <f t="shared" si="89"/>
        <v>0</v>
      </c>
      <c r="CI75" s="196">
        <f t="shared" si="89"/>
        <v>0</v>
      </c>
      <c r="CJ75" s="196">
        <f t="shared" si="89"/>
        <v>0</v>
      </c>
      <c r="CK75" s="196">
        <f t="shared" si="89"/>
        <v>0</v>
      </c>
      <c r="CL75" s="196">
        <f t="shared" si="89"/>
        <v>0</v>
      </c>
      <c r="CM75" s="196">
        <f t="shared" si="89"/>
        <v>0</v>
      </c>
      <c r="CN75" s="196">
        <f t="shared" si="89"/>
        <v>0</v>
      </c>
      <c r="CO75" s="196">
        <f t="shared" si="89"/>
        <v>0</v>
      </c>
      <c r="CP75" s="196">
        <f t="shared" si="89"/>
        <v>0</v>
      </c>
      <c r="CQ75" s="196">
        <f t="shared" si="89"/>
        <v>0</v>
      </c>
      <c r="CR75" s="196">
        <f t="shared" si="89"/>
        <v>0</v>
      </c>
      <c r="CS75" s="196">
        <f t="shared" si="89"/>
        <v>0</v>
      </c>
      <c r="CT75" s="196">
        <f t="shared" si="89"/>
        <v>0</v>
      </c>
      <c r="CU75" s="196">
        <f t="shared" si="89"/>
        <v>0</v>
      </c>
      <c r="CV75" s="196">
        <f t="shared" si="89"/>
        <v>0</v>
      </c>
      <c r="CW75" s="196">
        <f t="shared" si="89"/>
        <v>0</v>
      </c>
    </row>
    <row r="76" spans="1:101" x14ac:dyDescent="0.35">
      <c r="A76" t="s">
        <v>182</v>
      </c>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6"/>
      <c r="AY76" s="196"/>
      <c r="AZ76" s="196"/>
      <c r="BA76" s="196"/>
      <c r="BB76" s="196"/>
      <c r="BC76" s="196"/>
      <c r="BD76" s="196"/>
      <c r="BE76" s="196">
        <f>BE$20-(BE$20*$A$2)</f>
        <v>0</v>
      </c>
      <c r="BF76" s="196">
        <f t="shared" ref="BF76:CW76" si="90">BE76-($BE$20*$A$2)</f>
        <v>0</v>
      </c>
      <c r="BG76" s="196">
        <f t="shared" si="90"/>
        <v>0</v>
      </c>
      <c r="BH76" s="196">
        <f t="shared" si="90"/>
        <v>0</v>
      </c>
      <c r="BI76" s="196">
        <f t="shared" si="90"/>
        <v>0</v>
      </c>
      <c r="BJ76" s="196">
        <f t="shared" si="90"/>
        <v>0</v>
      </c>
      <c r="BK76" s="196">
        <f t="shared" si="90"/>
        <v>0</v>
      </c>
      <c r="BL76" s="196">
        <f t="shared" si="90"/>
        <v>0</v>
      </c>
      <c r="BM76" s="196">
        <f t="shared" si="90"/>
        <v>0</v>
      </c>
      <c r="BN76" s="196">
        <f t="shared" si="90"/>
        <v>0</v>
      </c>
      <c r="BO76" s="196">
        <f t="shared" si="90"/>
        <v>0</v>
      </c>
      <c r="BP76" s="196">
        <f t="shared" si="90"/>
        <v>0</v>
      </c>
      <c r="BQ76" s="196">
        <f t="shared" si="90"/>
        <v>0</v>
      </c>
      <c r="BR76" s="196">
        <f t="shared" si="90"/>
        <v>0</v>
      </c>
      <c r="BS76" s="196">
        <f t="shared" si="90"/>
        <v>0</v>
      </c>
      <c r="BT76" s="196">
        <f t="shared" si="90"/>
        <v>0</v>
      </c>
      <c r="BU76" s="196">
        <f t="shared" si="90"/>
        <v>0</v>
      </c>
      <c r="BV76" s="196">
        <f t="shared" si="90"/>
        <v>0</v>
      </c>
      <c r="BW76" s="196">
        <f t="shared" si="90"/>
        <v>0</v>
      </c>
      <c r="BX76" s="196">
        <f t="shared" si="90"/>
        <v>0</v>
      </c>
      <c r="BY76" s="196">
        <f t="shared" si="90"/>
        <v>0</v>
      </c>
      <c r="BZ76" s="196">
        <f t="shared" si="90"/>
        <v>0</v>
      </c>
      <c r="CA76" s="196">
        <f t="shared" si="90"/>
        <v>0</v>
      </c>
      <c r="CB76" s="196">
        <f t="shared" si="90"/>
        <v>0</v>
      </c>
      <c r="CC76" s="196">
        <f t="shared" si="90"/>
        <v>0</v>
      </c>
      <c r="CD76" s="196">
        <f t="shared" si="90"/>
        <v>0</v>
      </c>
      <c r="CE76" s="196">
        <f t="shared" si="90"/>
        <v>0</v>
      </c>
      <c r="CF76" s="196">
        <f t="shared" si="90"/>
        <v>0</v>
      </c>
      <c r="CG76" s="196">
        <f t="shared" si="90"/>
        <v>0</v>
      </c>
      <c r="CH76" s="196">
        <f t="shared" si="90"/>
        <v>0</v>
      </c>
      <c r="CI76" s="196">
        <f t="shared" si="90"/>
        <v>0</v>
      </c>
      <c r="CJ76" s="196">
        <f t="shared" si="90"/>
        <v>0</v>
      </c>
      <c r="CK76" s="196">
        <f t="shared" si="90"/>
        <v>0</v>
      </c>
      <c r="CL76" s="196">
        <f t="shared" si="90"/>
        <v>0</v>
      </c>
      <c r="CM76" s="196">
        <f t="shared" si="90"/>
        <v>0</v>
      </c>
      <c r="CN76" s="196">
        <f t="shared" si="90"/>
        <v>0</v>
      </c>
      <c r="CO76" s="196">
        <f t="shared" si="90"/>
        <v>0</v>
      </c>
      <c r="CP76" s="196">
        <f t="shared" si="90"/>
        <v>0</v>
      </c>
      <c r="CQ76" s="196">
        <f t="shared" si="90"/>
        <v>0</v>
      </c>
      <c r="CR76" s="196">
        <f t="shared" si="90"/>
        <v>0</v>
      </c>
      <c r="CS76" s="196">
        <f t="shared" si="90"/>
        <v>0</v>
      </c>
      <c r="CT76" s="196">
        <f t="shared" si="90"/>
        <v>0</v>
      </c>
      <c r="CU76" s="196">
        <f t="shared" si="90"/>
        <v>0</v>
      </c>
      <c r="CV76" s="196">
        <f t="shared" si="90"/>
        <v>0</v>
      </c>
      <c r="CW76" s="196">
        <f t="shared" si="90"/>
        <v>0</v>
      </c>
    </row>
    <row r="77" spans="1:101" x14ac:dyDescent="0.35">
      <c r="A77" t="s">
        <v>183</v>
      </c>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c r="BA77" s="196"/>
      <c r="BB77" s="196"/>
      <c r="BC77" s="196"/>
      <c r="BD77" s="196"/>
      <c r="BE77" s="196"/>
      <c r="BF77" s="196">
        <f>BF$20-(BF$20*$A$2)</f>
        <v>0</v>
      </c>
      <c r="BG77" s="196">
        <f t="shared" ref="BG77:CW77" si="91">BF77-($BF$20*$A$2)</f>
        <v>0</v>
      </c>
      <c r="BH77" s="196">
        <f t="shared" si="91"/>
        <v>0</v>
      </c>
      <c r="BI77" s="196">
        <f t="shared" si="91"/>
        <v>0</v>
      </c>
      <c r="BJ77" s="196">
        <f t="shared" si="91"/>
        <v>0</v>
      </c>
      <c r="BK77" s="196">
        <f t="shared" si="91"/>
        <v>0</v>
      </c>
      <c r="BL77" s="196">
        <f t="shared" si="91"/>
        <v>0</v>
      </c>
      <c r="BM77" s="196">
        <f t="shared" si="91"/>
        <v>0</v>
      </c>
      <c r="BN77" s="196">
        <f t="shared" si="91"/>
        <v>0</v>
      </c>
      <c r="BO77" s="196">
        <f t="shared" si="91"/>
        <v>0</v>
      </c>
      <c r="BP77" s="196">
        <f t="shared" si="91"/>
        <v>0</v>
      </c>
      <c r="BQ77" s="196">
        <f t="shared" si="91"/>
        <v>0</v>
      </c>
      <c r="BR77" s="196">
        <f t="shared" si="91"/>
        <v>0</v>
      </c>
      <c r="BS77" s="196">
        <f t="shared" si="91"/>
        <v>0</v>
      </c>
      <c r="BT77" s="196">
        <f t="shared" si="91"/>
        <v>0</v>
      </c>
      <c r="BU77" s="196">
        <f t="shared" si="91"/>
        <v>0</v>
      </c>
      <c r="BV77" s="196">
        <f t="shared" si="91"/>
        <v>0</v>
      </c>
      <c r="BW77" s="196">
        <f t="shared" si="91"/>
        <v>0</v>
      </c>
      <c r="BX77" s="196">
        <f t="shared" si="91"/>
        <v>0</v>
      </c>
      <c r="BY77" s="196">
        <f t="shared" si="91"/>
        <v>0</v>
      </c>
      <c r="BZ77" s="196">
        <f t="shared" si="91"/>
        <v>0</v>
      </c>
      <c r="CA77" s="196">
        <f t="shared" si="91"/>
        <v>0</v>
      </c>
      <c r="CB77" s="196">
        <f t="shared" si="91"/>
        <v>0</v>
      </c>
      <c r="CC77" s="196">
        <f t="shared" si="91"/>
        <v>0</v>
      </c>
      <c r="CD77" s="196">
        <f t="shared" si="91"/>
        <v>0</v>
      </c>
      <c r="CE77" s="196">
        <f t="shared" si="91"/>
        <v>0</v>
      </c>
      <c r="CF77" s="196">
        <f t="shared" si="91"/>
        <v>0</v>
      </c>
      <c r="CG77" s="196">
        <f t="shared" si="91"/>
        <v>0</v>
      </c>
      <c r="CH77" s="196">
        <f t="shared" si="91"/>
        <v>0</v>
      </c>
      <c r="CI77" s="196">
        <f t="shared" si="91"/>
        <v>0</v>
      </c>
      <c r="CJ77" s="196">
        <f t="shared" si="91"/>
        <v>0</v>
      </c>
      <c r="CK77" s="196">
        <f t="shared" si="91"/>
        <v>0</v>
      </c>
      <c r="CL77" s="196">
        <f t="shared" si="91"/>
        <v>0</v>
      </c>
      <c r="CM77" s="196">
        <f t="shared" si="91"/>
        <v>0</v>
      </c>
      <c r="CN77" s="196">
        <f t="shared" si="91"/>
        <v>0</v>
      </c>
      <c r="CO77" s="196">
        <f t="shared" si="91"/>
        <v>0</v>
      </c>
      <c r="CP77" s="196">
        <f t="shared" si="91"/>
        <v>0</v>
      </c>
      <c r="CQ77" s="196">
        <f t="shared" si="91"/>
        <v>0</v>
      </c>
      <c r="CR77" s="196">
        <f t="shared" si="91"/>
        <v>0</v>
      </c>
      <c r="CS77" s="196">
        <f t="shared" si="91"/>
        <v>0</v>
      </c>
      <c r="CT77" s="196">
        <f t="shared" si="91"/>
        <v>0</v>
      </c>
      <c r="CU77" s="196">
        <f t="shared" si="91"/>
        <v>0</v>
      </c>
      <c r="CV77" s="196">
        <f t="shared" si="91"/>
        <v>0</v>
      </c>
      <c r="CW77" s="196">
        <f t="shared" si="91"/>
        <v>0</v>
      </c>
    </row>
    <row r="78" spans="1:101" x14ac:dyDescent="0.35">
      <c r="A78" t="s">
        <v>184</v>
      </c>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6"/>
      <c r="BC78" s="196"/>
      <c r="BD78" s="196"/>
      <c r="BE78" s="196"/>
      <c r="BF78" s="196"/>
      <c r="BG78" s="196">
        <f>BG$20-(BG$20*$A$2)</f>
        <v>0</v>
      </c>
      <c r="BH78" s="196">
        <f t="shared" ref="BH78:CW78" si="92">BG78-($BG$20*$A$2)</f>
        <v>0</v>
      </c>
      <c r="BI78" s="196">
        <f t="shared" si="92"/>
        <v>0</v>
      </c>
      <c r="BJ78" s="196">
        <f t="shared" si="92"/>
        <v>0</v>
      </c>
      <c r="BK78" s="196">
        <f t="shared" si="92"/>
        <v>0</v>
      </c>
      <c r="BL78" s="196">
        <f t="shared" si="92"/>
        <v>0</v>
      </c>
      <c r="BM78" s="196">
        <f t="shared" si="92"/>
        <v>0</v>
      </c>
      <c r="BN78" s="196">
        <f t="shared" si="92"/>
        <v>0</v>
      </c>
      <c r="BO78" s="196">
        <f t="shared" si="92"/>
        <v>0</v>
      </c>
      <c r="BP78" s="196">
        <f t="shared" si="92"/>
        <v>0</v>
      </c>
      <c r="BQ78" s="196">
        <f t="shared" si="92"/>
        <v>0</v>
      </c>
      <c r="BR78" s="196">
        <f t="shared" si="92"/>
        <v>0</v>
      </c>
      <c r="BS78" s="196">
        <f t="shared" si="92"/>
        <v>0</v>
      </c>
      <c r="BT78" s="196">
        <f t="shared" si="92"/>
        <v>0</v>
      </c>
      <c r="BU78" s="196">
        <f t="shared" si="92"/>
        <v>0</v>
      </c>
      <c r="BV78" s="196">
        <f t="shared" si="92"/>
        <v>0</v>
      </c>
      <c r="BW78" s="196">
        <f t="shared" si="92"/>
        <v>0</v>
      </c>
      <c r="BX78" s="196">
        <f t="shared" si="92"/>
        <v>0</v>
      </c>
      <c r="BY78" s="196">
        <f t="shared" si="92"/>
        <v>0</v>
      </c>
      <c r="BZ78" s="196">
        <f t="shared" si="92"/>
        <v>0</v>
      </c>
      <c r="CA78" s="196">
        <f t="shared" si="92"/>
        <v>0</v>
      </c>
      <c r="CB78" s="196">
        <f t="shared" si="92"/>
        <v>0</v>
      </c>
      <c r="CC78" s="196">
        <f t="shared" si="92"/>
        <v>0</v>
      </c>
      <c r="CD78" s="196">
        <f t="shared" si="92"/>
        <v>0</v>
      </c>
      <c r="CE78" s="196">
        <f t="shared" si="92"/>
        <v>0</v>
      </c>
      <c r="CF78" s="196">
        <f t="shared" si="92"/>
        <v>0</v>
      </c>
      <c r="CG78" s="196">
        <f t="shared" si="92"/>
        <v>0</v>
      </c>
      <c r="CH78" s="196">
        <f t="shared" si="92"/>
        <v>0</v>
      </c>
      <c r="CI78" s="196">
        <f t="shared" si="92"/>
        <v>0</v>
      </c>
      <c r="CJ78" s="196">
        <f t="shared" si="92"/>
        <v>0</v>
      </c>
      <c r="CK78" s="196">
        <f t="shared" si="92"/>
        <v>0</v>
      </c>
      <c r="CL78" s="196">
        <f t="shared" si="92"/>
        <v>0</v>
      </c>
      <c r="CM78" s="196">
        <f t="shared" si="92"/>
        <v>0</v>
      </c>
      <c r="CN78" s="196">
        <f t="shared" si="92"/>
        <v>0</v>
      </c>
      <c r="CO78" s="196">
        <f t="shared" si="92"/>
        <v>0</v>
      </c>
      <c r="CP78" s="196">
        <f t="shared" si="92"/>
        <v>0</v>
      </c>
      <c r="CQ78" s="196">
        <f t="shared" si="92"/>
        <v>0</v>
      </c>
      <c r="CR78" s="196">
        <f t="shared" si="92"/>
        <v>0</v>
      </c>
      <c r="CS78" s="196">
        <f t="shared" si="92"/>
        <v>0</v>
      </c>
      <c r="CT78" s="196">
        <f t="shared" si="92"/>
        <v>0</v>
      </c>
      <c r="CU78" s="196">
        <f t="shared" si="92"/>
        <v>0</v>
      </c>
      <c r="CV78" s="196">
        <f t="shared" si="92"/>
        <v>0</v>
      </c>
      <c r="CW78" s="196">
        <f t="shared" si="92"/>
        <v>0</v>
      </c>
    </row>
    <row r="79" spans="1:101" x14ac:dyDescent="0.35">
      <c r="A79" t="s">
        <v>185</v>
      </c>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c r="BB79" s="196"/>
      <c r="BC79" s="196"/>
      <c r="BD79" s="196"/>
      <c r="BE79" s="196"/>
      <c r="BF79" s="196"/>
      <c r="BG79" s="196"/>
      <c r="BH79" s="196">
        <f>BH$20-(BH$20*$A$2)</f>
        <v>0</v>
      </c>
      <c r="BI79" s="196">
        <f t="shared" ref="BI79:CW79" si="93">BH79-($BH$20*$A$2)</f>
        <v>0</v>
      </c>
      <c r="BJ79" s="196">
        <f t="shared" si="93"/>
        <v>0</v>
      </c>
      <c r="BK79" s="196">
        <f t="shared" si="93"/>
        <v>0</v>
      </c>
      <c r="BL79" s="196">
        <f t="shared" si="93"/>
        <v>0</v>
      </c>
      <c r="BM79" s="196">
        <f t="shared" si="93"/>
        <v>0</v>
      </c>
      <c r="BN79" s="196">
        <f t="shared" si="93"/>
        <v>0</v>
      </c>
      <c r="BO79" s="196">
        <f t="shared" si="93"/>
        <v>0</v>
      </c>
      <c r="BP79" s="196">
        <f t="shared" si="93"/>
        <v>0</v>
      </c>
      <c r="BQ79" s="196">
        <f t="shared" si="93"/>
        <v>0</v>
      </c>
      <c r="BR79" s="196">
        <f t="shared" si="93"/>
        <v>0</v>
      </c>
      <c r="BS79" s="196">
        <f t="shared" si="93"/>
        <v>0</v>
      </c>
      <c r="BT79" s="196">
        <f t="shared" si="93"/>
        <v>0</v>
      </c>
      <c r="BU79" s="196">
        <f t="shared" si="93"/>
        <v>0</v>
      </c>
      <c r="BV79" s="196">
        <f t="shared" si="93"/>
        <v>0</v>
      </c>
      <c r="BW79" s="196">
        <f t="shared" si="93"/>
        <v>0</v>
      </c>
      <c r="BX79" s="196">
        <f t="shared" si="93"/>
        <v>0</v>
      </c>
      <c r="BY79" s="196">
        <f t="shared" si="93"/>
        <v>0</v>
      </c>
      <c r="BZ79" s="196">
        <f t="shared" si="93"/>
        <v>0</v>
      </c>
      <c r="CA79" s="196">
        <f t="shared" si="93"/>
        <v>0</v>
      </c>
      <c r="CB79" s="196">
        <f t="shared" si="93"/>
        <v>0</v>
      </c>
      <c r="CC79" s="196">
        <f t="shared" si="93"/>
        <v>0</v>
      </c>
      <c r="CD79" s="196">
        <f t="shared" si="93"/>
        <v>0</v>
      </c>
      <c r="CE79" s="196">
        <f t="shared" si="93"/>
        <v>0</v>
      </c>
      <c r="CF79" s="196">
        <f t="shared" si="93"/>
        <v>0</v>
      </c>
      <c r="CG79" s="196">
        <f t="shared" si="93"/>
        <v>0</v>
      </c>
      <c r="CH79" s="196">
        <f t="shared" si="93"/>
        <v>0</v>
      </c>
      <c r="CI79" s="196">
        <f t="shared" si="93"/>
        <v>0</v>
      </c>
      <c r="CJ79" s="196">
        <f t="shared" si="93"/>
        <v>0</v>
      </c>
      <c r="CK79" s="196">
        <f t="shared" si="93"/>
        <v>0</v>
      </c>
      <c r="CL79" s="196">
        <f t="shared" si="93"/>
        <v>0</v>
      </c>
      <c r="CM79" s="196">
        <f t="shared" si="93"/>
        <v>0</v>
      </c>
      <c r="CN79" s="196">
        <f t="shared" si="93"/>
        <v>0</v>
      </c>
      <c r="CO79" s="196">
        <f t="shared" si="93"/>
        <v>0</v>
      </c>
      <c r="CP79" s="196">
        <f t="shared" si="93"/>
        <v>0</v>
      </c>
      <c r="CQ79" s="196">
        <f t="shared" si="93"/>
        <v>0</v>
      </c>
      <c r="CR79" s="196">
        <f t="shared" si="93"/>
        <v>0</v>
      </c>
      <c r="CS79" s="196">
        <f t="shared" si="93"/>
        <v>0</v>
      </c>
      <c r="CT79" s="196">
        <f t="shared" si="93"/>
        <v>0</v>
      </c>
      <c r="CU79" s="196">
        <f t="shared" si="93"/>
        <v>0</v>
      </c>
      <c r="CV79" s="196">
        <f t="shared" si="93"/>
        <v>0</v>
      </c>
      <c r="CW79" s="196">
        <f t="shared" si="93"/>
        <v>0</v>
      </c>
    </row>
    <row r="80" spans="1:101" x14ac:dyDescent="0.35">
      <c r="A80" t="s">
        <v>186</v>
      </c>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f>BI$20-(BI$20*$A$2)</f>
        <v>0</v>
      </c>
      <c r="BJ80" s="196">
        <f t="shared" ref="BJ80:CW80" si="94">BI80-($BI$20*$A$2)</f>
        <v>0</v>
      </c>
      <c r="BK80" s="196">
        <f t="shared" si="94"/>
        <v>0</v>
      </c>
      <c r="BL80" s="196">
        <f t="shared" si="94"/>
        <v>0</v>
      </c>
      <c r="BM80" s="196">
        <f t="shared" si="94"/>
        <v>0</v>
      </c>
      <c r="BN80" s="196">
        <f t="shared" si="94"/>
        <v>0</v>
      </c>
      <c r="BO80" s="196">
        <f t="shared" si="94"/>
        <v>0</v>
      </c>
      <c r="BP80" s="196">
        <f t="shared" si="94"/>
        <v>0</v>
      </c>
      <c r="BQ80" s="196">
        <f t="shared" si="94"/>
        <v>0</v>
      </c>
      <c r="BR80" s="196">
        <f t="shared" si="94"/>
        <v>0</v>
      </c>
      <c r="BS80" s="196">
        <f t="shared" si="94"/>
        <v>0</v>
      </c>
      <c r="BT80" s="196">
        <f t="shared" si="94"/>
        <v>0</v>
      </c>
      <c r="BU80" s="196">
        <f t="shared" si="94"/>
        <v>0</v>
      </c>
      <c r="BV80" s="196">
        <f t="shared" si="94"/>
        <v>0</v>
      </c>
      <c r="BW80" s="196">
        <f t="shared" si="94"/>
        <v>0</v>
      </c>
      <c r="BX80" s="196">
        <f t="shared" si="94"/>
        <v>0</v>
      </c>
      <c r="BY80" s="196">
        <f t="shared" si="94"/>
        <v>0</v>
      </c>
      <c r="BZ80" s="196">
        <f t="shared" si="94"/>
        <v>0</v>
      </c>
      <c r="CA80" s="196">
        <f t="shared" si="94"/>
        <v>0</v>
      </c>
      <c r="CB80" s="196">
        <f t="shared" si="94"/>
        <v>0</v>
      </c>
      <c r="CC80" s="196">
        <f t="shared" si="94"/>
        <v>0</v>
      </c>
      <c r="CD80" s="196">
        <f t="shared" si="94"/>
        <v>0</v>
      </c>
      <c r="CE80" s="196">
        <f t="shared" si="94"/>
        <v>0</v>
      </c>
      <c r="CF80" s="196">
        <f t="shared" si="94"/>
        <v>0</v>
      </c>
      <c r="CG80" s="196">
        <f t="shared" si="94"/>
        <v>0</v>
      </c>
      <c r="CH80" s="196">
        <f t="shared" si="94"/>
        <v>0</v>
      </c>
      <c r="CI80" s="196">
        <f t="shared" si="94"/>
        <v>0</v>
      </c>
      <c r="CJ80" s="196">
        <f t="shared" si="94"/>
        <v>0</v>
      </c>
      <c r="CK80" s="196">
        <f t="shared" si="94"/>
        <v>0</v>
      </c>
      <c r="CL80" s="196">
        <f t="shared" si="94"/>
        <v>0</v>
      </c>
      <c r="CM80" s="196">
        <f t="shared" si="94"/>
        <v>0</v>
      </c>
      <c r="CN80" s="196">
        <f t="shared" si="94"/>
        <v>0</v>
      </c>
      <c r="CO80" s="196">
        <f t="shared" si="94"/>
        <v>0</v>
      </c>
      <c r="CP80" s="196">
        <f t="shared" si="94"/>
        <v>0</v>
      </c>
      <c r="CQ80" s="196">
        <f t="shared" si="94"/>
        <v>0</v>
      </c>
      <c r="CR80" s="196">
        <f t="shared" si="94"/>
        <v>0</v>
      </c>
      <c r="CS80" s="196">
        <f t="shared" si="94"/>
        <v>0</v>
      </c>
      <c r="CT80" s="196">
        <f t="shared" si="94"/>
        <v>0</v>
      </c>
      <c r="CU80" s="196">
        <f t="shared" si="94"/>
        <v>0</v>
      </c>
      <c r="CV80" s="196">
        <f t="shared" si="94"/>
        <v>0</v>
      </c>
      <c r="CW80" s="196">
        <f t="shared" si="94"/>
        <v>0</v>
      </c>
    </row>
    <row r="81" spans="1:101" x14ac:dyDescent="0.35">
      <c r="A81" t="s">
        <v>187</v>
      </c>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6"/>
      <c r="AY81" s="196"/>
      <c r="AZ81" s="196"/>
      <c r="BA81" s="196"/>
      <c r="BB81" s="196"/>
      <c r="BC81" s="196"/>
      <c r="BD81" s="196"/>
      <c r="BE81" s="196"/>
      <c r="BF81" s="196"/>
      <c r="BG81" s="196"/>
      <c r="BH81" s="196"/>
      <c r="BI81" s="196"/>
      <c r="BJ81" s="196">
        <f>BJ$20-(BJ$20*$A$2)</f>
        <v>0</v>
      </c>
      <c r="BK81" s="196">
        <f t="shared" ref="BK81:CW81" si="95">BJ81-($BJ$20*$A$2)</f>
        <v>0</v>
      </c>
      <c r="BL81" s="196">
        <f t="shared" si="95"/>
        <v>0</v>
      </c>
      <c r="BM81" s="196">
        <f t="shared" si="95"/>
        <v>0</v>
      </c>
      <c r="BN81" s="196">
        <f t="shared" si="95"/>
        <v>0</v>
      </c>
      <c r="BO81" s="196">
        <f t="shared" si="95"/>
        <v>0</v>
      </c>
      <c r="BP81" s="196">
        <f t="shared" si="95"/>
        <v>0</v>
      </c>
      <c r="BQ81" s="196">
        <f t="shared" si="95"/>
        <v>0</v>
      </c>
      <c r="BR81" s="196">
        <f t="shared" si="95"/>
        <v>0</v>
      </c>
      <c r="BS81" s="196">
        <f t="shared" si="95"/>
        <v>0</v>
      </c>
      <c r="BT81" s="196">
        <f t="shared" si="95"/>
        <v>0</v>
      </c>
      <c r="BU81" s="196">
        <f t="shared" si="95"/>
        <v>0</v>
      </c>
      <c r="BV81" s="196">
        <f t="shared" si="95"/>
        <v>0</v>
      </c>
      <c r="BW81" s="196">
        <f t="shared" si="95"/>
        <v>0</v>
      </c>
      <c r="BX81" s="196">
        <f t="shared" si="95"/>
        <v>0</v>
      </c>
      <c r="BY81" s="196">
        <f t="shared" si="95"/>
        <v>0</v>
      </c>
      <c r="BZ81" s="196">
        <f t="shared" si="95"/>
        <v>0</v>
      </c>
      <c r="CA81" s="196">
        <f t="shared" si="95"/>
        <v>0</v>
      </c>
      <c r="CB81" s="196">
        <f t="shared" si="95"/>
        <v>0</v>
      </c>
      <c r="CC81" s="196">
        <f t="shared" si="95"/>
        <v>0</v>
      </c>
      <c r="CD81" s="196">
        <f t="shared" si="95"/>
        <v>0</v>
      </c>
      <c r="CE81" s="196">
        <f t="shared" si="95"/>
        <v>0</v>
      </c>
      <c r="CF81" s="196">
        <f t="shared" si="95"/>
        <v>0</v>
      </c>
      <c r="CG81" s="196">
        <f t="shared" si="95"/>
        <v>0</v>
      </c>
      <c r="CH81" s="196">
        <f t="shared" si="95"/>
        <v>0</v>
      </c>
      <c r="CI81" s="196">
        <f t="shared" si="95"/>
        <v>0</v>
      </c>
      <c r="CJ81" s="196">
        <f t="shared" si="95"/>
        <v>0</v>
      </c>
      <c r="CK81" s="196">
        <f t="shared" si="95"/>
        <v>0</v>
      </c>
      <c r="CL81" s="196">
        <f t="shared" si="95"/>
        <v>0</v>
      </c>
      <c r="CM81" s="196">
        <f t="shared" si="95"/>
        <v>0</v>
      </c>
      <c r="CN81" s="196">
        <f t="shared" si="95"/>
        <v>0</v>
      </c>
      <c r="CO81" s="196">
        <f t="shared" si="95"/>
        <v>0</v>
      </c>
      <c r="CP81" s="196">
        <f t="shared" si="95"/>
        <v>0</v>
      </c>
      <c r="CQ81" s="196">
        <f t="shared" si="95"/>
        <v>0</v>
      </c>
      <c r="CR81" s="196">
        <f t="shared" si="95"/>
        <v>0</v>
      </c>
      <c r="CS81" s="196">
        <f t="shared" si="95"/>
        <v>0</v>
      </c>
      <c r="CT81" s="196">
        <f t="shared" si="95"/>
        <v>0</v>
      </c>
      <c r="CU81" s="196">
        <f t="shared" si="95"/>
        <v>0</v>
      </c>
      <c r="CV81" s="196">
        <f t="shared" si="95"/>
        <v>0</v>
      </c>
      <c r="CW81" s="196">
        <f t="shared" si="95"/>
        <v>0</v>
      </c>
    </row>
    <row r="82" spans="1:101" x14ac:dyDescent="0.35">
      <c r="A82" t="s">
        <v>188</v>
      </c>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196"/>
      <c r="BK82" s="196">
        <f>BK$20-(BK$20*$A$2)</f>
        <v>0</v>
      </c>
      <c r="BL82" s="196">
        <f t="shared" ref="BL82:CW82" si="96">BK82-($BK$20*$A$2)</f>
        <v>0</v>
      </c>
      <c r="BM82" s="196">
        <f t="shared" si="96"/>
        <v>0</v>
      </c>
      <c r="BN82" s="196">
        <f t="shared" si="96"/>
        <v>0</v>
      </c>
      <c r="BO82" s="196">
        <f t="shared" si="96"/>
        <v>0</v>
      </c>
      <c r="BP82" s="196">
        <f t="shared" si="96"/>
        <v>0</v>
      </c>
      <c r="BQ82" s="196">
        <f t="shared" si="96"/>
        <v>0</v>
      </c>
      <c r="BR82" s="196">
        <f t="shared" si="96"/>
        <v>0</v>
      </c>
      <c r="BS82" s="196">
        <f t="shared" si="96"/>
        <v>0</v>
      </c>
      <c r="BT82" s="196">
        <f t="shared" si="96"/>
        <v>0</v>
      </c>
      <c r="BU82" s="196">
        <f t="shared" si="96"/>
        <v>0</v>
      </c>
      <c r="BV82" s="196">
        <f t="shared" si="96"/>
        <v>0</v>
      </c>
      <c r="BW82" s="196">
        <f t="shared" si="96"/>
        <v>0</v>
      </c>
      <c r="BX82" s="196">
        <f t="shared" si="96"/>
        <v>0</v>
      </c>
      <c r="BY82" s="196">
        <f t="shared" si="96"/>
        <v>0</v>
      </c>
      <c r="BZ82" s="196">
        <f t="shared" si="96"/>
        <v>0</v>
      </c>
      <c r="CA82" s="196">
        <f t="shared" si="96"/>
        <v>0</v>
      </c>
      <c r="CB82" s="196">
        <f t="shared" si="96"/>
        <v>0</v>
      </c>
      <c r="CC82" s="196">
        <f t="shared" si="96"/>
        <v>0</v>
      </c>
      <c r="CD82" s="196">
        <f t="shared" si="96"/>
        <v>0</v>
      </c>
      <c r="CE82" s="196">
        <f t="shared" si="96"/>
        <v>0</v>
      </c>
      <c r="CF82" s="196">
        <f t="shared" si="96"/>
        <v>0</v>
      </c>
      <c r="CG82" s="196">
        <f t="shared" si="96"/>
        <v>0</v>
      </c>
      <c r="CH82" s="196">
        <f t="shared" si="96"/>
        <v>0</v>
      </c>
      <c r="CI82" s="196">
        <f t="shared" si="96"/>
        <v>0</v>
      </c>
      <c r="CJ82" s="196">
        <f t="shared" si="96"/>
        <v>0</v>
      </c>
      <c r="CK82" s="196">
        <f t="shared" si="96"/>
        <v>0</v>
      </c>
      <c r="CL82" s="196">
        <f t="shared" si="96"/>
        <v>0</v>
      </c>
      <c r="CM82" s="196">
        <f t="shared" si="96"/>
        <v>0</v>
      </c>
      <c r="CN82" s="196">
        <f t="shared" si="96"/>
        <v>0</v>
      </c>
      <c r="CO82" s="196">
        <f t="shared" si="96"/>
        <v>0</v>
      </c>
      <c r="CP82" s="196">
        <f t="shared" si="96"/>
        <v>0</v>
      </c>
      <c r="CQ82" s="196">
        <f t="shared" si="96"/>
        <v>0</v>
      </c>
      <c r="CR82" s="196">
        <f t="shared" si="96"/>
        <v>0</v>
      </c>
      <c r="CS82" s="196">
        <f t="shared" si="96"/>
        <v>0</v>
      </c>
      <c r="CT82" s="196">
        <f t="shared" si="96"/>
        <v>0</v>
      </c>
      <c r="CU82" s="196">
        <f t="shared" si="96"/>
        <v>0</v>
      </c>
      <c r="CV82" s="196">
        <f t="shared" si="96"/>
        <v>0</v>
      </c>
      <c r="CW82" s="196">
        <f t="shared" si="96"/>
        <v>0</v>
      </c>
    </row>
    <row r="83" spans="1:101" x14ac:dyDescent="0.35">
      <c r="A83" t="s">
        <v>189</v>
      </c>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196"/>
      <c r="BL83" s="196">
        <f>BL$20-(BL$20*$A$2)</f>
        <v>0</v>
      </c>
      <c r="BM83" s="196">
        <f t="shared" ref="BM83:CW83" si="97">BL83-($BL$20*$A$2)</f>
        <v>0</v>
      </c>
      <c r="BN83" s="196">
        <f t="shared" si="97"/>
        <v>0</v>
      </c>
      <c r="BO83" s="196">
        <f t="shared" si="97"/>
        <v>0</v>
      </c>
      <c r="BP83" s="196">
        <f t="shared" si="97"/>
        <v>0</v>
      </c>
      <c r="BQ83" s="196">
        <f t="shared" si="97"/>
        <v>0</v>
      </c>
      <c r="BR83" s="196">
        <f t="shared" si="97"/>
        <v>0</v>
      </c>
      <c r="BS83" s="196">
        <f t="shared" si="97"/>
        <v>0</v>
      </c>
      <c r="BT83" s="196">
        <f t="shared" si="97"/>
        <v>0</v>
      </c>
      <c r="BU83" s="196">
        <f t="shared" si="97"/>
        <v>0</v>
      </c>
      <c r="BV83" s="196">
        <f t="shared" si="97"/>
        <v>0</v>
      </c>
      <c r="BW83" s="196">
        <f t="shared" si="97"/>
        <v>0</v>
      </c>
      <c r="BX83" s="196">
        <f t="shared" si="97"/>
        <v>0</v>
      </c>
      <c r="BY83" s="196">
        <f t="shared" si="97"/>
        <v>0</v>
      </c>
      <c r="BZ83" s="196">
        <f t="shared" si="97"/>
        <v>0</v>
      </c>
      <c r="CA83" s="196">
        <f t="shared" si="97"/>
        <v>0</v>
      </c>
      <c r="CB83" s="196">
        <f t="shared" si="97"/>
        <v>0</v>
      </c>
      <c r="CC83" s="196">
        <f t="shared" si="97"/>
        <v>0</v>
      </c>
      <c r="CD83" s="196">
        <f t="shared" si="97"/>
        <v>0</v>
      </c>
      <c r="CE83" s="196">
        <f t="shared" si="97"/>
        <v>0</v>
      </c>
      <c r="CF83" s="196">
        <f t="shared" si="97"/>
        <v>0</v>
      </c>
      <c r="CG83" s="196">
        <f t="shared" si="97"/>
        <v>0</v>
      </c>
      <c r="CH83" s="196">
        <f t="shared" si="97"/>
        <v>0</v>
      </c>
      <c r="CI83" s="196">
        <f t="shared" si="97"/>
        <v>0</v>
      </c>
      <c r="CJ83" s="196">
        <f t="shared" si="97"/>
        <v>0</v>
      </c>
      <c r="CK83" s="196">
        <f t="shared" si="97"/>
        <v>0</v>
      </c>
      <c r="CL83" s="196">
        <f t="shared" si="97"/>
        <v>0</v>
      </c>
      <c r="CM83" s="196">
        <f t="shared" si="97"/>
        <v>0</v>
      </c>
      <c r="CN83" s="196">
        <f t="shared" si="97"/>
        <v>0</v>
      </c>
      <c r="CO83" s="196">
        <f t="shared" si="97"/>
        <v>0</v>
      </c>
      <c r="CP83" s="196">
        <f t="shared" si="97"/>
        <v>0</v>
      </c>
      <c r="CQ83" s="196">
        <f t="shared" si="97"/>
        <v>0</v>
      </c>
      <c r="CR83" s="196">
        <f t="shared" si="97"/>
        <v>0</v>
      </c>
      <c r="CS83" s="196">
        <f t="shared" si="97"/>
        <v>0</v>
      </c>
      <c r="CT83" s="196">
        <f t="shared" si="97"/>
        <v>0</v>
      </c>
      <c r="CU83" s="196">
        <f t="shared" si="97"/>
        <v>0</v>
      </c>
      <c r="CV83" s="196">
        <f t="shared" si="97"/>
        <v>0</v>
      </c>
      <c r="CW83" s="196">
        <f t="shared" si="97"/>
        <v>0</v>
      </c>
    </row>
    <row r="84" spans="1:101" x14ac:dyDescent="0.35">
      <c r="A84" t="s">
        <v>190</v>
      </c>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f>BM$20-(BM$20*$A$2)</f>
        <v>0</v>
      </c>
      <c r="BN84" s="196">
        <f t="shared" ref="BN84:CW84" si="98">BM84-($BM$20*$A$2)</f>
        <v>0</v>
      </c>
      <c r="BO84" s="196">
        <f t="shared" si="98"/>
        <v>0</v>
      </c>
      <c r="BP84" s="196">
        <f t="shared" si="98"/>
        <v>0</v>
      </c>
      <c r="BQ84" s="196">
        <f t="shared" si="98"/>
        <v>0</v>
      </c>
      <c r="BR84" s="196">
        <f t="shared" si="98"/>
        <v>0</v>
      </c>
      <c r="BS84" s="196">
        <f t="shared" si="98"/>
        <v>0</v>
      </c>
      <c r="BT84" s="196">
        <f t="shared" si="98"/>
        <v>0</v>
      </c>
      <c r="BU84" s="196">
        <f t="shared" si="98"/>
        <v>0</v>
      </c>
      <c r="BV84" s="196">
        <f t="shared" si="98"/>
        <v>0</v>
      </c>
      <c r="BW84" s="196">
        <f t="shared" si="98"/>
        <v>0</v>
      </c>
      <c r="BX84" s="196">
        <f t="shared" si="98"/>
        <v>0</v>
      </c>
      <c r="BY84" s="196">
        <f t="shared" si="98"/>
        <v>0</v>
      </c>
      <c r="BZ84" s="196">
        <f t="shared" si="98"/>
        <v>0</v>
      </c>
      <c r="CA84" s="196">
        <f t="shared" si="98"/>
        <v>0</v>
      </c>
      <c r="CB84" s="196">
        <f t="shared" si="98"/>
        <v>0</v>
      </c>
      <c r="CC84" s="196">
        <f t="shared" si="98"/>
        <v>0</v>
      </c>
      <c r="CD84" s="196">
        <f t="shared" si="98"/>
        <v>0</v>
      </c>
      <c r="CE84" s="196">
        <f t="shared" si="98"/>
        <v>0</v>
      </c>
      <c r="CF84" s="196">
        <f t="shared" si="98"/>
        <v>0</v>
      </c>
      <c r="CG84" s="196">
        <f t="shared" si="98"/>
        <v>0</v>
      </c>
      <c r="CH84" s="196">
        <f t="shared" si="98"/>
        <v>0</v>
      </c>
      <c r="CI84" s="196">
        <f t="shared" si="98"/>
        <v>0</v>
      </c>
      <c r="CJ84" s="196">
        <f t="shared" si="98"/>
        <v>0</v>
      </c>
      <c r="CK84" s="196">
        <f t="shared" si="98"/>
        <v>0</v>
      </c>
      <c r="CL84" s="196">
        <f t="shared" si="98"/>
        <v>0</v>
      </c>
      <c r="CM84" s="196">
        <f t="shared" si="98"/>
        <v>0</v>
      </c>
      <c r="CN84" s="196">
        <f t="shared" si="98"/>
        <v>0</v>
      </c>
      <c r="CO84" s="196">
        <f t="shared" si="98"/>
        <v>0</v>
      </c>
      <c r="CP84" s="196">
        <f t="shared" si="98"/>
        <v>0</v>
      </c>
      <c r="CQ84" s="196">
        <f t="shared" si="98"/>
        <v>0</v>
      </c>
      <c r="CR84" s="196">
        <f t="shared" si="98"/>
        <v>0</v>
      </c>
      <c r="CS84" s="196">
        <f t="shared" si="98"/>
        <v>0</v>
      </c>
      <c r="CT84" s="196">
        <f t="shared" si="98"/>
        <v>0</v>
      </c>
      <c r="CU84" s="196">
        <f t="shared" si="98"/>
        <v>0</v>
      </c>
      <c r="CV84" s="196">
        <f t="shared" si="98"/>
        <v>0</v>
      </c>
      <c r="CW84" s="196">
        <f t="shared" si="98"/>
        <v>0</v>
      </c>
    </row>
    <row r="85" spans="1:101" x14ac:dyDescent="0.35">
      <c r="A85" t="s">
        <v>191</v>
      </c>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c r="BM85" s="196"/>
      <c r="BN85" s="196">
        <f>BN$20-(BN$20*$A$2)</f>
        <v>0</v>
      </c>
      <c r="BO85" s="196">
        <f t="shared" ref="BO85:CW85" si="99">BN85-($BN$20*$A$2)</f>
        <v>0</v>
      </c>
      <c r="BP85" s="196">
        <f t="shared" si="99"/>
        <v>0</v>
      </c>
      <c r="BQ85" s="196">
        <f t="shared" si="99"/>
        <v>0</v>
      </c>
      <c r="BR85" s="196">
        <f t="shared" si="99"/>
        <v>0</v>
      </c>
      <c r="BS85" s="196">
        <f t="shared" si="99"/>
        <v>0</v>
      </c>
      <c r="BT85" s="196">
        <f t="shared" si="99"/>
        <v>0</v>
      </c>
      <c r="BU85" s="196">
        <f t="shared" si="99"/>
        <v>0</v>
      </c>
      <c r="BV85" s="196">
        <f t="shared" si="99"/>
        <v>0</v>
      </c>
      <c r="BW85" s="196">
        <f t="shared" si="99"/>
        <v>0</v>
      </c>
      <c r="BX85" s="196">
        <f t="shared" si="99"/>
        <v>0</v>
      </c>
      <c r="BY85" s="196">
        <f t="shared" si="99"/>
        <v>0</v>
      </c>
      <c r="BZ85" s="196">
        <f t="shared" si="99"/>
        <v>0</v>
      </c>
      <c r="CA85" s="196">
        <f t="shared" si="99"/>
        <v>0</v>
      </c>
      <c r="CB85" s="196">
        <f t="shared" si="99"/>
        <v>0</v>
      </c>
      <c r="CC85" s="196">
        <f t="shared" si="99"/>
        <v>0</v>
      </c>
      <c r="CD85" s="196">
        <f t="shared" si="99"/>
        <v>0</v>
      </c>
      <c r="CE85" s="196">
        <f t="shared" si="99"/>
        <v>0</v>
      </c>
      <c r="CF85" s="196">
        <f t="shared" si="99"/>
        <v>0</v>
      </c>
      <c r="CG85" s="196">
        <f t="shared" si="99"/>
        <v>0</v>
      </c>
      <c r="CH85" s="196">
        <f t="shared" si="99"/>
        <v>0</v>
      </c>
      <c r="CI85" s="196">
        <f t="shared" si="99"/>
        <v>0</v>
      </c>
      <c r="CJ85" s="196">
        <f t="shared" si="99"/>
        <v>0</v>
      </c>
      <c r="CK85" s="196">
        <f t="shared" si="99"/>
        <v>0</v>
      </c>
      <c r="CL85" s="196">
        <f t="shared" si="99"/>
        <v>0</v>
      </c>
      <c r="CM85" s="196">
        <f t="shared" si="99"/>
        <v>0</v>
      </c>
      <c r="CN85" s="196">
        <f t="shared" si="99"/>
        <v>0</v>
      </c>
      <c r="CO85" s="196">
        <f t="shared" si="99"/>
        <v>0</v>
      </c>
      <c r="CP85" s="196">
        <f t="shared" si="99"/>
        <v>0</v>
      </c>
      <c r="CQ85" s="196">
        <f t="shared" si="99"/>
        <v>0</v>
      </c>
      <c r="CR85" s="196">
        <f t="shared" si="99"/>
        <v>0</v>
      </c>
      <c r="CS85" s="196">
        <f t="shared" si="99"/>
        <v>0</v>
      </c>
      <c r="CT85" s="196">
        <f t="shared" si="99"/>
        <v>0</v>
      </c>
      <c r="CU85" s="196">
        <f t="shared" si="99"/>
        <v>0</v>
      </c>
      <c r="CV85" s="196">
        <f t="shared" si="99"/>
        <v>0</v>
      </c>
      <c r="CW85" s="196">
        <f t="shared" si="99"/>
        <v>0</v>
      </c>
    </row>
    <row r="86" spans="1:101" x14ac:dyDescent="0.35">
      <c r="A86" t="s">
        <v>192</v>
      </c>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196"/>
      <c r="BJ86" s="196"/>
      <c r="BK86" s="196"/>
      <c r="BL86" s="196"/>
      <c r="BM86" s="196"/>
      <c r="BN86" s="196"/>
      <c r="BO86" s="196">
        <f>BO$20-(BO$20*$A$2)</f>
        <v>0</v>
      </c>
      <c r="BP86" s="196">
        <f t="shared" ref="BP86:CW86" si="100">BO86-($BO$20*$A$2)</f>
        <v>0</v>
      </c>
      <c r="BQ86" s="196">
        <f t="shared" si="100"/>
        <v>0</v>
      </c>
      <c r="BR86" s="196">
        <f t="shared" si="100"/>
        <v>0</v>
      </c>
      <c r="BS86" s="196">
        <f t="shared" si="100"/>
        <v>0</v>
      </c>
      <c r="BT86" s="196">
        <f t="shared" si="100"/>
        <v>0</v>
      </c>
      <c r="BU86" s="196">
        <f t="shared" si="100"/>
        <v>0</v>
      </c>
      <c r="BV86" s="196">
        <f t="shared" si="100"/>
        <v>0</v>
      </c>
      <c r="BW86" s="196">
        <f t="shared" si="100"/>
        <v>0</v>
      </c>
      <c r="BX86" s="196">
        <f t="shared" si="100"/>
        <v>0</v>
      </c>
      <c r="BY86" s="196">
        <f t="shared" si="100"/>
        <v>0</v>
      </c>
      <c r="BZ86" s="196">
        <f t="shared" si="100"/>
        <v>0</v>
      </c>
      <c r="CA86" s="196">
        <f t="shared" si="100"/>
        <v>0</v>
      </c>
      <c r="CB86" s="196">
        <f t="shared" si="100"/>
        <v>0</v>
      </c>
      <c r="CC86" s="196">
        <f t="shared" si="100"/>
        <v>0</v>
      </c>
      <c r="CD86" s="196">
        <f t="shared" si="100"/>
        <v>0</v>
      </c>
      <c r="CE86" s="196">
        <f t="shared" si="100"/>
        <v>0</v>
      </c>
      <c r="CF86" s="196">
        <f t="shared" si="100"/>
        <v>0</v>
      </c>
      <c r="CG86" s="196">
        <f t="shared" si="100"/>
        <v>0</v>
      </c>
      <c r="CH86" s="196">
        <f t="shared" si="100"/>
        <v>0</v>
      </c>
      <c r="CI86" s="196">
        <f t="shared" si="100"/>
        <v>0</v>
      </c>
      <c r="CJ86" s="196">
        <f t="shared" si="100"/>
        <v>0</v>
      </c>
      <c r="CK86" s="196">
        <f t="shared" si="100"/>
        <v>0</v>
      </c>
      <c r="CL86" s="196">
        <f t="shared" si="100"/>
        <v>0</v>
      </c>
      <c r="CM86" s="196">
        <f t="shared" si="100"/>
        <v>0</v>
      </c>
      <c r="CN86" s="196">
        <f t="shared" si="100"/>
        <v>0</v>
      </c>
      <c r="CO86" s="196">
        <f t="shared" si="100"/>
        <v>0</v>
      </c>
      <c r="CP86" s="196">
        <f t="shared" si="100"/>
        <v>0</v>
      </c>
      <c r="CQ86" s="196">
        <f t="shared" si="100"/>
        <v>0</v>
      </c>
      <c r="CR86" s="196">
        <f t="shared" si="100"/>
        <v>0</v>
      </c>
      <c r="CS86" s="196">
        <f t="shared" si="100"/>
        <v>0</v>
      </c>
      <c r="CT86" s="196">
        <f t="shared" si="100"/>
        <v>0</v>
      </c>
      <c r="CU86" s="196">
        <f t="shared" si="100"/>
        <v>0</v>
      </c>
      <c r="CV86" s="196">
        <f t="shared" si="100"/>
        <v>0</v>
      </c>
      <c r="CW86" s="196">
        <f t="shared" si="100"/>
        <v>0</v>
      </c>
    </row>
    <row r="87" spans="1:101" x14ac:dyDescent="0.35">
      <c r="A87" t="s">
        <v>193</v>
      </c>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196"/>
      <c r="AZ87" s="196"/>
      <c r="BA87" s="196"/>
      <c r="BB87" s="196"/>
      <c r="BC87" s="196"/>
      <c r="BD87" s="196"/>
      <c r="BE87" s="196"/>
      <c r="BF87" s="196"/>
      <c r="BG87" s="196"/>
      <c r="BH87" s="196"/>
      <c r="BI87" s="196"/>
      <c r="BJ87" s="196"/>
      <c r="BK87" s="196"/>
      <c r="BL87" s="196"/>
      <c r="BM87" s="196"/>
      <c r="BN87" s="196"/>
      <c r="BO87" s="196"/>
      <c r="BP87" s="196">
        <f>BP$20-(BP$20*$A$2)</f>
        <v>0</v>
      </c>
      <c r="BQ87" s="196">
        <f t="shared" ref="BQ87:CW87" si="101">BP87-($BP$20*$A$2)</f>
        <v>0</v>
      </c>
      <c r="BR87" s="196">
        <f t="shared" si="101"/>
        <v>0</v>
      </c>
      <c r="BS87" s="196">
        <f t="shared" si="101"/>
        <v>0</v>
      </c>
      <c r="BT87" s="196">
        <f t="shared" si="101"/>
        <v>0</v>
      </c>
      <c r="BU87" s="196">
        <f t="shared" si="101"/>
        <v>0</v>
      </c>
      <c r="BV87" s="196">
        <f t="shared" si="101"/>
        <v>0</v>
      </c>
      <c r="BW87" s="196">
        <f t="shared" si="101"/>
        <v>0</v>
      </c>
      <c r="BX87" s="196">
        <f t="shared" si="101"/>
        <v>0</v>
      </c>
      <c r="BY87" s="196">
        <f t="shared" si="101"/>
        <v>0</v>
      </c>
      <c r="BZ87" s="196">
        <f t="shared" si="101"/>
        <v>0</v>
      </c>
      <c r="CA87" s="196">
        <f t="shared" si="101"/>
        <v>0</v>
      </c>
      <c r="CB87" s="196">
        <f t="shared" si="101"/>
        <v>0</v>
      </c>
      <c r="CC87" s="196">
        <f t="shared" si="101"/>
        <v>0</v>
      </c>
      <c r="CD87" s="196">
        <f t="shared" si="101"/>
        <v>0</v>
      </c>
      <c r="CE87" s="196">
        <f t="shared" si="101"/>
        <v>0</v>
      </c>
      <c r="CF87" s="196">
        <f t="shared" si="101"/>
        <v>0</v>
      </c>
      <c r="CG87" s="196">
        <f t="shared" si="101"/>
        <v>0</v>
      </c>
      <c r="CH87" s="196">
        <f t="shared" si="101"/>
        <v>0</v>
      </c>
      <c r="CI87" s="196">
        <f t="shared" si="101"/>
        <v>0</v>
      </c>
      <c r="CJ87" s="196">
        <f t="shared" si="101"/>
        <v>0</v>
      </c>
      <c r="CK87" s="196">
        <f t="shared" si="101"/>
        <v>0</v>
      </c>
      <c r="CL87" s="196">
        <f t="shared" si="101"/>
        <v>0</v>
      </c>
      <c r="CM87" s="196">
        <f t="shared" si="101"/>
        <v>0</v>
      </c>
      <c r="CN87" s="196">
        <f t="shared" si="101"/>
        <v>0</v>
      </c>
      <c r="CO87" s="196">
        <f t="shared" si="101"/>
        <v>0</v>
      </c>
      <c r="CP87" s="196">
        <f t="shared" si="101"/>
        <v>0</v>
      </c>
      <c r="CQ87" s="196">
        <f t="shared" si="101"/>
        <v>0</v>
      </c>
      <c r="CR87" s="196">
        <f t="shared" si="101"/>
        <v>0</v>
      </c>
      <c r="CS87" s="196">
        <f t="shared" si="101"/>
        <v>0</v>
      </c>
      <c r="CT87" s="196">
        <f t="shared" si="101"/>
        <v>0</v>
      </c>
      <c r="CU87" s="196">
        <f t="shared" si="101"/>
        <v>0</v>
      </c>
      <c r="CV87" s="196">
        <f t="shared" si="101"/>
        <v>0</v>
      </c>
      <c r="CW87" s="196">
        <f t="shared" si="101"/>
        <v>0</v>
      </c>
    </row>
    <row r="88" spans="1:101" x14ac:dyDescent="0.35">
      <c r="A88" t="s">
        <v>194</v>
      </c>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c r="BJ88" s="196"/>
      <c r="BK88" s="196"/>
      <c r="BL88" s="196"/>
      <c r="BM88" s="196"/>
      <c r="BN88" s="196"/>
      <c r="BO88" s="196"/>
      <c r="BP88" s="196"/>
      <c r="BQ88" s="196">
        <f>BQ$20-(BQ$20*$A$2)</f>
        <v>0</v>
      </c>
      <c r="BR88" s="196">
        <f t="shared" ref="BR88:CW88" si="102">BQ88-($BQ$20*$A$2)</f>
        <v>0</v>
      </c>
      <c r="BS88" s="196">
        <f t="shared" si="102"/>
        <v>0</v>
      </c>
      <c r="BT88" s="196">
        <f t="shared" si="102"/>
        <v>0</v>
      </c>
      <c r="BU88" s="196">
        <f t="shared" si="102"/>
        <v>0</v>
      </c>
      <c r="BV88" s="196">
        <f t="shared" si="102"/>
        <v>0</v>
      </c>
      <c r="BW88" s="196">
        <f t="shared" si="102"/>
        <v>0</v>
      </c>
      <c r="BX88" s="196">
        <f t="shared" si="102"/>
        <v>0</v>
      </c>
      <c r="BY88" s="196">
        <f t="shared" si="102"/>
        <v>0</v>
      </c>
      <c r="BZ88" s="196">
        <f t="shared" si="102"/>
        <v>0</v>
      </c>
      <c r="CA88" s="196">
        <f t="shared" si="102"/>
        <v>0</v>
      </c>
      <c r="CB88" s="196">
        <f t="shared" si="102"/>
        <v>0</v>
      </c>
      <c r="CC88" s="196">
        <f t="shared" si="102"/>
        <v>0</v>
      </c>
      <c r="CD88" s="196">
        <f t="shared" si="102"/>
        <v>0</v>
      </c>
      <c r="CE88" s="196">
        <f t="shared" si="102"/>
        <v>0</v>
      </c>
      <c r="CF88" s="196">
        <f t="shared" si="102"/>
        <v>0</v>
      </c>
      <c r="CG88" s="196">
        <f t="shared" si="102"/>
        <v>0</v>
      </c>
      <c r="CH88" s="196">
        <f t="shared" si="102"/>
        <v>0</v>
      </c>
      <c r="CI88" s="196">
        <f t="shared" si="102"/>
        <v>0</v>
      </c>
      <c r="CJ88" s="196">
        <f t="shared" si="102"/>
        <v>0</v>
      </c>
      <c r="CK88" s="196">
        <f t="shared" si="102"/>
        <v>0</v>
      </c>
      <c r="CL88" s="196">
        <f t="shared" si="102"/>
        <v>0</v>
      </c>
      <c r="CM88" s="196">
        <f t="shared" si="102"/>
        <v>0</v>
      </c>
      <c r="CN88" s="196">
        <f t="shared" si="102"/>
        <v>0</v>
      </c>
      <c r="CO88" s="196">
        <f t="shared" si="102"/>
        <v>0</v>
      </c>
      <c r="CP88" s="196">
        <f t="shared" si="102"/>
        <v>0</v>
      </c>
      <c r="CQ88" s="196">
        <f t="shared" si="102"/>
        <v>0</v>
      </c>
      <c r="CR88" s="196">
        <f t="shared" si="102"/>
        <v>0</v>
      </c>
      <c r="CS88" s="196">
        <f t="shared" si="102"/>
        <v>0</v>
      </c>
      <c r="CT88" s="196">
        <f t="shared" si="102"/>
        <v>0</v>
      </c>
      <c r="CU88" s="196">
        <f t="shared" si="102"/>
        <v>0</v>
      </c>
      <c r="CV88" s="196">
        <f t="shared" si="102"/>
        <v>0</v>
      </c>
      <c r="CW88" s="196">
        <f t="shared" si="102"/>
        <v>0</v>
      </c>
    </row>
    <row r="89" spans="1:101" x14ac:dyDescent="0.35">
      <c r="A89" t="s">
        <v>195</v>
      </c>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196"/>
      <c r="BL89" s="196"/>
      <c r="BM89" s="196"/>
      <c r="BN89" s="196"/>
      <c r="BO89" s="196"/>
      <c r="BP89" s="196"/>
      <c r="BQ89" s="196"/>
      <c r="BR89" s="196">
        <f>BR$20-(BR$20*$A$2)</f>
        <v>0</v>
      </c>
      <c r="BS89" s="196">
        <f t="shared" ref="BS89:CW89" si="103">BR89-($BR$20*$A$2)</f>
        <v>0</v>
      </c>
      <c r="BT89" s="196">
        <f t="shared" si="103"/>
        <v>0</v>
      </c>
      <c r="BU89" s="196">
        <f t="shared" si="103"/>
        <v>0</v>
      </c>
      <c r="BV89" s="196">
        <f t="shared" si="103"/>
        <v>0</v>
      </c>
      <c r="BW89" s="196">
        <f t="shared" si="103"/>
        <v>0</v>
      </c>
      <c r="BX89" s="196">
        <f t="shared" si="103"/>
        <v>0</v>
      </c>
      <c r="BY89" s="196">
        <f t="shared" si="103"/>
        <v>0</v>
      </c>
      <c r="BZ89" s="196">
        <f t="shared" si="103"/>
        <v>0</v>
      </c>
      <c r="CA89" s="196">
        <f t="shared" si="103"/>
        <v>0</v>
      </c>
      <c r="CB89" s="196">
        <f t="shared" si="103"/>
        <v>0</v>
      </c>
      <c r="CC89" s="196">
        <f t="shared" si="103"/>
        <v>0</v>
      </c>
      <c r="CD89" s="196">
        <f t="shared" si="103"/>
        <v>0</v>
      </c>
      <c r="CE89" s="196">
        <f t="shared" si="103"/>
        <v>0</v>
      </c>
      <c r="CF89" s="196">
        <f t="shared" si="103"/>
        <v>0</v>
      </c>
      <c r="CG89" s="196">
        <f t="shared" si="103"/>
        <v>0</v>
      </c>
      <c r="CH89" s="196">
        <f t="shared" si="103"/>
        <v>0</v>
      </c>
      <c r="CI89" s="196">
        <f t="shared" si="103"/>
        <v>0</v>
      </c>
      <c r="CJ89" s="196">
        <f t="shared" si="103"/>
        <v>0</v>
      </c>
      <c r="CK89" s="196">
        <f t="shared" si="103"/>
        <v>0</v>
      </c>
      <c r="CL89" s="196">
        <f t="shared" si="103"/>
        <v>0</v>
      </c>
      <c r="CM89" s="196">
        <f t="shared" si="103"/>
        <v>0</v>
      </c>
      <c r="CN89" s="196">
        <f t="shared" si="103"/>
        <v>0</v>
      </c>
      <c r="CO89" s="196">
        <f t="shared" si="103"/>
        <v>0</v>
      </c>
      <c r="CP89" s="196">
        <f t="shared" si="103"/>
        <v>0</v>
      </c>
      <c r="CQ89" s="196">
        <f t="shared" si="103"/>
        <v>0</v>
      </c>
      <c r="CR89" s="196">
        <f t="shared" si="103"/>
        <v>0</v>
      </c>
      <c r="CS89" s="196">
        <f t="shared" si="103"/>
        <v>0</v>
      </c>
      <c r="CT89" s="196">
        <f t="shared" si="103"/>
        <v>0</v>
      </c>
      <c r="CU89" s="196">
        <f t="shared" si="103"/>
        <v>0</v>
      </c>
      <c r="CV89" s="196">
        <f t="shared" si="103"/>
        <v>0</v>
      </c>
      <c r="CW89" s="196">
        <f t="shared" si="103"/>
        <v>0</v>
      </c>
    </row>
    <row r="90" spans="1:101" x14ac:dyDescent="0.35">
      <c r="A90" t="s">
        <v>196</v>
      </c>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6"/>
      <c r="BR90" s="196"/>
      <c r="BS90" s="196">
        <f>BS$20-(BS$20*$A$2)</f>
        <v>0</v>
      </c>
      <c r="BT90" s="196">
        <f t="shared" ref="BT90:CW90" si="104">BS90-($BS$20*$A$2)</f>
        <v>0</v>
      </c>
      <c r="BU90" s="196">
        <f t="shared" si="104"/>
        <v>0</v>
      </c>
      <c r="BV90" s="196">
        <f t="shared" si="104"/>
        <v>0</v>
      </c>
      <c r="BW90" s="196">
        <f t="shared" si="104"/>
        <v>0</v>
      </c>
      <c r="BX90" s="196">
        <f t="shared" si="104"/>
        <v>0</v>
      </c>
      <c r="BY90" s="196">
        <f t="shared" si="104"/>
        <v>0</v>
      </c>
      <c r="BZ90" s="196">
        <f t="shared" si="104"/>
        <v>0</v>
      </c>
      <c r="CA90" s="196">
        <f t="shared" si="104"/>
        <v>0</v>
      </c>
      <c r="CB90" s="196">
        <f t="shared" si="104"/>
        <v>0</v>
      </c>
      <c r="CC90" s="196">
        <f t="shared" si="104"/>
        <v>0</v>
      </c>
      <c r="CD90" s="196">
        <f t="shared" si="104"/>
        <v>0</v>
      </c>
      <c r="CE90" s="196">
        <f t="shared" si="104"/>
        <v>0</v>
      </c>
      <c r="CF90" s="196">
        <f t="shared" si="104"/>
        <v>0</v>
      </c>
      <c r="CG90" s="196">
        <f t="shared" si="104"/>
        <v>0</v>
      </c>
      <c r="CH90" s="196">
        <f t="shared" si="104"/>
        <v>0</v>
      </c>
      <c r="CI90" s="196">
        <f t="shared" si="104"/>
        <v>0</v>
      </c>
      <c r="CJ90" s="196">
        <f t="shared" si="104"/>
        <v>0</v>
      </c>
      <c r="CK90" s="196">
        <f t="shared" si="104"/>
        <v>0</v>
      </c>
      <c r="CL90" s="196">
        <f t="shared" si="104"/>
        <v>0</v>
      </c>
      <c r="CM90" s="196">
        <f t="shared" si="104"/>
        <v>0</v>
      </c>
      <c r="CN90" s="196">
        <f t="shared" si="104"/>
        <v>0</v>
      </c>
      <c r="CO90" s="196">
        <f t="shared" si="104"/>
        <v>0</v>
      </c>
      <c r="CP90" s="196">
        <f t="shared" si="104"/>
        <v>0</v>
      </c>
      <c r="CQ90" s="196">
        <f t="shared" si="104"/>
        <v>0</v>
      </c>
      <c r="CR90" s="196">
        <f t="shared" si="104"/>
        <v>0</v>
      </c>
      <c r="CS90" s="196">
        <f t="shared" si="104"/>
        <v>0</v>
      </c>
      <c r="CT90" s="196">
        <f t="shared" si="104"/>
        <v>0</v>
      </c>
      <c r="CU90" s="196">
        <f t="shared" si="104"/>
        <v>0</v>
      </c>
      <c r="CV90" s="196">
        <f t="shared" si="104"/>
        <v>0</v>
      </c>
      <c r="CW90" s="196">
        <f t="shared" si="104"/>
        <v>0</v>
      </c>
    </row>
    <row r="91" spans="1:101" x14ac:dyDescent="0.35">
      <c r="A91" t="s">
        <v>197</v>
      </c>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c r="BJ91" s="196"/>
      <c r="BK91" s="196"/>
      <c r="BL91" s="196"/>
      <c r="BM91" s="196"/>
      <c r="BN91" s="196"/>
      <c r="BO91" s="196"/>
      <c r="BP91" s="196"/>
      <c r="BQ91" s="196"/>
      <c r="BR91" s="196"/>
      <c r="BS91" s="196"/>
      <c r="BT91" s="196">
        <f>BT$20-(BT$20*$A$2)</f>
        <v>0</v>
      </c>
      <c r="BU91" s="196">
        <f t="shared" ref="BU91:CW91" si="105">BT91-($BT$20*$A$2)</f>
        <v>0</v>
      </c>
      <c r="BV91" s="196">
        <f t="shared" si="105"/>
        <v>0</v>
      </c>
      <c r="BW91" s="196">
        <f t="shared" si="105"/>
        <v>0</v>
      </c>
      <c r="BX91" s="196">
        <f t="shared" si="105"/>
        <v>0</v>
      </c>
      <c r="BY91" s="196">
        <f t="shared" si="105"/>
        <v>0</v>
      </c>
      <c r="BZ91" s="196">
        <f t="shared" si="105"/>
        <v>0</v>
      </c>
      <c r="CA91" s="196">
        <f t="shared" si="105"/>
        <v>0</v>
      </c>
      <c r="CB91" s="196">
        <f t="shared" si="105"/>
        <v>0</v>
      </c>
      <c r="CC91" s="196">
        <f t="shared" si="105"/>
        <v>0</v>
      </c>
      <c r="CD91" s="196">
        <f t="shared" si="105"/>
        <v>0</v>
      </c>
      <c r="CE91" s="196">
        <f t="shared" si="105"/>
        <v>0</v>
      </c>
      <c r="CF91" s="196">
        <f t="shared" si="105"/>
        <v>0</v>
      </c>
      <c r="CG91" s="196">
        <f t="shared" si="105"/>
        <v>0</v>
      </c>
      <c r="CH91" s="196">
        <f t="shared" si="105"/>
        <v>0</v>
      </c>
      <c r="CI91" s="196">
        <f t="shared" si="105"/>
        <v>0</v>
      </c>
      <c r="CJ91" s="196">
        <f t="shared" si="105"/>
        <v>0</v>
      </c>
      <c r="CK91" s="196">
        <f t="shared" si="105"/>
        <v>0</v>
      </c>
      <c r="CL91" s="196">
        <f t="shared" si="105"/>
        <v>0</v>
      </c>
      <c r="CM91" s="196">
        <f t="shared" si="105"/>
        <v>0</v>
      </c>
      <c r="CN91" s="196">
        <f t="shared" si="105"/>
        <v>0</v>
      </c>
      <c r="CO91" s="196">
        <f t="shared" si="105"/>
        <v>0</v>
      </c>
      <c r="CP91" s="196">
        <f t="shared" si="105"/>
        <v>0</v>
      </c>
      <c r="CQ91" s="196">
        <f t="shared" si="105"/>
        <v>0</v>
      </c>
      <c r="CR91" s="196">
        <f t="shared" si="105"/>
        <v>0</v>
      </c>
      <c r="CS91" s="196">
        <f t="shared" si="105"/>
        <v>0</v>
      </c>
      <c r="CT91" s="196">
        <f t="shared" si="105"/>
        <v>0</v>
      </c>
      <c r="CU91" s="196">
        <f t="shared" si="105"/>
        <v>0</v>
      </c>
      <c r="CV91" s="196">
        <f t="shared" si="105"/>
        <v>0</v>
      </c>
      <c r="CW91" s="196">
        <f t="shared" si="105"/>
        <v>0</v>
      </c>
    </row>
    <row r="92" spans="1:101" x14ac:dyDescent="0.35">
      <c r="A92" t="s">
        <v>198</v>
      </c>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6"/>
      <c r="BE92" s="196"/>
      <c r="BF92" s="196"/>
      <c r="BG92" s="196"/>
      <c r="BH92" s="196"/>
      <c r="BI92" s="196"/>
      <c r="BJ92" s="196"/>
      <c r="BK92" s="196"/>
      <c r="BL92" s="196"/>
      <c r="BM92" s="196"/>
      <c r="BN92" s="196"/>
      <c r="BO92" s="196"/>
      <c r="BP92" s="196"/>
      <c r="BQ92" s="196"/>
      <c r="BR92" s="196"/>
      <c r="BS92" s="196"/>
      <c r="BT92" s="196"/>
      <c r="BU92" s="196">
        <f>BU$20-(BU$20*$A$2)</f>
        <v>0</v>
      </c>
      <c r="BV92" s="196">
        <f t="shared" ref="BV92:CW92" si="106">BU92-($BU$20*$A$2)</f>
        <v>0</v>
      </c>
      <c r="BW92" s="196">
        <f t="shared" si="106"/>
        <v>0</v>
      </c>
      <c r="BX92" s="196">
        <f t="shared" si="106"/>
        <v>0</v>
      </c>
      <c r="BY92" s="196">
        <f t="shared" si="106"/>
        <v>0</v>
      </c>
      <c r="BZ92" s="196">
        <f t="shared" si="106"/>
        <v>0</v>
      </c>
      <c r="CA92" s="196">
        <f t="shared" si="106"/>
        <v>0</v>
      </c>
      <c r="CB92" s="196">
        <f t="shared" si="106"/>
        <v>0</v>
      </c>
      <c r="CC92" s="196">
        <f t="shared" si="106"/>
        <v>0</v>
      </c>
      <c r="CD92" s="196">
        <f t="shared" si="106"/>
        <v>0</v>
      </c>
      <c r="CE92" s="196">
        <f t="shared" si="106"/>
        <v>0</v>
      </c>
      <c r="CF92" s="196">
        <f t="shared" si="106"/>
        <v>0</v>
      </c>
      <c r="CG92" s="196">
        <f t="shared" si="106"/>
        <v>0</v>
      </c>
      <c r="CH92" s="196">
        <f t="shared" si="106"/>
        <v>0</v>
      </c>
      <c r="CI92" s="196">
        <f t="shared" si="106"/>
        <v>0</v>
      </c>
      <c r="CJ92" s="196">
        <f t="shared" si="106"/>
        <v>0</v>
      </c>
      <c r="CK92" s="196">
        <f t="shared" si="106"/>
        <v>0</v>
      </c>
      <c r="CL92" s="196">
        <f t="shared" si="106"/>
        <v>0</v>
      </c>
      <c r="CM92" s="196">
        <f t="shared" si="106"/>
        <v>0</v>
      </c>
      <c r="CN92" s="196">
        <f t="shared" si="106"/>
        <v>0</v>
      </c>
      <c r="CO92" s="196">
        <f t="shared" si="106"/>
        <v>0</v>
      </c>
      <c r="CP92" s="196">
        <f t="shared" si="106"/>
        <v>0</v>
      </c>
      <c r="CQ92" s="196">
        <f t="shared" si="106"/>
        <v>0</v>
      </c>
      <c r="CR92" s="196">
        <f t="shared" si="106"/>
        <v>0</v>
      </c>
      <c r="CS92" s="196">
        <f t="shared" si="106"/>
        <v>0</v>
      </c>
      <c r="CT92" s="196">
        <f t="shared" si="106"/>
        <v>0</v>
      </c>
      <c r="CU92" s="196">
        <f t="shared" si="106"/>
        <v>0</v>
      </c>
      <c r="CV92" s="196">
        <f t="shared" si="106"/>
        <v>0</v>
      </c>
      <c r="CW92" s="196">
        <f t="shared" si="106"/>
        <v>0</v>
      </c>
    </row>
    <row r="93" spans="1:101" x14ac:dyDescent="0.35">
      <c r="A93" t="s">
        <v>199</v>
      </c>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c r="BJ93" s="196"/>
      <c r="BK93" s="196"/>
      <c r="BL93" s="196"/>
      <c r="BM93" s="196"/>
      <c r="BN93" s="196"/>
      <c r="BO93" s="196"/>
      <c r="BP93" s="196"/>
      <c r="BQ93" s="196"/>
      <c r="BR93" s="196"/>
      <c r="BS93" s="196"/>
      <c r="BT93" s="196"/>
      <c r="BU93" s="196"/>
      <c r="BV93" s="196">
        <f>BV$20-(BV$20*$A$2)</f>
        <v>0</v>
      </c>
      <c r="BW93" s="196">
        <f t="shared" ref="BW93:CW93" si="107">BV93-($BV$20*$A$2)</f>
        <v>0</v>
      </c>
      <c r="BX93" s="196">
        <f t="shared" si="107"/>
        <v>0</v>
      </c>
      <c r="BY93" s="196">
        <f t="shared" si="107"/>
        <v>0</v>
      </c>
      <c r="BZ93" s="196">
        <f t="shared" si="107"/>
        <v>0</v>
      </c>
      <c r="CA93" s="196">
        <f t="shared" si="107"/>
        <v>0</v>
      </c>
      <c r="CB93" s="196">
        <f t="shared" si="107"/>
        <v>0</v>
      </c>
      <c r="CC93" s="196">
        <f t="shared" si="107"/>
        <v>0</v>
      </c>
      <c r="CD93" s="196">
        <f t="shared" si="107"/>
        <v>0</v>
      </c>
      <c r="CE93" s="196">
        <f t="shared" si="107"/>
        <v>0</v>
      </c>
      <c r="CF93" s="196">
        <f t="shared" si="107"/>
        <v>0</v>
      </c>
      <c r="CG93" s="196">
        <f t="shared" si="107"/>
        <v>0</v>
      </c>
      <c r="CH93" s="196">
        <f t="shared" si="107"/>
        <v>0</v>
      </c>
      <c r="CI93" s="196">
        <f t="shared" si="107"/>
        <v>0</v>
      </c>
      <c r="CJ93" s="196">
        <f t="shared" si="107"/>
        <v>0</v>
      </c>
      <c r="CK93" s="196">
        <f t="shared" si="107"/>
        <v>0</v>
      </c>
      <c r="CL93" s="196">
        <f t="shared" si="107"/>
        <v>0</v>
      </c>
      <c r="CM93" s="196">
        <f t="shared" si="107"/>
        <v>0</v>
      </c>
      <c r="CN93" s="196">
        <f t="shared" si="107"/>
        <v>0</v>
      </c>
      <c r="CO93" s="196">
        <f t="shared" si="107"/>
        <v>0</v>
      </c>
      <c r="CP93" s="196">
        <f t="shared" si="107"/>
        <v>0</v>
      </c>
      <c r="CQ93" s="196">
        <f t="shared" si="107"/>
        <v>0</v>
      </c>
      <c r="CR93" s="196">
        <f t="shared" si="107"/>
        <v>0</v>
      </c>
      <c r="CS93" s="196">
        <f t="shared" si="107"/>
        <v>0</v>
      </c>
      <c r="CT93" s="196">
        <f t="shared" si="107"/>
        <v>0</v>
      </c>
      <c r="CU93" s="196">
        <f t="shared" si="107"/>
        <v>0</v>
      </c>
      <c r="CV93" s="196">
        <f t="shared" si="107"/>
        <v>0</v>
      </c>
      <c r="CW93" s="196">
        <f t="shared" si="107"/>
        <v>0</v>
      </c>
    </row>
    <row r="94" spans="1:101" x14ac:dyDescent="0.35">
      <c r="A94" t="s">
        <v>200</v>
      </c>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c r="AL94" s="196"/>
      <c r="AM94" s="196"/>
      <c r="AN94" s="196"/>
      <c r="AO94" s="196"/>
      <c r="AP94" s="196"/>
      <c r="AQ94" s="196"/>
      <c r="AR94" s="196"/>
      <c r="AS94" s="196"/>
      <c r="AT94" s="196"/>
      <c r="AU94" s="196"/>
      <c r="AV94" s="196"/>
      <c r="AW94" s="196"/>
      <c r="AX94" s="196"/>
      <c r="AY94" s="196"/>
      <c r="AZ94" s="196"/>
      <c r="BA94" s="196"/>
      <c r="BB94" s="196"/>
      <c r="BC94" s="196"/>
      <c r="BD94" s="196"/>
      <c r="BE94" s="196"/>
      <c r="BF94" s="196"/>
      <c r="BG94" s="196"/>
      <c r="BH94" s="196"/>
      <c r="BI94" s="196"/>
      <c r="BJ94" s="196"/>
      <c r="BK94" s="196"/>
      <c r="BL94" s="196"/>
      <c r="BM94" s="196"/>
      <c r="BN94" s="196"/>
      <c r="BO94" s="196"/>
      <c r="BP94" s="196"/>
      <c r="BQ94" s="196"/>
      <c r="BR94" s="196"/>
      <c r="BS94" s="196"/>
      <c r="BT94" s="196"/>
      <c r="BU94" s="196"/>
      <c r="BV94" s="196"/>
      <c r="BW94" s="196">
        <f>BW$20-(BW$20*$A$2)</f>
        <v>0</v>
      </c>
      <c r="BX94" s="196">
        <f t="shared" ref="BX94:CW94" si="108">BW94-($BW$20*$A$2)</f>
        <v>0</v>
      </c>
      <c r="BY94" s="196">
        <f t="shared" si="108"/>
        <v>0</v>
      </c>
      <c r="BZ94" s="196">
        <f t="shared" si="108"/>
        <v>0</v>
      </c>
      <c r="CA94" s="196">
        <f t="shared" si="108"/>
        <v>0</v>
      </c>
      <c r="CB94" s="196">
        <f t="shared" si="108"/>
        <v>0</v>
      </c>
      <c r="CC94" s="196">
        <f t="shared" si="108"/>
        <v>0</v>
      </c>
      <c r="CD94" s="196">
        <f t="shared" si="108"/>
        <v>0</v>
      </c>
      <c r="CE94" s="196">
        <f t="shared" si="108"/>
        <v>0</v>
      </c>
      <c r="CF94" s="196">
        <f t="shared" si="108"/>
        <v>0</v>
      </c>
      <c r="CG94" s="196">
        <f t="shared" si="108"/>
        <v>0</v>
      </c>
      <c r="CH94" s="196">
        <f t="shared" si="108"/>
        <v>0</v>
      </c>
      <c r="CI94" s="196">
        <f t="shared" si="108"/>
        <v>0</v>
      </c>
      <c r="CJ94" s="196">
        <f t="shared" si="108"/>
        <v>0</v>
      </c>
      <c r="CK94" s="196">
        <f t="shared" si="108"/>
        <v>0</v>
      </c>
      <c r="CL94" s="196">
        <f t="shared" si="108"/>
        <v>0</v>
      </c>
      <c r="CM94" s="196">
        <f t="shared" si="108"/>
        <v>0</v>
      </c>
      <c r="CN94" s="196">
        <f t="shared" si="108"/>
        <v>0</v>
      </c>
      <c r="CO94" s="196">
        <f t="shared" si="108"/>
        <v>0</v>
      </c>
      <c r="CP94" s="196">
        <f t="shared" si="108"/>
        <v>0</v>
      </c>
      <c r="CQ94" s="196">
        <f t="shared" si="108"/>
        <v>0</v>
      </c>
      <c r="CR94" s="196">
        <f t="shared" si="108"/>
        <v>0</v>
      </c>
      <c r="CS94" s="196">
        <f t="shared" si="108"/>
        <v>0</v>
      </c>
      <c r="CT94" s="196">
        <f t="shared" si="108"/>
        <v>0</v>
      </c>
      <c r="CU94" s="196">
        <f t="shared" si="108"/>
        <v>0</v>
      </c>
      <c r="CV94" s="196">
        <f t="shared" si="108"/>
        <v>0</v>
      </c>
      <c r="CW94" s="196">
        <f t="shared" si="108"/>
        <v>0</v>
      </c>
    </row>
    <row r="95" spans="1:101" x14ac:dyDescent="0.35">
      <c r="A95" t="s">
        <v>201</v>
      </c>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196"/>
      <c r="AD95" s="196"/>
      <c r="AE95" s="196"/>
      <c r="AF95" s="196"/>
      <c r="AG95" s="196"/>
      <c r="AH95" s="196"/>
      <c r="AI95" s="196"/>
      <c r="AJ95" s="196"/>
      <c r="AK95" s="196"/>
      <c r="AL95" s="196"/>
      <c r="AM95" s="196"/>
      <c r="AN95" s="196"/>
      <c r="AO95" s="196"/>
      <c r="AP95" s="196"/>
      <c r="AQ95" s="196"/>
      <c r="AR95" s="196"/>
      <c r="AS95" s="196"/>
      <c r="AT95" s="196"/>
      <c r="AU95" s="196"/>
      <c r="AV95" s="196"/>
      <c r="AW95" s="196"/>
      <c r="AX95" s="196"/>
      <c r="AY95" s="196"/>
      <c r="AZ95" s="196"/>
      <c r="BA95" s="196"/>
      <c r="BB95" s="196"/>
      <c r="BC95" s="196"/>
      <c r="BD95" s="196"/>
      <c r="BE95" s="196"/>
      <c r="BF95" s="196"/>
      <c r="BG95" s="196"/>
      <c r="BH95" s="196"/>
      <c r="BI95" s="196"/>
      <c r="BJ95" s="196"/>
      <c r="BK95" s="196"/>
      <c r="BL95" s="196"/>
      <c r="BM95" s="196"/>
      <c r="BN95" s="196"/>
      <c r="BO95" s="196"/>
      <c r="BP95" s="196"/>
      <c r="BQ95" s="196"/>
      <c r="BR95" s="196"/>
      <c r="BS95" s="196"/>
      <c r="BT95" s="196"/>
      <c r="BU95" s="196"/>
      <c r="BV95" s="196"/>
      <c r="BW95" s="196"/>
      <c r="BX95" s="196">
        <f>BX$20-(BX$20*$A$2)</f>
        <v>0</v>
      </c>
      <c r="BY95" s="196">
        <f t="shared" ref="BY95:CW95" si="109">BX95-($BX$20*$A$2)</f>
        <v>0</v>
      </c>
      <c r="BZ95" s="196">
        <f t="shared" si="109"/>
        <v>0</v>
      </c>
      <c r="CA95" s="196">
        <f t="shared" si="109"/>
        <v>0</v>
      </c>
      <c r="CB95" s="196">
        <f t="shared" si="109"/>
        <v>0</v>
      </c>
      <c r="CC95" s="196">
        <f t="shared" si="109"/>
        <v>0</v>
      </c>
      <c r="CD95" s="196">
        <f t="shared" si="109"/>
        <v>0</v>
      </c>
      <c r="CE95" s="196">
        <f t="shared" si="109"/>
        <v>0</v>
      </c>
      <c r="CF95" s="196">
        <f t="shared" si="109"/>
        <v>0</v>
      </c>
      <c r="CG95" s="196">
        <f t="shared" si="109"/>
        <v>0</v>
      </c>
      <c r="CH95" s="196">
        <f t="shared" si="109"/>
        <v>0</v>
      </c>
      <c r="CI95" s="196">
        <f t="shared" si="109"/>
        <v>0</v>
      </c>
      <c r="CJ95" s="196">
        <f t="shared" si="109"/>
        <v>0</v>
      </c>
      <c r="CK95" s="196">
        <f t="shared" si="109"/>
        <v>0</v>
      </c>
      <c r="CL95" s="196">
        <f t="shared" si="109"/>
        <v>0</v>
      </c>
      <c r="CM95" s="196">
        <f t="shared" si="109"/>
        <v>0</v>
      </c>
      <c r="CN95" s="196">
        <f t="shared" si="109"/>
        <v>0</v>
      </c>
      <c r="CO95" s="196">
        <f t="shared" si="109"/>
        <v>0</v>
      </c>
      <c r="CP95" s="196">
        <f t="shared" si="109"/>
        <v>0</v>
      </c>
      <c r="CQ95" s="196">
        <f t="shared" si="109"/>
        <v>0</v>
      </c>
      <c r="CR95" s="196">
        <f t="shared" si="109"/>
        <v>0</v>
      </c>
      <c r="CS95" s="196">
        <f t="shared" si="109"/>
        <v>0</v>
      </c>
      <c r="CT95" s="196">
        <f t="shared" si="109"/>
        <v>0</v>
      </c>
      <c r="CU95" s="196">
        <f t="shared" si="109"/>
        <v>0</v>
      </c>
      <c r="CV95" s="196">
        <f t="shared" si="109"/>
        <v>0</v>
      </c>
      <c r="CW95" s="196">
        <f t="shared" si="109"/>
        <v>0</v>
      </c>
    </row>
    <row r="96" spans="1:101" x14ac:dyDescent="0.35">
      <c r="A96" t="s">
        <v>202</v>
      </c>
      <c r="B96" s="196"/>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c r="BA96" s="196"/>
      <c r="BB96" s="196"/>
      <c r="BC96" s="196"/>
      <c r="BD96" s="196"/>
      <c r="BE96" s="196"/>
      <c r="BF96" s="196"/>
      <c r="BG96" s="196"/>
      <c r="BH96" s="196"/>
      <c r="BI96" s="196"/>
      <c r="BJ96" s="196"/>
      <c r="BK96" s="196"/>
      <c r="BL96" s="196"/>
      <c r="BM96" s="196"/>
      <c r="BN96" s="196"/>
      <c r="BO96" s="196"/>
      <c r="BP96" s="196"/>
      <c r="BQ96" s="196"/>
      <c r="BR96" s="196"/>
      <c r="BS96" s="196"/>
      <c r="BT96" s="196"/>
      <c r="BU96" s="196"/>
      <c r="BV96" s="196"/>
      <c r="BW96" s="196"/>
      <c r="BX96" s="196"/>
      <c r="BY96" s="196">
        <f>BY$20-(BY$20*$A$2)</f>
        <v>0</v>
      </c>
      <c r="BZ96" s="196">
        <f t="shared" ref="BZ96:CW96" si="110">BY96-($BY$20*$A$2)</f>
        <v>0</v>
      </c>
      <c r="CA96" s="196">
        <f t="shared" si="110"/>
        <v>0</v>
      </c>
      <c r="CB96" s="196">
        <f t="shared" si="110"/>
        <v>0</v>
      </c>
      <c r="CC96" s="196">
        <f t="shared" si="110"/>
        <v>0</v>
      </c>
      <c r="CD96" s="196">
        <f t="shared" si="110"/>
        <v>0</v>
      </c>
      <c r="CE96" s="196">
        <f t="shared" si="110"/>
        <v>0</v>
      </c>
      <c r="CF96" s="196">
        <f t="shared" si="110"/>
        <v>0</v>
      </c>
      <c r="CG96" s="196">
        <f t="shared" si="110"/>
        <v>0</v>
      </c>
      <c r="CH96" s="196">
        <f t="shared" si="110"/>
        <v>0</v>
      </c>
      <c r="CI96" s="196">
        <f t="shared" si="110"/>
        <v>0</v>
      </c>
      <c r="CJ96" s="196">
        <f t="shared" si="110"/>
        <v>0</v>
      </c>
      <c r="CK96" s="196">
        <f t="shared" si="110"/>
        <v>0</v>
      </c>
      <c r="CL96" s="196">
        <f t="shared" si="110"/>
        <v>0</v>
      </c>
      <c r="CM96" s="196">
        <f t="shared" si="110"/>
        <v>0</v>
      </c>
      <c r="CN96" s="196">
        <f t="shared" si="110"/>
        <v>0</v>
      </c>
      <c r="CO96" s="196">
        <f t="shared" si="110"/>
        <v>0</v>
      </c>
      <c r="CP96" s="196">
        <f t="shared" si="110"/>
        <v>0</v>
      </c>
      <c r="CQ96" s="196">
        <f t="shared" si="110"/>
        <v>0</v>
      </c>
      <c r="CR96" s="196">
        <f t="shared" si="110"/>
        <v>0</v>
      </c>
      <c r="CS96" s="196">
        <f t="shared" si="110"/>
        <v>0</v>
      </c>
      <c r="CT96" s="196">
        <f t="shared" si="110"/>
        <v>0</v>
      </c>
      <c r="CU96" s="196">
        <f t="shared" si="110"/>
        <v>0</v>
      </c>
      <c r="CV96" s="196">
        <f t="shared" si="110"/>
        <v>0</v>
      </c>
      <c r="CW96" s="196">
        <f t="shared" si="110"/>
        <v>0</v>
      </c>
    </row>
    <row r="97" spans="1:101" x14ac:dyDescent="0.35">
      <c r="A97" t="s">
        <v>203</v>
      </c>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6"/>
      <c r="BA97" s="196"/>
      <c r="BB97" s="196"/>
      <c r="BC97" s="196"/>
      <c r="BD97" s="196"/>
      <c r="BE97" s="196"/>
      <c r="BF97" s="196"/>
      <c r="BG97" s="196"/>
      <c r="BH97" s="196"/>
      <c r="BI97" s="196"/>
      <c r="BJ97" s="196"/>
      <c r="BK97" s="196"/>
      <c r="BL97" s="196"/>
      <c r="BM97" s="196"/>
      <c r="BN97" s="196"/>
      <c r="BO97" s="196"/>
      <c r="BP97" s="196"/>
      <c r="BQ97" s="196"/>
      <c r="BR97" s="196"/>
      <c r="BS97" s="196"/>
      <c r="BT97" s="196"/>
      <c r="BU97" s="196"/>
      <c r="BV97" s="196"/>
      <c r="BW97" s="196"/>
      <c r="BX97" s="196"/>
      <c r="BY97" s="196"/>
      <c r="BZ97" s="196">
        <f>BZ$20-(BZ$20*$A$2)</f>
        <v>0</v>
      </c>
      <c r="CA97" s="196">
        <f t="shared" ref="CA97:CW97" si="111">BZ97-($BZ$20*$A$2)</f>
        <v>0</v>
      </c>
      <c r="CB97" s="196">
        <f t="shared" si="111"/>
        <v>0</v>
      </c>
      <c r="CC97" s="196">
        <f t="shared" si="111"/>
        <v>0</v>
      </c>
      <c r="CD97" s="196">
        <f t="shared" si="111"/>
        <v>0</v>
      </c>
      <c r="CE97" s="196">
        <f t="shared" si="111"/>
        <v>0</v>
      </c>
      <c r="CF97" s="196">
        <f t="shared" si="111"/>
        <v>0</v>
      </c>
      <c r="CG97" s="196">
        <f t="shared" si="111"/>
        <v>0</v>
      </c>
      <c r="CH97" s="196">
        <f t="shared" si="111"/>
        <v>0</v>
      </c>
      <c r="CI97" s="196">
        <f t="shared" si="111"/>
        <v>0</v>
      </c>
      <c r="CJ97" s="196">
        <f t="shared" si="111"/>
        <v>0</v>
      </c>
      <c r="CK97" s="196">
        <f t="shared" si="111"/>
        <v>0</v>
      </c>
      <c r="CL97" s="196">
        <f t="shared" si="111"/>
        <v>0</v>
      </c>
      <c r="CM97" s="196">
        <f t="shared" si="111"/>
        <v>0</v>
      </c>
      <c r="CN97" s="196">
        <f t="shared" si="111"/>
        <v>0</v>
      </c>
      <c r="CO97" s="196">
        <f t="shared" si="111"/>
        <v>0</v>
      </c>
      <c r="CP97" s="196">
        <f t="shared" si="111"/>
        <v>0</v>
      </c>
      <c r="CQ97" s="196">
        <f t="shared" si="111"/>
        <v>0</v>
      </c>
      <c r="CR97" s="196">
        <f t="shared" si="111"/>
        <v>0</v>
      </c>
      <c r="CS97" s="196">
        <f t="shared" si="111"/>
        <v>0</v>
      </c>
      <c r="CT97" s="196">
        <f t="shared" si="111"/>
        <v>0</v>
      </c>
      <c r="CU97" s="196">
        <f t="shared" si="111"/>
        <v>0</v>
      </c>
      <c r="CV97" s="196">
        <f t="shared" si="111"/>
        <v>0</v>
      </c>
      <c r="CW97" s="196">
        <f t="shared" si="111"/>
        <v>0</v>
      </c>
    </row>
    <row r="98" spans="1:101" x14ac:dyDescent="0.35">
      <c r="A98" t="s">
        <v>204</v>
      </c>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6"/>
      <c r="AN98" s="196"/>
      <c r="AO98" s="196"/>
      <c r="AP98" s="196"/>
      <c r="AQ98" s="196"/>
      <c r="AR98" s="196"/>
      <c r="AS98" s="196"/>
      <c r="AT98" s="196"/>
      <c r="AU98" s="196"/>
      <c r="AV98" s="196"/>
      <c r="AW98" s="196"/>
      <c r="AX98" s="196"/>
      <c r="AY98" s="196"/>
      <c r="AZ98" s="196"/>
      <c r="BA98" s="196"/>
      <c r="BB98" s="196"/>
      <c r="BC98" s="196"/>
      <c r="BD98" s="196"/>
      <c r="BE98" s="196"/>
      <c r="BF98" s="196"/>
      <c r="BG98" s="196"/>
      <c r="BH98" s="196"/>
      <c r="BI98" s="196"/>
      <c r="BJ98" s="196"/>
      <c r="BK98" s="196"/>
      <c r="BL98" s="196"/>
      <c r="BM98" s="196"/>
      <c r="BN98" s="196"/>
      <c r="BO98" s="196"/>
      <c r="BP98" s="196"/>
      <c r="BQ98" s="196"/>
      <c r="BR98" s="196"/>
      <c r="BS98" s="196"/>
      <c r="BT98" s="196"/>
      <c r="BU98" s="196"/>
      <c r="BV98" s="196"/>
      <c r="BW98" s="196"/>
      <c r="BX98" s="196"/>
      <c r="BY98" s="196"/>
      <c r="BZ98" s="196"/>
      <c r="CA98" s="196">
        <f>CA$20-(CA$20*$A$2)</f>
        <v>0</v>
      </c>
      <c r="CB98" s="196">
        <f t="shared" ref="CB98:CW98" si="112">CA98-($CA$20*$A$2)</f>
        <v>0</v>
      </c>
      <c r="CC98" s="196">
        <f t="shared" si="112"/>
        <v>0</v>
      </c>
      <c r="CD98" s="196">
        <f t="shared" si="112"/>
        <v>0</v>
      </c>
      <c r="CE98" s="196">
        <f t="shared" si="112"/>
        <v>0</v>
      </c>
      <c r="CF98" s="196">
        <f t="shared" si="112"/>
        <v>0</v>
      </c>
      <c r="CG98" s="196">
        <f t="shared" si="112"/>
        <v>0</v>
      </c>
      <c r="CH98" s="196">
        <f t="shared" si="112"/>
        <v>0</v>
      </c>
      <c r="CI98" s="196">
        <f t="shared" si="112"/>
        <v>0</v>
      </c>
      <c r="CJ98" s="196">
        <f t="shared" si="112"/>
        <v>0</v>
      </c>
      <c r="CK98" s="196">
        <f t="shared" si="112"/>
        <v>0</v>
      </c>
      <c r="CL98" s="196">
        <f t="shared" si="112"/>
        <v>0</v>
      </c>
      <c r="CM98" s="196">
        <f t="shared" si="112"/>
        <v>0</v>
      </c>
      <c r="CN98" s="196">
        <f t="shared" si="112"/>
        <v>0</v>
      </c>
      <c r="CO98" s="196">
        <f t="shared" si="112"/>
        <v>0</v>
      </c>
      <c r="CP98" s="196">
        <f t="shared" si="112"/>
        <v>0</v>
      </c>
      <c r="CQ98" s="196">
        <f t="shared" si="112"/>
        <v>0</v>
      </c>
      <c r="CR98" s="196">
        <f t="shared" si="112"/>
        <v>0</v>
      </c>
      <c r="CS98" s="196">
        <f t="shared" si="112"/>
        <v>0</v>
      </c>
      <c r="CT98" s="196">
        <f t="shared" si="112"/>
        <v>0</v>
      </c>
      <c r="CU98" s="196">
        <f t="shared" si="112"/>
        <v>0</v>
      </c>
      <c r="CV98" s="196">
        <f t="shared" si="112"/>
        <v>0</v>
      </c>
      <c r="CW98" s="196">
        <f t="shared" si="112"/>
        <v>0</v>
      </c>
    </row>
    <row r="99" spans="1:101" x14ac:dyDescent="0.35">
      <c r="A99" t="s">
        <v>205</v>
      </c>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c r="BJ99" s="196"/>
      <c r="BK99" s="196"/>
      <c r="BL99" s="196"/>
      <c r="BM99" s="196"/>
      <c r="BN99" s="196"/>
      <c r="BO99" s="196"/>
      <c r="BP99" s="196"/>
      <c r="BQ99" s="196"/>
      <c r="BR99" s="196"/>
      <c r="BS99" s="196"/>
      <c r="BT99" s="196"/>
      <c r="BU99" s="196"/>
      <c r="BV99" s="196"/>
      <c r="BW99" s="196"/>
      <c r="BX99" s="196"/>
      <c r="BY99" s="196"/>
      <c r="BZ99" s="196"/>
      <c r="CA99" s="196"/>
      <c r="CB99" s="196">
        <f>CB$20-(CB$20*$A$2)</f>
        <v>0</v>
      </c>
      <c r="CC99" s="196">
        <f t="shared" ref="CC99:CW99" si="113">CB99-($CB$20*$A$2)</f>
        <v>0</v>
      </c>
      <c r="CD99" s="196">
        <f t="shared" si="113"/>
        <v>0</v>
      </c>
      <c r="CE99" s="196">
        <f t="shared" si="113"/>
        <v>0</v>
      </c>
      <c r="CF99" s="196">
        <f t="shared" si="113"/>
        <v>0</v>
      </c>
      <c r="CG99" s="196">
        <f t="shared" si="113"/>
        <v>0</v>
      </c>
      <c r="CH99" s="196">
        <f t="shared" si="113"/>
        <v>0</v>
      </c>
      <c r="CI99" s="196">
        <f t="shared" si="113"/>
        <v>0</v>
      </c>
      <c r="CJ99" s="196">
        <f t="shared" si="113"/>
        <v>0</v>
      </c>
      <c r="CK99" s="196">
        <f t="shared" si="113"/>
        <v>0</v>
      </c>
      <c r="CL99" s="196">
        <f t="shared" si="113"/>
        <v>0</v>
      </c>
      <c r="CM99" s="196">
        <f t="shared" si="113"/>
        <v>0</v>
      </c>
      <c r="CN99" s="196">
        <f t="shared" si="113"/>
        <v>0</v>
      </c>
      <c r="CO99" s="196">
        <f t="shared" si="113"/>
        <v>0</v>
      </c>
      <c r="CP99" s="196">
        <f t="shared" si="113"/>
        <v>0</v>
      </c>
      <c r="CQ99" s="196">
        <f t="shared" si="113"/>
        <v>0</v>
      </c>
      <c r="CR99" s="196">
        <f t="shared" si="113"/>
        <v>0</v>
      </c>
      <c r="CS99" s="196">
        <f t="shared" si="113"/>
        <v>0</v>
      </c>
      <c r="CT99" s="196">
        <f t="shared" si="113"/>
        <v>0</v>
      </c>
      <c r="CU99" s="196">
        <f t="shared" si="113"/>
        <v>0</v>
      </c>
      <c r="CV99" s="196">
        <f t="shared" si="113"/>
        <v>0</v>
      </c>
      <c r="CW99" s="196">
        <f t="shared" si="113"/>
        <v>0</v>
      </c>
    </row>
    <row r="100" spans="1:101" x14ac:dyDescent="0.35">
      <c r="A100" t="s">
        <v>206</v>
      </c>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c r="AR100" s="196"/>
      <c r="AS100" s="196"/>
      <c r="AT100" s="196"/>
      <c r="AU100" s="196"/>
      <c r="AV100" s="196"/>
      <c r="AW100" s="196"/>
      <c r="AX100" s="196"/>
      <c r="AY100" s="196"/>
      <c r="AZ100" s="196"/>
      <c r="BA100" s="196"/>
      <c r="BB100" s="196"/>
      <c r="BC100" s="196"/>
      <c r="BD100" s="196"/>
      <c r="BE100" s="196"/>
      <c r="BF100" s="196"/>
      <c r="BG100" s="196"/>
      <c r="BH100" s="196"/>
      <c r="BI100" s="196"/>
      <c r="BJ100" s="196"/>
      <c r="BK100" s="196"/>
      <c r="BL100" s="196"/>
      <c r="BM100" s="196"/>
      <c r="BN100" s="196"/>
      <c r="BO100" s="196"/>
      <c r="BP100" s="196"/>
      <c r="BQ100" s="196"/>
      <c r="BR100" s="196"/>
      <c r="BS100" s="196"/>
      <c r="BT100" s="196"/>
      <c r="BU100" s="196"/>
      <c r="BV100" s="196"/>
      <c r="BW100" s="196"/>
      <c r="BX100" s="196"/>
      <c r="BY100" s="196"/>
      <c r="BZ100" s="196"/>
      <c r="CA100" s="196"/>
      <c r="CB100" s="196"/>
      <c r="CC100" s="196">
        <f>CC$20-(CC$20*$A$2)</f>
        <v>0</v>
      </c>
      <c r="CD100" s="196">
        <f t="shared" ref="CD100:CW100" si="114">CC100-($CC$20*$A$2)</f>
        <v>0</v>
      </c>
      <c r="CE100" s="196">
        <f t="shared" si="114"/>
        <v>0</v>
      </c>
      <c r="CF100" s="196">
        <f t="shared" si="114"/>
        <v>0</v>
      </c>
      <c r="CG100" s="196">
        <f t="shared" si="114"/>
        <v>0</v>
      </c>
      <c r="CH100" s="196">
        <f t="shared" si="114"/>
        <v>0</v>
      </c>
      <c r="CI100" s="196">
        <f t="shared" si="114"/>
        <v>0</v>
      </c>
      <c r="CJ100" s="196">
        <f t="shared" si="114"/>
        <v>0</v>
      </c>
      <c r="CK100" s="196">
        <f t="shared" si="114"/>
        <v>0</v>
      </c>
      <c r="CL100" s="196">
        <f t="shared" si="114"/>
        <v>0</v>
      </c>
      <c r="CM100" s="196">
        <f t="shared" si="114"/>
        <v>0</v>
      </c>
      <c r="CN100" s="196">
        <f t="shared" si="114"/>
        <v>0</v>
      </c>
      <c r="CO100" s="196">
        <f t="shared" si="114"/>
        <v>0</v>
      </c>
      <c r="CP100" s="196">
        <f t="shared" si="114"/>
        <v>0</v>
      </c>
      <c r="CQ100" s="196">
        <f t="shared" si="114"/>
        <v>0</v>
      </c>
      <c r="CR100" s="196">
        <f t="shared" si="114"/>
        <v>0</v>
      </c>
      <c r="CS100" s="196">
        <f t="shared" si="114"/>
        <v>0</v>
      </c>
      <c r="CT100" s="196">
        <f t="shared" si="114"/>
        <v>0</v>
      </c>
      <c r="CU100" s="196">
        <f t="shared" si="114"/>
        <v>0</v>
      </c>
      <c r="CV100" s="196">
        <f t="shared" si="114"/>
        <v>0</v>
      </c>
      <c r="CW100" s="196">
        <f t="shared" si="114"/>
        <v>0</v>
      </c>
    </row>
    <row r="101" spans="1:101" x14ac:dyDescent="0.35">
      <c r="A101" t="s">
        <v>207</v>
      </c>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c r="AK101" s="196"/>
      <c r="AL101" s="196"/>
      <c r="AM101" s="196"/>
      <c r="AN101" s="196"/>
      <c r="AO101" s="196"/>
      <c r="AP101" s="196"/>
      <c r="AQ101" s="196"/>
      <c r="AR101" s="196"/>
      <c r="AS101" s="196"/>
      <c r="AT101" s="196"/>
      <c r="AU101" s="196"/>
      <c r="AV101" s="196"/>
      <c r="AW101" s="196"/>
      <c r="AX101" s="196"/>
      <c r="AY101" s="196"/>
      <c r="AZ101" s="196"/>
      <c r="BA101" s="196"/>
      <c r="BB101" s="196"/>
      <c r="BC101" s="196"/>
      <c r="BD101" s="196"/>
      <c r="BE101" s="196"/>
      <c r="BF101" s="196"/>
      <c r="BG101" s="196"/>
      <c r="BH101" s="196"/>
      <c r="BI101" s="196"/>
      <c r="BJ101" s="196"/>
      <c r="BK101" s="196"/>
      <c r="BL101" s="196"/>
      <c r="BM101" s="196"/>
      <c r="BN101" s="196"/>
      <c r="BO101" s="196"/>
      <c r="BP101" s="196"/>
      <c r="BQ101" s="196"/>
      <c r="BR101" s="196"/>
      <c r="BS101" s="196"/>
      <c r="BT101" s="196"/>
      <c r="BU101" s="196"/>
      <c r="BV101" s="196"/>
      <c r="BW101" s="196"/>
      <c r="BX101" s="196"/>
      <c r="BY101" s="196"/>
      <c r="BZ101" s="196"/>
      <c r="CA101" s="196"/>
      <c r="CB101" s="196"/>
      <c r="CC101" s="196"/>
      <c r="CD101" s="196">
        <f>CD$20-(CD$20*$A$2)</f>
        <v>0</v>
      </c>
      <c r="CE101" s="196">
        <f t="shared" ref="CE101:CW101" si="115">CD101-($CD$20*$A$2)</f>
        <v>0</v>
      </c>
      <c r="CF101" s="196">
        <f t="shared" si="115"/>
        <v>0</v>
      </c>
      <c r="CG101" s="196">
        <f t="shared" si="115"/>
        <v>0</v>
      </c>
      <c r="CH101" s="196">
        <f t="shared" si="115"/>
        <v>0</v>
      </c>
      <c r="CI101" s="196">
        <f t="shared" si="115"/>
        <v>0</v>
      </c>
      <c r="CJ101" s="196">
        <f t="shared" si="115"/>
        <v>0</v>
      </c>
      <c r="CK101" s="196">
        <f t="shared" si="115"/>
        <v>0</v>
      </c>
      <c r="CL101" s="196">
        <f t="shared" si="115"/>
        <v>0</v>
      </c>
      <c r="CM101" s="196">
        <f t="shared" si="115"/>
        <v>0</v>
      </c>
      <c r="CN101" s="196">
        <f t="shared" si="115"/>
        <v>0</v>
      </c>
      <c r="CO101" s="196">
        <f t="shared" si="115"/>
        <v>0</v>
      </c>
      <c r="CP101" s="196">
        <f t="shared" si="115"/>
        <v>0</v>
      </c>
      <c r="CQ101" s="196">
        <f t="shared" si="115"/>
        <v>0</v>
      </c>
      <c r="CR101" s="196">
        <f t="shared" si="115"/>
        <v>0</v>
      </c>
      <c r="CS101" s="196">
        <f t="shared" si="115"/>
        <v>0</v>
      </c>
      <c r="CT101" s="196">
        <f t="shared" si="115"/>
        <v>0</v>
      </c>
      <c r="CU101" s="196">
        <f t="shared" si="115"/>
        <v>0</v>
      </c>
      <c r="CV101" s="196">
        <f t="shared" si="115"/>
        <v>0</v>
      </c>
      <c r="CW101" s="196">
        <f t="shared" si="115"/>
        <v>0</v>
      </c>
    </row>
    <row r="102" spans="1:101" x14ac:dyDescent="0.35">
      <c r="A102" t="s">
        <v>208</v>
      </c>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c r="BI102" s="196"/>
      <c r="BJ102" s="196"/>
      <c r="BK102" s="196"/>
      <c r="BL102" s="196"/>
      <c r="BM102" s="196"/>
      <c r="BN102" s="196"/>
      <c r="BO102" s="196"/>
      <c r="BP102" s="196"/>
      <c r="BQ102" s="196"/>
      <c r="BR102" s="196"/>
      <c r="BS102" s="196"/>
      <c r="BT102" s="196"/>
      <c r="BU102" s="196"/>
      <c r="BV102" s="196"/>
      <c r="BW102" s="196"/>
      <c r="BX102" s="196"/>
      <c r="BY102" s="196"/>
      <c r="BZ102" s="196"/>
      <c r="CA102" s="196"/>
      <c r="CB102" s="196"/>
      <c r="CC102" s="196"/>
      <c r="CD102" s="196"/>
      <c r="CE102" s="196">
        <f>CE$20-(CE$20*$A$2)</f>
        <v>0</v>
      </c>
      <c r="CF102" s="196">
        <f t="shared" ref="CF102:CW102" si="116">CE102-($CE$20*$A$2)</f>
        <v>0</v>
      </c>
      <c r="CG102" s="196">
        <f t="shared" si="116"/>
        <v>0</v>
      </c>
      <c r="CH102" s="196">
        <f t="shared" si="116"/>
        <v>0</v>
      </c>
      <c r="CI102" s="196">
        <f t="shared" si="116"/>
        <v>0</v>
      </c>
      <c r="CJ102" s="196">
        <f t="shared" si="116"/>
        <v>0</v>
      </c>
      <c r="CK102" s="196">
        <f t="shared" si="116"/>
        <v>0</v>
      </c>
      <c r="CL102" s="196">
        <f t="shared" si="116"/>
        <v>0</v>
      </c>
      <c r="CM102" s="196">
        <f t="shared" si="116"/>
        <v>0</v>
      </c>
      <c r="CN102" s="196">
        <f t="shared" si="116"/>
        <v>0</v>
      </c>
      <c r="CO102" s="196">
        <f t="shared" si="116"/>
        <v>0</v>
      </c>
      <c r="CP102" s="196">
        <f t="shared" si="116"/>
        <v>0</v>
      </c>
      <c r="CQ102" s="196">
        <f t="shared" si="116"/>
        <v>0</v>
      </c>
      <c r="CR102" s="196">
        <f t="shared" si="116"/>
        <v>0</v>
      </c>
      <c r="CS102" s="196">
        <f t="shared" si="116"/>
        <v>0</v>
      </c>
      <c r="CT102" s="196">
        <f t="shared" si="116"/>
        <v>0</v>
      </c>
      <c r="CU102" s="196">
        <f t="shared" si="116"/>
        <v>0</v>
      </c>
      <c r="CV102" s="196">
        <f t="shared" si="116"/>
        <v>0</v>
      </c>
      <c r="CW102" s="196">
        <f t="shared" si="116"/>
        <v>0</v>
      </c>
    </row>
    <row r="103" spans="1:101" x14ac:dyDescent="0.35">
      <c r="A103" t="s">
        <v>209</v>
      </c>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c r="AU103" s="196"/>
      <c r="AV103" s="196"/>
      <c r="AW103" s="196"/>
      <c r="AX103" s="196"/>
      <c r="AY103" s="196"/>
      <c r="AZ103" s="196"/>
      <c r="BA103" s="196"/>
      <c r="BB103" s="196"/>
      <c r="BC103" s="196"/>
      <c r="BD103" s="196"/>
      <c r="BE103" s="196"/>
      <c r="BF103" s="196"/>
      <c r="BG103" s="196"/>
      <c r="BH103" s="196"/>
      <c r="BI103" s="196"/>
      <c r="BJ103" s="196"/>
      <c r="BK103" s="196"/>
      <c r="BL103" s="196"/>
      <c r="BM103" s="196"/>
      <c r="BN103" s="196"/>
      <c r="BO103" s="196"/>
      <c r="BP103" s="196"/>
      <c r="BQ103" s="196"/>
      <c r="BR103" s="196"/>
      <c r="BS103" s="196"/>
      <c r="BT103" s="196"/>
      <c r="BU103" s="196"/>
      <c r="BV103" s="196"/>
      <c r="BW103" s="196"/>
      <c r="BX103" s="196"/>
      <c r="BY103" s="196"/>
      <c r="BZ103" s="196"/>
      <c r="CA103" s="196"/>
      <c r="CB103" s="196"/>
      <c r="CC103" s="196"/>
      <c r="CD103" s="196"/>
      <c r="CE103" s="196"/>
      <c r="CF103" s="196">
        <f>CF$20-(CF$20*$A$2)</f>
        <v>0</v>
      </c>
      <c r="CG103" s="196">
        <f t="shared" ref="CG103:CW103" si="117">CF103-($CF$20*$A$2)</f>
        <v>0</v>
      </c>
      <c r="CH103" s="196">
        <f t="shared" si="117"/>
        <v>0</v>
      </c>
      <c r="CI103" s="196">
        <f t="shared" si="117"/>
        <v>0</v>
      </c>
      <c r="CJ103" s="196">
        <f t="shared" si="117"/>
        <v>0</v>
      </c>
      <c r="CK103" s="196">
        <f t="shared" si="117"/>
        <v>0</v>
      </c>
      <c r="CL103" s="196">
        <f t="shared" si="117"/>
        <v>0</v>
      </c>
      <c r="CM103" s="196">
        <f t="shared" si="117"/>
        <v>0</v>
      </c>
      <c r="CN103" s="196">
        <f t="shared" si="117"/>
        <v>0</v>
      </c>
      <c r="CO103" s="196">
        <f t="shared" si="117"/>
        <v>0</v>
      </c>
      <c r="CP103" s="196">
        <f t="shared" si="117"/>
        <v>0</v>
      </c>
      <c r="CQ103" s="196">
        <f t="shared" si="117"/>
        <v>0</v>
      </c>
      <c r="CR103" s="196">
        <f t="shared" si="117"/>
        <v>0</v>
      </c>
      <c r="CS103" s="196">
        <f t="shared" si="117"/>
        <v>0</v>
      </c>
      <c r="CT103" s="196">
        <f t="shared" si="117"/>
        <v>0</v>
      </c>
      <c r="CU103" s="196">
        <f t="shared" si="117"/>
        <v>0</v>
      </c>
      <c r="CV103" s="196">
        <f t="shared" si="117"/>
        <v>0</v>
      </c>
      <c r="CW103" s="196">
        <f t="shared" si="117"/>
        <v>0</v>
      </c>
    </row>
    <row r="104" spans="1:101" x14ac:dyDescent="0.35">
      <c r="A104" t="s">
        <v>210</v>
      </c>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c r="AK104" s="196"/>
      <c r="AL104" s="196"/>
      <c r="AM104" s="196"/>
      <c r="AN104" s="196"/>
      <c r="AO104" s="196"/>
      <c r="AP104" s="196"/>
      <c r="AQ104" s="196"/>
      <c r="AR104" s="196"/>
      <c r="AS104" s="196"/>
      <c r="AT104" s="196"/>
      <c r="AU104" s="196"/>
      <c r="AV104" s="196"/>
      <c r="AW104" s="196"/>
      <c r="AX104" s="196"/>
      <c r="AY104" s="196"/>
      <c r="AZ104" s="196"/>
      <c r="BA104" s="196"/>
      <c r="BB104" s="196"/>
      <c r="BC104" s="196"/>
      <c r="BD104" s="196"/>
      <c r="BE104" s="196"/>
      <c r="BF104" s="196"/>
      <c r="BG104" s="196"/>
      <c r="BH104" s="196"/>
      <c r="BI104" s="196"/>
      <c r="BJ104" s="196"/>
      <c r="BK104" s="196"/>
      <c r="BL104" s="196"/>
      <c r="BM104" s="196"/>
      <c r="BN104" s="196"/>
      <c r="BO104" s="196"/>
      <c r="BP104" s="196"/>
      <c r="BQ104" s="196"/>
      <c r="BR104" s="196"/>
      <c r="BS104" s="196"/>
      <c r="BT104" s="196"/>
      <c r="BU104" s="196"/>
      <c r="BV104" s="196"/>
      <c r="BW104" s="196"/>
      <c r="BX104" s="196"/>
      <c r="BY104" s="196"/>
      <c r="BZ104" s="196"/>
      <c r="CA104" s="196"/>
      <c r="CB104" s="196"/>
      <c r="CC104" s="196"/>
      <c r="CD104" s="196"/>
      <c r="CE104" s="196"/>
      <c r="CF104" s="196"/>
      <c r="CG104" s="196">
        <f>CG$20-(CG$20*$A$2)</f>
        <v>0</v>
      </c>
      <c r="CH104" s="196">
        <f t="shared" ref="CH104:CW104" si="118">CG104-($CG$20*$A$2)</f>
        <v>0</v>
      </c>
      <c r="CI104" s="196">
        <f t="shared" si="118"/>
        <v>0</v>
      </c>
      <c r="CJ104" s="196">
        <f t="shared" si="118"/>
        <v>0</v>
      </c>
      <c r="CK104" s="196">
        <f t="shared" si="118"/>
        <v>0</v>
      </c>
      <c r="CL104" s="196">
        <f t="shared" si="118"/>
        <v>0</v>
      </c>
      <c r="CM104" s="196">
        <f t="shared" si="118"/>
        <v>0</v>
      </c>
      <c r="CN104" s="196">
        <f t="shared" si="118"/>
        <v>0</v>
      </c>
      <c r="CO104" s="196">
        <f t="shared" si="118"/>
        <v>0</v>
      </c>
      <c r="CP104" s="196">
        <f t="shared" si="118"/>
        <v>0</v>
      </c>
      <c r="CQ104" s="196">
        <f t="shared" si="118"/>
        <v>0</v>
      </c>
      <c r="CR104" s="196">
        <f t="shared" si="118"/>
        <v>0</v>
      </c>
      <c r="CS104" s="196">
        <f t="shared" si="118"/>
        <v>0</v>
      </c>
      <c r="CT104" s="196">
        <f t="shared" si="118"/>
        <v>0</v>
      </c>
      <c r="CU104" s="196">
        <f t="shared" si="118"/>
        <v>0</v>
      </c>
      <c r="CV104" s="196">
        <f t="shared" si="118"/>
        <v>0</v>
      </c>
      <c r="CW104" s="196">
        <f t="shared" si="118"/>
        <v>0</v>
      </c>
    </row>
    <row r="105" spans="1:101" x14ac:dyDescent="0.35">
      <c r="A105" t="s">
        <v>211</v>
      </c>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c r="AK105" s="196"/>
      <c r="AL105" s="196"/>
      <c r="AM105" s="196"/>
      <c r="AN105" s="196"/>
      <c r="AO105" s="196"/>
      <c r="AP105" s="196"/>
      <c r="AQ105" s="196"/>
      <c r="AR105" s="196"/>
      <c r="AS105" s="196"/>
      <c r="AT105" s="196"/>
      <c r="AU105" s="196"/>
      <c r="AV105" s="196"/>
      <c r="AW105" s="196"/>
      <c r="AX105" s="196"/>
      <c r="AY105" s="196"/>
      <c r="AZ105" s="196"/>
      <c r="BA105" s="196"/>
      <c r="BB105" s="196"/>
      <c r="BC105" s="196"/>
      <c r="BD105" s="196"/>
      <c r="BE105" s="196"/>
      <c r="BF105" s="196"/>
      <c r="BG105" s="196"/>
      <c r="BH105" s="196"/>
      <c r="BI105" s="196"/>
      <c r="BJ105" s="196"/>
      <c r="BK105" s="196"/>
      <c r="BL105" s="196"/>
      <c r="BM105" s="196"/>
      <c r="BN105" s="196"/>
      <c r="BO105" s="196"/>
      <c r="BP105" s="196"/>
      <c r="BQ105" s="196"/>
      <c r="BR105" s="196"/>
      <c r="BS105" s="196"/>
      <c r="BT105" s="196"/>
      <c r="BU105" s="196"/>
      <c r="BV105" s="196"/>
      <c r="BW105" s="196"/>
      <c r="BX105" s="196"/>
      <c r="BY105" s="196"/>
      <c r="BZ105" s="196"/>
      <c r="CA105" s="196"/>
      <c r="CB105" s="196"/>
      <c r="CC105" s="196"/>
      <c r="CD105" s="196"/>
      <c r="CE105" s="196"/>
      <c r="CF105" s="196"/>
      <c r="CG105" s="196"/>
      <c r="CH105" s="196">
        <f>CH$20-(CH$20*$A$2)</f>
        <v>0</v>
      </c>
      <c r="CI105" s="196">
        <f t="shared" ref="CI105:CW105" si="119">CH105-($CH$20*$A$2)</f>
        <v>0</v>
      </c>
      <c r="CJ105" s="196">
        <f t="shared" si="119"/>
        <v>0</v>
      </c>
      <c r="CK105" s="196">
        <f t="shared" si="119"/>
        <v>0</v>
      </c>
      <c r="CL105" s="196">
        <f t="shared" si="119"/>
        <v>0</v>
      </c>
      <c r="CM105" s="196">
        <f t="shared" si="119"/>
        <v>0</v>
      </c>
      <c r="CN105" s="196">
        <f t="shared" si="119"/>
        <v>0</v>
      </c>
      <c r="CO105" s="196">
        <f t="shared" si="119"/>
        <v>0</v>
      </c>
      <c r="CP105" s="196">
        <f t="shared" si="119"/>
        <v>0</v>
      </c>
      <c r="CQ105" s="196">
        <f t="shared" si="119"/>
        <v>0</v>
      </c>
      <c r="CR105" s="196">
        <f t="shared" si="119"/>
        <v>0</v>
      </c>
      <c r="CS105" s="196">
        <f t="shared" si="119"/>
        <v>0</v>
      </c>
      <c r="CT105" s="196">
        <f t="shared" si="119"/>
        <v>0</v>
      </c>
      <c r="CU105" s="196">
        <f t="shared" si="119"/>
        <v>0</v>
      </c>
      <c r="CV105" s="196">
        <f t="shared" si="119"/>
        <v>0</v>
      </c>
      <c r="CW105" s="196">
        <f t="shared" si="119"/>
        <v>0</v>
      </c>
    </row>
    <row r="106" spans="1:101" x14ac:dyDescent="0.35">
      <c r="A106" t="s">
        <v>212</v>
      </c>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c r="AR106" s="196"/>
      <c r="AS106" s="196"/>
      <c r="AT106" s="196"/>
      <c r="AU106" s="196"/>
      <c r="AV106" s="196"/>
      <c r="AW106" s="196"/>
      <c r="AX106" s="196"/>
      <c r="AY106" s="196"/>
      <c r="AZ106" s="196"/>
      <c r="BA106" s="196"/>
      <c r="BB106" s="196"/>
      <c r="BC106" s="196"/>
      <c r="BD106" s="196"/>
      <c r="BE106" s="196"/>
      <c r="BF106" s="196"/>
      <c r="BG106" s="196"/>
      <c r="BH106" s="196"/>
      <c r="BI106" s="196"/>
      <c r="BJ106" s="196"/>
      <c r="BK106" s="196"/>
      <c r="BL106" s="196"/>
      <c r="BM106" s="196"/>
      <c r="BN106" s="196"/>
      <c r="BO106" s="196"/>
      <c r="BP106" s="196"/>
      <c r="BQ106" s="196"/>
      <c r="BR106" s="196"/>
      <c r="BS106" s="196"/>
      <c r="BT106" s="196"/>
      <c r="BU106" s="196"/>
      <c r="BV106" s="196"/>
      <c r="BW106" s="196"/>
      <c r="BX106" s="196"/>
      <c r="BY106" s="196"/>
      <c r="BZ106" s="196"/>
      <c r="CA106" s="196"/>
      <c r="CB106" s="196"/>
      <c r="CC106" s="196"/>
      <c r="CD106" s="196"/>
      <c r="CE106" s="196"/>
      <c r="CF106" s="196"/>
      <c r="CG106" s="196"/>
      <c r="CH106" s="196"/>
      <c r="CI106" s="196">
        <f>CI$20-(CI$20*$A$2)</f>
        <v>0</v>
      </c>
      <c r="CJ106" s="196">
        <f t="shared" ref="CJ106:CW106" si="120">CI106-($CI$20*$A$2)</f>
        <v>0</v>
      </c>
      <c r="CK106" s="196">
        <f t="shared" si="120"/>
        <v>0</v>
      </c>
      <c r="CL106" s="196">
        <f t="shared" si="120"/>
        <v>0</v>
      </c>
      <c r="CM106" s="196">
        <f t="shared" si="120"/>
        <v>0</v>
      </c>
      <c r="CN106" s="196">
        <f t="shared" si="120"/>
        <v>0</v>
      </c>
      <c r="CO106" s="196">
        <f t="shared" si="120"/>
        <v>0</v>
      </c>
      <c r="CP106" s="196">
        <f t="shared" si="120"/>
        <v>0</v>
      </c>
      <c r="CQ106" s="196">
        <f t="shared" si="120"/>
        <v>0</v>
      </c>
      <c r="CR106" s="196">
        <f t="shared" si="120"/>
        <v>0</v>
      </c>
      <c r="CS106" s="196">
        <f t="shared" si="120"/>
        <v>0</v>
      </c>
      <c r="CT106" s="196">
        <f t="shared" si="120"/>
        <v>0</v>
      </c>
      <c r="CU106" s="196">
        <f t="shared" si="120"/>
        <v>0</v>
      </c>
      <c r="CV106" s="196">
        <f t="shared" si="120"/>
        <v>0</v>
      </c>
      <c r="CW106" s="196">
        <f t="shared" si="120"/>
        <v>0</v>
      </c>
    </row>
    <row r="107" spans="1:101" x14ac:dyDescent="0.35">
      <c r="A107" t="s">
        <v>213</v>
      </c>
      <c r="B107" s="196"/>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6"/>
      <c r="AZ107" s="196"/>
      <c r="BA107" s="196"/>
      <c r="BB107" s="196"/>
      <c r="BC107" s="196"/>
      <c r="BD107" s="196"/>
      <c r="BE107" s="196"/>
      <c r="BF107" s="196"/>
      <c r="BG107" s="196"/>
      <c r="BH107" s="196"/>
      <c r="BI107" s="196"/>
      <c r="BJ107" s="196"/>
      <c r="BK107" s="196"/>
      <c r="BL107" s="196"/>
      <c r="BM107" s="196"/>
      <c r="BN107" s="196"/>
      <c r="BO107" s="196"/>
      <c r="BP107" s="196"/>
      <c r="BQ107" s="196"/>
      <c r="BR107" s="196"/>
      <c r="BS107" s="196"/>
      <c r="BT107" s="196"/>
      <c r="BU107" s="196"/>
      <c r="BV107" s="196"/>
      <c r="BW107" s="196"/>
      <c r="BX107" s="196"/>
      <c r="BY107" s="196"/>
      <c r="BZ107" s="196"/>
      <c r="CA107" s="196"/>
      <c r="CB107" s="196"/>
      <c r="CC107" s="196"/>
      <c r="CD107" s="196"/>
      <c r="CE107" s="196"/>
      <c r="CF107" s="196"/>
      <c r="CG107" s="196"/>
      <c r="CH107" s="196"/>
      <c r="CI107" s="196"/>
      <c r="CJ107" s="196">
        <f>CJ$20-(CJ$20*$A$2)</f>
        <v>0</v>
      </c>
      <c r="CK107" s="196">
        <f t="shared" ref="CK107:CW107" si="121">CJ107-($CJ$20*$A$2)</f>
        <v>0</v>
      </c>
      <c r="CL107" s="196">
        <f t="shared" si="121"/>
        <v>0</v>
      </c>
      <c r="CM107" s="196">
        <f t="shared" si="121"/>
        <v>0</v>
      </c>
      <c r="CN107" s="196">
        <f t="shared" si="121"/>
        <v>0</v>
      </c>
      <c r="CO107" s="196">
        <f t="shared" si="121"/>
        <v>0</v>
      </c>
      <c r="CP107" s="196">
        <f t="shared" si="121"/>
        <v>0</v>
      </c>
      <c r="CQ107" s="196">
        <f t="shared" si="121"/>
        <v>0</v>
      </c>
      <c r="CR107" s="196">
        <f t="shared" si="121"/>
        <v>0</v>
      </c>
      <c r="CS107" s="196">
        <f t="shared" si="121"/>
        <v>0</v>
      </c>
      <c r="CT107" s="196">
        <f t="shared" si="121"/>
        <v>0</v>
      </c>
      <c r="CU107" s="196">
        <f t="shared" si="121"/>
        <v>0</v>
      </c>
      <c r="CV107" s="196">
        <f t="shared" si="121"/>
        <v>0</v>
      </c>
      <c r="CW107" s="196">
        <f t="shared" si="121"/>
        <v>0</v>
      </c>
    </row>
    <row r="108" spans="1:101" x14ac:dyDescent="0.35">
      <c r="A108" t="s">
        <v>214</v>
      </c>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c r="AG108" s="196"/>
      <c r="AH108" s="196"/>
      <c r="AI108" s="196"/>
      <c r="AJ108" s="196"/>
      <c r="AK108" s="196"/>
      <c r="AL108" s="196"/>
      <c r="AM108" s="196"/>
      <c r="AN108" s="196"/>
      <c r="AO108" s="196"/>
      <c r="AP108" s="196"/>
      <c r="AQ108" s="196"/>
      <c r="AR108" s="196"/>
      <c r="AS108" s="196"/>
      <c r="AT108" s="196"/>
      <c r="AU108" s="196"/>
      <c r="AV108" s="196"/>
      <c r="AW108" s="196"/>
      <c r="AX108" s="196"/>
      <c r="AY108" s="196"/>
      <c r="AZ108" s="196"/>
      <c r="BA108" s="196"/>
      <c r="BB108" s="196"/>
      <c r="BC108" s="196"/>
      <c r="BD108" s="196"/>
      <c r="BE108" s="196"/>
      <c r="BF108" s="196"/>
      <c r="BG108" s="196"/>
      <c r="BH108" s="196"/>
      <c r="BI108" s="196"/>
      <c r="BJ108" s="196"/>
      <c r="BK108" s="196"/>
      <c r="BL108" s="196"/>
      <c r="BM108" s="196"/>
      <c r="BN108" s="196"/>
      <c r="BO108" s="196"/>
      <c r="BP108" s="196"/>
      <c r="BQ108" s="196"/>
      <c r="BR108" s="196"/>
      <c r="BS108" s="196"/>
      <c r="BT108" s="196"/>
      <c r="BU108" s="196"/>
      <c r="BV108" s="196"/>
      <c r="BW108" s="196"/>
      <c r="BX108" s="196"/>
      <c r="BY108" s="196"/>
      <c r="BZ108" s="196"/>
      <c r="CA108" s="196"/>
      <c r="CB108" s="196"/>
      <c r="CC108" s="196"/>
      <c r="CD108" s="196"/>
      <c r="CE108" s="196"/>
      <c r="CF108" s="196"/>
      <c r="CG108" s="196"/>
      <c r="CH108" s="196"/>
      <c r="CI108" s="196"/>
      <c r="CJ108" s="196"/>
      <c r="CK108" s="196">
        <f>CK$20-(CK$20*$A$2)</f>
        <v>0</v>
      </c>
      <c r="CL108" s="196">
        <f t="shared" ref="CL108:CW108" si="122">CK108-($CK$20*$A$2)</f>
        <v>0</v>
      </c>
      <c r="CM108" s="196">
        <f t="shared" si="122"/>
        <v>0</v>
      </c>
      <c r="CN108" s="196">
        <f t="shared" si="122"/>
        <v>0</v>
      </c>
      <c r="CO108" s="196">
        <f t="shared" si="122"/>
        <v>0</v>
      </c>
      <c r="CP108" s="196">
        <f t="shared" si="122"/>
        <v>0</v>
      </c>
      <c r="CQ108" s="196">
        <f t="shared" si="122"/>
        <v>0</v>
      </c>
      <c r="CR108" s="196">
        <f t="shared" si="122"/>
        <v>0</v>
      </c>
      <c r="CS108" s="196">
        <f t="shared" si="122"/>
        <v>0</v>
      </c>
      <c r="CT108" s="196">
        <f t="shared" si="122"/>
        <v>0</v>
      </c>
      <c r="CU108" s="196">
        <f t="shared" si="122"/>
        <v>0</v>
      </c>
      <c r="CV108" s="196">
        <f t="shared" si="122"/>
        <v>0</v>
      </c>
      <c r="CW108" s="196">
        <f t="shared" si="122"/>
        <v>0</v>
      </c>
    </row>
    <row r="109" spans="1:101" x14ac:dyDescent="0.35">
      <c r="A109" t="s">
        <v>215</v>
      </c>
      <c r="B109" s="196"/>
      <c r="C109" s="196"/>
      <c r="D109" s="196"/>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c r="AG109" s="196"/>
      <c r="AH109" s="196"/>
      <c r="AI109" s="196"/>
      <c r="AJ109" s="196"/>
      <c r="AK109" s="196"/>
      <c r="AL109" s="196"/>
      <c r="AM109" s="196"/>
      <c r="AN109" s="196"/>
      <c r="AO109" s="196"/>
      <c r="AP109" s="196"/>
      <c r="AQ109" s="196"/>
      <c r="AR109" s="196"/>
      <c r="AS109" s="196"/>
      <c r="AT109" s="196"/>
      <c r="AU109" s="196"/>
      <c r="AV109" s="196"/>
      <c r="AW109" s="196"/>
      <c r="AX109" s="196"/>
      <c r="AY109" s="196"/>
      <c r="AZ109" s="196"/>
      <c r="BA109" s="196"/>
      <c r="BB109" s="196"/>
      <c r="BC109" s="196"/>
      <c r="BD109" s="196"/>
      <c r="BE109" s="196"/>
      <c r="BF109" s="196"/>
      <c r="BG109" s="196"/>
      <c r="BH109" s="196"/>
      <c r="BI109" s="196"/>
      <c r="BJ109" s="196"/>
      <c r="BK109" s="196"/>
      <c r="BL109" s="196"/>
      <c r="BM109" s="196"/>
      <c r="BN109" s="196"/>
      <c r="BO109" s="196"/>
      <c r="BP109" s="196"/>
      <c r="BQ109" s="196"/>
      <c r="BR109" s="196"/>
      <c r="BS109" s="196"/>
      <c r="BT109" s="196"/>
      <c r="BU109" s="196"/>
      <c r="BV109" s="196"/>
      <c r="BW109" s="196"/>
      <c r="BX109" s="196"/>
      <c r="BY109" s="196"/>
      <c r="BZ109" s="196"/>
      <c r="CA109" s="196"/>
      <c r="CB109" s="196"/>
      <c r="CC109" s="196"/>
      <c r="CD109" s="196"/>
      <c r="CE109" s="196"/>
      <c r="CF109" s="196"/>
      <c r="CG109" s="196"/>
      <c r="CH109" s="196"/>
      <c r="CI109" s="196"/>
      <c r="CJ109" s="196"/>
      <c r="CK109" s="196"/>
      <c r="CL109" s="196">
        <f>CL$20-(CL$20*$A$2)</f>
        <v>0</v>
      </c>
      <c r="CM109" s="196">
        <f t="shared" ref="CM109:CW109" si="123">CL109-($CL$20*$A$2)</f>
        <v>0</v>
      </c>
      <c r="CN109" s="196">
        <f t="shared" si="123"/>
        <v>0</v>
      </c>
      <c r="CO109" s="196">
        <f t="shared" si="123"/>
        <v>0</v>
      </c>
      <c r="CP109" s="196">
        <f t="shared" si="123"/>
        <v>0</v>
      </c>
      <c r="CQ109" s="196">
        <f t="shared" si="123"/>
        <v>0</v>
      </c>
      <c r="CR109" s="196">
        <f t="shared" si="123"/>
        <v>0</v>
      </c>
      <c r="CS109" s="196">
        <f t="shared" si="123"/>
        <v>0</v>
      </c>
      <c r="CT109" s="196">
        <f t="shared" si="123"/>
        <v>0</v>
      </c>
      <c r="CU109" s="196">
        <f t="shared" si="123"/>
        <v>0</v>
      </c>
      <c r="CV109" s="196">
        <f t="shared" si="123"/>
        <v>0</v>
      </c>
      <c r="CW109" s="196">
        <f t="shared" si="123"/>
        <v>0</v>
      </c>
    </row>
    <row r="110" spans="1:101" x14ac:dyDescent="0.35">
      <c r="A110" t="s">
        <v>216</v>
      </c>
      <c r="B110" s="196"/>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6"/>
      <c r="AY110" s="196"/>
      <c r="AZ110" s="196"/>
      <c r="BA110" s="196"/>
      <c r="BB110" s="196"/>
      <c r="BC110" s="196"/>
      <c r="BD110" s="196"/>
      <c r="BE110" s="196"/>
      <c r="BF110" s="196"/>
      <c r="BG110" s="196"/>
      <c r="BH110" s="196"/>
      <c r="BI110" s="196"/>
      <c r="BJ110" s="196"/>
      <c r="BK110" s="196"/>
      <c r="BL110" s="196"/>
      <c r="BM110" s="196"/>
      <c r="BN110" s="196"/>
      <c r="BO110" s="196"/>
      <c r="BP110" s="196"/>
      <c r="BQ110" s="196"/>
      <c r="BR110" s="196"/>
      <c r="BS110" s="196"/>
      <c r="BT110" s="196"/>
      <c r="BU110" s="196"/>
      <c r="BV110" s="196"/>
      <c r="BW110" s="196"/>
      <c r="BX110" s="196"/>
      <c r="BY110" s="196"/>
      <c r="BZ110" s="196"/>
      <c r="CA110" s="196"/>
      <c r="CB110" s="196"/>
      <c r="CC110" s="196"/>
      <c r="CD110" s="196"/>
      <c r="CE110" s="196"/>
      <c r="CF110" s="196"/>
      <c r="CG110" s="196"/>
      <c r="CH110" s="196"/>
      <c r="CI110" s="196"/>
      <c r="CJ110" s="196"/>
      <c r="CK110" s="196"/>
      <c r="CL110" s="196"/>
      <c r="CM110" s="196">
        <f>CM$20-(CM$20*$A$2)</f>
        <v>0</v>
      </c>
      <c r="CN110" s="196">
        <f t="shared" ref="CN110:CW110" si="124">CM110-($CM$20*$A$2)</f>
        <v>0</v>
      </c>
      <c r="CO110" s="196">
        <f t="shared" si="124"/>
        <v>0</v>
      </c>
      <c r="CP110" s="196">
        <f t="shared" si="124"/>
        <v>0</v>
      </c>
      <c r="CQ110" s="196">
        <f t="shared" si="124"/>
        <v>0</v>
      </c>
      <c r="CR110" s="196">
        <f t="shared" si="124"/>
        <v>0</v>
      </c>
      <c r="CS110" s="196">
        <f t="shared" si="124"/>
        <v>0</v>
      </c>
      <c r="CT110" s="196">
        <f t="shared" si="124"/>
        <v>0</v>
      </c>
      <c r="CU110" s="196">
        <f t="shared" si="124"/>
        <v>0</v>
      </c>
      <c r="CV110" s="196">
        <f t="shared" si="124"/>
        <v>0</v>
      </c>
      <c r="CW110" s="196">
        <f t="shared" si="124"/>
        <v>0</v>
      </c>
    </row>
    <row r="111" spans="1:101" x14ac:dyDescent="0.35">
      <c r="A111" t="s">
        <v>217</v>
      </c>
      <c r="B111" s="196"/>
      <c r="C111" s="196"/>
      <c r="D111" s="196"/>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6"/>
      <c r="AG111" s="196"/>
      <c r="AH111" s="196"/>
      <c r="AI111" s="196"/>
      <c r="AJ111" s="196"/>
      <c r="AK111" s="196"/>
      <c r="AL111" s="196"/>
      <c r="AM111" s="196"/>
      <c r="AN111" s="196"/>
      <c r="AO111" s="196"/>
      <c r="AP111" s="196"/>
      <c r="AQ111" s="196"/>
      <c r="AR111" s="196"/>
      <c r="AS111" s="196"/>
      <c r="AT111" s="196"/>
      <c r="AU111" s="196"/>
      <c r="AV111" s="196"/>
      <c r="AW111" s="196"/>
      <c r="AX111" s="196"/>
      <c r="AY111" s="196"/>
      <c r="AZ111" s="196"/>
      <c r="BA111" s="196"/>
      <c r="BB111" s="196"/>
      <c r="BC111" s="196"/>
      <c r="BD111" s="196"/>
      <c r="BE111" s="196"/>
      <c r="BF111" s="196"/>
      <c r="BG111" s="196"/>
      <c r="BH111" s="196"/>
      <c r="BI111" s="196"/>
      <c r="BJ111" s="196"/>
      <c r="BK111" s="196"/>
      <c r="BL111" s="196"/>
      <c r="BM111" s="196"/>
      <c r="BN111" s="196"/>
      <c r="BO111" s="196"/>
      <c r="BP111" s="196"/>
      <c r="BQ111" s="196"/>
      <c r="BR111" s="196"/>
      <c r="BS111" s="196"/>
      <c r="BT111" s="196"/>
      <c r="BU111" s="196"/>
      <c r="BV111" s="196"/>
      <c r="BW111" s="196"/>
      <c r="BX111" s="196"/>
      <c r="BY111" s="196"/>
      <c r="BZ111" s="196"/>
      <c r="CA111" s="196"/>
      <c r="CB111" s="196"/>
      <c r="CC111" s="196"/>
      <c r="CD111" s="196"/>
      <c r="CE111" s="196"/>
      <c r="CF111" s="196"/>
      <c r="CG111" s="196"/>
      <c r="CH111" s="196"/>
      <c r="CI111" s="196"/>
      <c r="CJ111" s="196"/>
      <c r="CK111" s="196"/>
      <c r="CL111" s="196"/>
      <c r="CM111" s="196"/>
      <c r="CN111" s="196">
        <f>CN$20-(CN$20*$A$2)</f>
        <v>0</v>
      </c>
      <c r="CO111" s="196">
        <f t="shared" ref="CO111:CW111" si="125">CN111-($CN$20*$A$2)</f>
        <v>0</v>
      </c>
      <c r="CP111" s="196">
        <f t="shared" si="125"/>
        <v>0</v>
      </c>
      <c r="CQ111" s="196">
        <f t="shared" si="125"/>
        <v>0</v>
      </c>
      <c r="CR111" s="196">
        <f t="shared" si="125"/>
        <v>0</v>
      </c>
      <c r="CS111" s="196">
        <f t="shared" si="125"/>
        <v>0</v>
      </c>
      <c r="CT111" s="196">
        <f t="shared" si="125"/>
        <v>0</v>
      </c>
      <c r="CU111" s="196">
        <f t="shared" si="125"/>
        <v>0</v>
      </c>
      <c r="CV111" s="196">
        <f t="shared" si="125"/>
        <v>0</v>
      </c>
      <c r="CW111" s="196">
        <f t="shared" si="125"/>
        <v>0</v>
      </c>
    </row>
    <row r="112" spans="1:101" x14ac:dyDescent="0.35">
      <c r="A112" t="s">
        <v>218</v>
      </c>
      <c r="B112" s="196"/>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6"/>
      <c r="AR112" s="196"/>
      <c r="AS112" s="196"/>
      <c r="AT112" s="196"/>
      <c r="AU112" s="196"/>
      <c r="AV112" s="196"/>
      <c r="AW112" s="196"/>
      <c r="AX112" s="196"/>
      <c r="AY112" s="196"/>
      <c r="AZ112" s="196"/>
      <c r="BA112" s="196"/>
      <c r="BB112" s="196"/>
      <c r="BC112" s="196"/>
      <c r="BD112" s="196"/>
      <c r="BE112" s="196"/>
      <c r="BF112" s="196"/>
      <c r="BG112" s="196"/>
      <c r="BH112" s="196"/>
      <c r="BI112" s="196"/>
      <c r="BJ112" s="196"/>
      <c r="BK112" s="196"/>
      <c r="BL112" s="196"/>
      <c r="BM112" s="196"/>
      <c r="BN112" s="196"/>
      <c r="BO112" s="196"/>
      <c r="BP112" s="196"/>
      <c r="BQ112" s="196"/>
      <c r="BR112" s="196"/>
      <c r="BS112" s="196"/>
      <c r="BT112" s="196"/>
      <c r="BU112" s="196"/>
      <c r="BV112" s="196"/>
      <c r="BW112" s="196"/>
      <c r="BX112" s="196"/>
      <c r="BY112" s="196"/>
      <c r="BZ112" s="196"/>
      <c r="CA112" s="196"/>
      <c r="CB112" s="196"/>
      <c r="CC112" s="196"/>
      <c r="CD112" s="196"/>
      <c r="CE112" s="196"/>
      <c r="CF112" s="196"/>
      <c r="CG112" s="196"/>
      <c r="CH112" s="196"/>
      <c r="CI112" s="196"/>
      <c r="CJ112" s="196"/>
      <c r="CK112" s="196"/>
      <c r="CL112" s="196"/>
      <c r="CM112" s="196"/>
      <c r="CN112" s="196"/>
      <c r="CO112" s="196">
        <f>CO$20-(CO$20*$A$2)</f>
        <v>0</v>
      </c>
      <c r="CP112" s="196">
        <f t="shared" ref="CP112:CW112" si="126">CO112-($CO$20*$A$2)</f>
        <v>0</v>
      </c>
      <c r="CQ112" s="196">
        <f t="shared" si="126"/>
        <v>0</v>
      </c>
      <c r="CR112" s="196">
        <f t="shared" si="126"/>
        <v>0</v>
      </c>
      <c r="CS112" s="196">
        <f t="shared" si="126"/>
        <v>0</v>
      </c>
      <c r="CT112" s="196">
        <f t="shared" si="126"/>
        <v>0</v>
      </c>
      <c r="CU112" s="196">
        <f t="shared" si="126"/>
        <v>0</v>
      </c>
      <c r="CV112" s="196">
        <f t="shared" si="126"/>
        <v>0</v>
      </c>
      <c r="CW112" s="196">
        <f t="shared" si="126"/>
        <v>0</v>
      </c>
    </row>
    <row r="113" spans="1:101" x14ac:dyDescent="0.35">
      <c r="A113" t="s">
        <v>219</v>
      </c>
      <c r="B113" s="196"/>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6"/>
      <c r="AY113" s="196"/>
      <c r="AZ113" s="196"/>
      <c r="BA113" s="196"/>
      <c r="BB113" s="196"/>
      <c r="BC113" s="196"/>
      <c r="BD113" s="196"/>
      <c r="BE113" s="196"/>
      <c r="BF113" s="196"/>
      <c r="BG113" s="196"/>
      <c r="BH113" s="196"/>
      <c r="BI113" s="196"/>
      <c r="BJ113" s="196"/>
      <c r="BK113" s="196"/>
      <c r="BL113" s="196"/>
      <c r="BM113" s="196"/>
      <c r="BN113" s="196"/>
      <c r="BO113" s="196"/>
      <c r="BP113" s="196"/>
      <c r="BQ113" s="196"/>
      <c r="BR113" s="196"/>
      <c r="BS113" s="196"/>
      <c r="BT113" s="196"/>
      <c r="BU113" s="196"/>
      <c r="BV113" s="196"/>
      <c r="BW113" s="196"/>
      <c r="BX113" s="196"/>
      <c r="BY113" s="196"/>
      <c r="BZ113" s="196"/>
      <c r="CA113" s="196"/>
      <c r="CB113" s="196"/>
      <c r="CC113" s="196"/>
      <c r="CD113" s="196"/>
      <c r="CE113" s="196"/>
      <c r="CF113" s="196"/>
      <c r="CG113" s="196"/>
      <c r="CH113" s="196"/>
      <c r="CI113" s="196"/>
      <c r="CJ113" s="196"/>
      <c r="CK113" s="196"/>
      <c r="CL113" s="196"/>
      <c r="CM113" s="196"/>
      <c r="CN113" s="196"/>
      <c r="CO113" s="196"/>
      <c r="CP113" s="196">
        <f>CP$20-(CP$20*$A$2)</f>
        <v>0</v>
      </c>
      <c r="CQ113" s="196">
        <f t="shared" ref="CQ113:CW113" si="127">CP113-($CP$20*$A$2)</f>
        <v>0</v>
      </c>
      <c r="CR113" s="196">
        <f t="shared" si="127"/>
        <v>0</v>
      </c>
      <c r="CS113" s="196">
        <f t="shared" si="127"/>
        <v>0</v>
      </c>
      <c r="CT113" s="196">
        <f t="shared" si="127"/>
        <v>0</v>
      </c>
      <c r="CU113" s="196">
        <f t="shared" si="127"/>
        <v>0</v>
      </c>
      <c r="CV113" s="196">
        <f t="shared" si="127"/>
        <v>0</v>
      </c>
      <c r="CW113" s="196">
        <f t="shared" si="127"/>
        <v>0</v>
      </c>
    </row>
    <row r="114" spans="1:101" x14ac:dyDescent="0.35">
      <c r="A114" t="s">
        <v>220</v>
      </c>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6"/>
      <c r="BA114" s="196"/>
      <c r="BB114" s="196"/>
      <c r="BC114" s="196"/>
      <c r="BD114" s="196"/>
      <c r="BE114" s="196"/>
      <c r="BF114" s="196"/>
      <c r="BG114" s="196"/>
      <c r="BH114" s="196"/>
      <c r="BI114" s="196"/>
      <c r="BJ114" s="196"/>
      <c r="BK114" s="196"/>
      <c r="BL114" s="196"/>
      <c r="BM114" s="196"/>
      <c r="BN114" s="196"/>
      <c r="BO114" s="196"/>
      <c r="BP114" s="196"/>
      <c r="BQ114" s="196"/>
      <c r="BR114" s="196"/>
      <c r="BS114" s="196"/>
      <c r="BT114" s="196"/>
      <c r="BU114" s="196"/>
      <c r="BV114" s="196"/>
      <c r="BW114" s="196"/>
      <c r="BX114" s="196"/>
      <c r="BY114" s="196"/>
      <c r="BZ114" s="196"/>
      <c r="CA114" s="196"/>
      <c r="CB114" s="196"/>
      <c r="CC114" s="196"/>
      <c r="CD114" s="196"/>
      <c r="CE114" s="196"/>
      <c r="CF114" s="196"/>
      <c r="CG114" s="196"/>
      <c r="CH114" s="196"/>
      <c r="CI114" s="196"/>
      <c r="CJ114" s="196"/>
      <c r="CK114" s="196"/>
      <c r="CL114" s="196"/>
      <c r="CM114" s="196"/>
      <c r="CN114" s="196"/>
      <c r="CO114" s="196"/>
      <c r="CP114" s="196"/>
      <c r="CQ114" s="196">
        <f>CQ$20-(CQ$20*$A$2)</f>
        <v>0</v>
      </c>
      <c r="CR114" s="196">
        <f t="shared" ref="CR114:CW114" si="128">CQ114-($CQ$20*$A$2)</f>
        <v>0</v>
      </c>
      <c r="CS114" s="196">
        <f t="shared" si="128"/>
        <v>0</v>
      </c>
      <c r="CT114" s="196">
        <f t="shared" si="128"/>
        <v>0</v>
      </c>
      <c r="CU114" s="196">
        <f t="shared" si="128"/>
        <v>0</v>
      </c>
      <c r="CV114" s="196">
        <f t="shared" si="128"/>
        <v>0</v>
      </c>
      <c r="CW114" s="196">
        <f t="shared" si="128"/>
        <v>0</v>
      </c>
    </row>
    <row r="115" spans="1:101" x14ac:dyDescent="0.35">
      <c r="A115" t="s">
        <v>221</v>
      </c>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6"/>
      <c r="BA115" s="196"/>
      <c r="BB115" s="196"/>
      <c r="BC115" s="196"/>
      <c r="BD115" s="196"/>
      <c r="BE115" s="196"/>
      <c r="BF115" s="196"/>
      <c r="BG115" s="196"/>
      <c r="BH115" s="196"/>
      <c r="BI115" s="196"/>
      <c r="BJ115" s="196"/>
      <c r="BK115" s="196"/>
      <c r="BL115" s="196"/>
      <c r="BM115" s="196"/>
      <c r="BN115" s="196"/>
      <c r="BO115" s="196"/>
      <c r="BP115" s="196"/>
      <c r="BQ115" s="196"/>
      <c r="BR115" s="196"/>
      <c r="BS115" s="196"/>
      <c r="BT115" s="196"/>
      <c r="BU115" s="196"/>
      <c r="BV115" s="196"/>
      <c r="BW115" s="196"/>
      <c r="BX115" s="196"/>
      <c r="BY115" s="196"/>
      <c r="BZ115" s="196"/>
      <c r="CA115" s="196"/>
      <c r="CB115" s="196"/>
      <c r="CC115" s="196"/>
      <c r="CD115" s="196"/>
      <c r="CE115" s="196"/>
      <c r="CF115" s="196"/>
      <c r="CG115" s="196"/>
      <c r="CH115" s="196"/>
      <c r="CI115" s="196"/>
      <c r="CJ115" s="196"/>
      <c r="CK115" s="196"/>
      <c r="CL115" s="196"/>
      <c r="CM115" s="196"/>
      <c r="CN115" s="196"/>
      <c r="CO115" s="196"/>
      <c r="CP115" s="196"/>
      <c r="CQ115" s="196"/>
      <c r="CR115" s="196">
        <f>CR$20-(CR$20*$A$2)</f>
        <v>0</v>
      </c>
      <c r="CS115" s="196">
        <f>CR115-($CR$20*$A$2)</f>
        <v>0</v>
      </c>
      <c r="CT115" s="196">
        <f>CS115-($CR$20*$A$2)</f>
        <v>0</v>
      </c>
      <c r="CU115" s="196">
        <f>CT115-($CR$20*$A$2)</f>
        <v>0</v>
      </c>
      <c r="CV115" s="196">
        <f>CU115-($CR$20*$A$2)</f>
        <v>0</v>
      </c>
      <c r="CW115" s="196">
        <f>CV115-($CR$20*$A$2)</f>
        <v>0</v>
      </c>
    </row>
    <row r="116" spans="1:101" x14ac:dyDescent="0.35">
      <c r="A116" t="s">
        <v>222</v>
      </c>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c r="BI116" s="196"/>
      <c r="BJ116" s="196"/>
      <c r="BK116" s="196"/>
      <c r="BL116" s="196"/>
      <c r="BM116" s="196"/>
      <c r="BN116" s="196"/>
      <c r="BO116" s="196"/>
      <c r="BP116" s="196"/>
      <c r="BQ116" s="196"/>
      <c r="BR116" s="196"/>
      <c r="BS116" s="196"/>
      <c r="BT116" s="196"/>
      <c r="BU116" s="196"/>
      <c r="BV116" s="196"/>
      <c r="BW116" s="196"/>
      <c r="BX116" s="196"/>
      <c r="BY116" s="196"/>
      <c r="BZ116" s="196"/>
      <c r="CA116" s="196"/>
      <c r="CB116" s="196"/>
      <c r="CC116" s="196"/>
      <c r="CD116" s="196"/>
      <c r="CE116" s="196"/>
      <c r="CF116" s="196"/>
      <c r="CG116" s="196"/>
      <c r="CH116" s="196"/>
      <c r="CI116" s="196"/>
      <c r="CJ116" s="196"/>
      <c r="CK116" s="196"/>
      <c r="CL116" s="196"/>
      <c r="CM116" s="196"/>
      <c r="CN116" s="196"/>
      <c r="CO116" s="196"/>
      <c r="CP116" s="196"/>
      <c r="CQ116" s="196"/>
      <c r="CR116" s="196"/>
      <c r="CS116" s="196">
        <f>CS$20-(CS$20*$A$2)</f>
        <v>0</v>
      </c>
      <c r="CT116" s="196">
        <f>CS116-($CS$20*$A$2)</f>
        <v>0</v>
      </c>
      <c r="CU116" s="196">
        <f>CT116-($CS$20*$A$2)</f>
        <v>0</v>
      </c>
      <c r="CV116" s="196">
        <f>CU116-($CS$20*$A$2)</f>
        <v>0</v>
      </c>
      <c r="CW116" s="196">
        <f>CV116-($CS$20*$A$2)</f>
        <v>0</v>
      </c>
    </row>
    <row r="117" spans="1:101" x14ac:dyDescent="0.35">
      <c r="A117" t="s">
        <v>223</v>
      </c>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6"/>
      <c r="AZ117" s="196"/>
      <c r="BA117" s="196"/>
      <c r="BB117" s="196"/>
      <c r="BC117" s="196"/>
      <c r="BD117" s="196"/>
      <c r="BE117" s="196"/>
      <c r="BF117" s="196"/>
      <c r="BG117" s="196"/>
      <c r="BH117" s="196"/>
      <c r="BI117" s="196"/>
      <c r="BJ117" s="196"/>
      <c r="BK117" s="196"/>
      <c r="BL117" s="196"/>
      <c r="BM117" s="196"/>
      <c r="BN117" s="196"/>
      <c r="BO117" s="196"/>
      <c r="BP117" s="196"/>
      <c r="BQ117" s="196"/>
      <c r="BR117" s="196"/>
      <c r="BS117" s="196"/>
      <c r="BT117" s="196"/>
      <c r="BU117" s="196"/>
      <c r="BV117" s="196"/>
      <c r="BW117" s="196"/>
      <c r="BX117" s="196"/>
      <c r="BY117" s="196"/>
      <c r="BZ117" s="196"/>
      <c r="CA117" s="196"/>
      <c r="CB117" s="196"/>
      <c r="CC117" s="196"/>
      <c r="CD117" s="196"/>
      <c r="CE117" s="196"/>
      <c r="CF117" s="196"/>
      <c r="CG117" s="196"/>
      <c r="CH117" s="196"/>
      <c r="CI117" s="196"/>
      <c r="CJ117" s="196"/>
      <c r="CK117" s="196"/>
      <c r="CL117" s="196"/>
      <c r="CM117" s="196"/>
      <c r="CN117" s="196"/>
      <c r="CO117" s="196"/>
      <c r="CP117" s="196"/>
      <c r="CQ117" s="196"/>
      <c r="CR117" s="196"/>
      <c r="CS117" s="196"/>
      <c r="CT117" s="196">
        <f>CT$20-(CT$20*$A$2)</f>
        <v>0</v>
      </c>
      <c r="CU117" s="196">
        <f>CT117-($CT$20*$A$2)</f>
        <v>0</v>
      </c>
      <c r="CV117" s="196">
        <f>CU117-($CT$20*$A$2)</f>
        <v>0</v>
      </c>
      <c r="CW117" s="196">
        <f>CV117-($CT$20*$A$2)</f>
        <v>0</v>
      </c>
    </row>
    <row r="118" spans="1:101" x14ac:dyDescent="0.35">
      <c r="A118" t="s">
        <v>224</v>
      </c>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6"/>
      <c r="AY118" s="196"/>
      <c r="AZ118" s="196"/>
      <c r="BA118" s="196"/>
      <c r="BB118" s="196"/>
      <c r="BC118" s="196"/>
      <c r="BD118" s="196"/>
      <c r="BE118" s="196"/>
      <c r="BF118" s="196"/>
      <c r="BG118" s="196"/>
      <c r="BH118" s="196"/>
      <c r="BI118" s="196"/>
      <c r="BJ118" s="196"/>
      <c r="BK118" s="196"/>
      <c r="BL118" s="196"/>
      <c r="BM118" s="196"/>
      <c r="BN118" s="196"/>
      <c r="BO118" s="196"/>
      <c r="BP118" s="196"/>
      <c r="BQ118" s="196"/>
      <c r="BR118" s="196"/>
      <c r="BS118" s="196"/>
      <c r="BT118" s="196"/>
      <c r="BU118" s="196"/>
      <c r="BV118" s="196"/>
      <c r="BW118" s="196"/>
      <c r="BX118" s="196"/>
      <c r="BY118" s="196"/>
      <c r="BZ118" s="196"/>
      <c r="CA118" s="196"/>
      <c r="CB118" s="196"/>
      <c r="CC118" s="196"/>
      <c r="CD118" s="196"/>
      <c r="CE118" s="196"/>
      <c r="CF118" s="196"/>
      <c r="CG118" s="196"/>
      <c r="CH118" s="196"/>
      <c r="CI118" s="196"/>
      <c r="CJ118" s="196"/>
      <c r="CK118" s="196"/>
      <c r="CL118" s="196"/>
      <c r="CM118" s="196"/>
      <c r="CN118" s="196"/>
      <c r="CO118" s="196"/>
      <c r="CP118" s="196"/>
      <c r="CQ118" s="196"/>
      <c r="CR118" s="196"/>
      <c r="CS118" s="196"/>
      <c r="CT118" s="196"/>
      <c r="CU118" s="196">
        <f>CU$20-(CU$20*$A$2)</f>
        <v>0</v>
      </c>
      <c r="CV118" s="196">
        <f>CU118-($CU$20*$A$2)</f>
        <v>0</v>
      </c>
      <c r="CW118" s="196">
        <f>CV118-($CU$20*$A$2)</f>
        <v>0</v>
      </c>
    </row>
    <row r="119" spans="1:101" x14ac:dyDescent="0.35">
      <c r="A119" t="s">
        <v>225</v>
      </c>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96"/>
      <c r="AM119" s="196"/>
      <c r="AN119" s="196"/>
      <c r="AO119" s="196"/>
      <c r="AP119" s="196"/>
      <c r="AQ119" s="196"/>
      <c r="AR119" s="196"/>
      <c r="AS119" s="196"/>
      <c r="AT119" s="196"/>
      <c r="AU119" s="196"/>
      <c r="AV119" s="196"/>
      <c r="AW119" s="196"/>
      <c r="AX119" s="196"/>
      <c r="AY119" s="196"/>
      <c r="AZ119" s="196"/>
      <c r="BA119" s="196"/>
      <c r="BB119" s="196"/>
      <c r="BC119" s="196"/>
      <c r="BD119" s="196"/>
      <c r="BE119" s="196"/>
      <c r="BF119" s="196"/>
      <c r="BG119" s="196"/>
      <c r="BH119" s="196"/>
      <c r="BI119" s="196"/>
      <c r="BJ119" s="196"/>
      <c r="BK119" s="196"/>
      <c r="BL119" s="196"/>
      <c r="BM119" s="196"/>
      <c r="BN119" s="196"/>
      <c r="BO119" s="196"/>
      <c r="BP119" s="196"/>
      <c r="BQ119" s="196"/>
      <c r="BR119" s="196"/>
      <c r="BS119" s="196"/>
      <c r="BT119" s="196"/>
      <c r="BU119" s="196"/>
      <c r="BV119" s="196"/>
      <c r="BW119" s="196"/>
      <c r="BX119" s="196"/>
      <c r="BY119" s="196"/>
      <c r="BZ119" s="196"/>
      <c r="CA119" s="196"/>
      <c r="CB119" s="196"/>
      <c r="CC119" s="196"/>
      <c r="CD119" s="196"/>
      <c r="CE119" s="196"/>
      <c r="CF119" s="196"/>
      <c r="CG119" s="196"/>
      <c r="CH119" s="196"/>
      <c r="CI119" s="196"/>
      <c r="CJ119" s="196"/>
      <c r="CK119" s="196"/>
      <c r="CL119" s="196"/>
      <c r="CM119" s="196"/>
      <c r="CN119" s="196"/>
      <c r="CO119" s="196"/>
      <c r="CP119" s="196"/>
      <c r="CQ119" s="196"/>
      <c r="CR119" s="196"/>
      <c r="CS119" s="196"/>
      <c r="CT119" s="196"/>
      <c r="CU119" s="196"/>
      <c r="CV119" s="196">
        <f>CV$20-(CV$20*$A$2)</f>
        <v>0</v>
      </c>
      <c r="CW119" s="196">
        <f>CV119-(CV$20*$A$2)</f>
        <v>0</v>
      </c>
    </row>
    <row r="120" spans="1:101" x14ac:dyDescent="0.35">
      <c r="A120" t="s">
        <v>226</v>
      </c>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c r="AK120" s="196"/>
      <c r="AL120" s="196"/>
      <c r="AM120" s="196"/>
      <c r="AN120" s="196"/>
      <c r="AO120" s="196"/>
      <c r="AP120" s="196"/>
      <c r="AQ120" s="196"/>
      <c r="AR120" s="196"/>
      <c r="AS120" s="196"/>
      <c r="AT120" s="196"/>
      <c r="AU120" s="196"/>
      <c r="AV120" s="196"/>
      <c r="AW120" s="196"/>
      <c r="AX120" s="196"/>
      <c r="AY120" s="196"/>
      <c r="AZ120" s="196"/>
      <c r="BA120" s="196"/>
      <c r="BB120" s="196"/>
      <c r="BC120" s="196"/>
      <c r="BD120" s="196"/>
      <c r="BE120" s="196"/>
      <c r="BF120" s="196"/>
      <c r="BG120" s="196"/>
      <c r="BH120" s="196"/>
      <c r="BI120" s="196"/>
      <c r="BJ120" s="196"/>
      <c r="BK120" s="196"/>
      <c r="BL120" s="196"/>
      <c r="BM120" s="196"/>
      <c r="BN120" s="196"/>
      <c r="BO120" s="196"/>
      <c r="BP120" s="196"/>
      <c r="BQ120" s="196"/>
      <c r="BR120" s="196"/>
      <c r="BS120" s="196"/>
      <c r="BT120" s="196"/>
      <c r="BU120" s="196"/>
      <c r="BV120" s="196"/>
      <c r="BW120" s="196"/>
      <c r="BX120" s="196"/>
      <c r="BY120" s="196"/>
      <c r="BZ120" s="196"/>
      <c r="CA120" s="196"/>
      <c r="CB120" s="196"/>
      <c r="CC120" s="196"/>
      <c r="CD120" s="196"/>
      <c r="CE120" s="196"/>
      <c r="CF120" s="196"/>
      <c r="CG120" s="196"/>
      <c r="CH120" s="196"/>
      <c r="CI120" s="196"/>
      <c r="CJ120" s="196"/>
      <c r="CK120" s="196"/>
      <c r="CL120" s="196"/>
      <c r="CM120" s="196"/>
      <c r="CN120" s="196"/>
      <c r="CO120" s="196"/>
      <c r="CP120" s="196"/>
      <c r="CQ120" s="196"/>
      <c r="CR120" s="196"/>
      <c r="CS120" s="196"/>
      <c r="CT120" s="196"/>
      <c r="CU120" s="196"/>
      <c r="CV120" s="196"/>
      <c r="CW120" s="196">
        <f>CW$20-(CW$20*$A$2)</f>
        <v>0</v>
      </c>
    </row>
  </sheetData>
  <sheetProtection algorithmName="SHA-512" hashValue="29mjJTSrY0AChqnUWXczbxOjsf+wA6x/a3bVPhPen6lh7iYNFLO74Uj8QPxVbmjxOFKs1P9ON/ZhTZ9tw2A91g==" saltValue="MB3O93PiYTAp3qx7pbuFV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23" ma:contentTypeDescription="Create a new document." ma:contentTypeScope="" ma:versionID="98798f4ebb25f2fe0b6abf701243be4e">
  <xsd:schema xmlns:xsd="http://www.w3.org/2001/XMLSchema" xmlns:xs="http://www.w3.org/2001/XMLSchema" xmlns:p="http://schemas.microsoft.com/office/2006/metadata/properties" xmlns:ns1="http://schemas.microsoft.com/sharepoint/v3" xmlns:ns2="04007bd9-c0d9-4f27-a4ad-edebe3770499" xmlns:ns3="9ac66888-105e-4e54-b39a-e32c984792c9" xmlns:ns4="http://schemas.microsoft.com/sharepoint/v4" targetNamespace="http://schemas.microsoft.com/office/2006/metadata/properties" ma:root="true" ma:fieldsID="4d2ceb293f0e191835e94cd9c39fbbd5" ns1:_="" ns2:_="" ns3:_="" ns4:_="">
    <xsd:import namespace="http://schemas.microsoft.com/sharepoint/v3"/>
    <xsd:import namespace="04007bd9-c0d9-4f27-a4ad-edebe3770499"/>
    <xsd:import namespace="9ac66888-105e-4e54-b39a-e32c984792c9"/>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IconOverlay"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0"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ed2a84d8-057f-40d4-980b-4ffb05458a53}" ma:internalName="TaxCatchAll" ma:showField="CatchAllData" ma:web="04007bd9-c0d9-4f27-a4ad-edebe37704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60be8d9-dffb-4556-ab96-06e42ee90a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0" ma:index="29" nillable="true" ma:displayName="Notes" ma:format="Dropdown" ma:internalName="Notes0">
      <xsd:simpleType>
        <xsd:restriction base="dms:Text">
          <xsd:maxLength value="255"/>
        </xsd:restriction>
      </xsd:simpleType>
    </xsd:element>
    <xsd:element name="Status" ma:index="30" nillable="true" ma:displayName="Status" ma:format="Dropdown" ma:internalName="Status">
      <xsd:simpleType>
        <xsd:restriction base="dms:Choice">
          <xsd:enumeration value="In Progress"/>
          <xsd:enumeration value="Archive"/>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_ip_UnifiedCompliancePolicyProperties xmlns="http://schemas.microsoft.com/sharepoint/v3" xsi:nil="true"/>
    <lcf76f155ced4ddcb4097134ff3c332f xmlns="9ac66888-105e-4e54-b39a-e32c984792c9">
      <Terms xmlns="http://schemas.microsoft.com/office/infopath/2007/PartnerControls"/>
    </lcf76f155ced4ddcb4097134ff3c332f>
    <TaxCatchAll xmlns="04007bd9-c0d9-4f27-a4ad-edebe3770499" xsi:nil="true"/>
    <SharedWithUsers xmlns="04007bd9-c0d9-4f27-a4ad-edebe3770499">
      <UserInfo>
        <DisplayName>Amy Kessler</DisplayName>
        <AccountId>43</AccountId>
        <AccountType/>
      </UserInfo>
      <UserInfo>
        <DisplayName>Miguel Delgado</DisplayName>
        <AccountId>49818</AccountId>
        <AccountType/>
      </UserInfo>
    </SharedWithUsers>
    <Notes0 xmlns="9ac66888-105e-4e54-b39a-e32c984792c9" xsi:nil="true"/>
    <Status xmlns="9ac66888-105e-4e54-b39a-e32c984792c9" xsi:nil="true"/>
  </documentManagement>
</p:properties>
</file>

<file path=customXml/itemProps1.xml><?xml version="1.0" encoding="utf-8"?>
<ds:datastoreItem xmlns:ds="http://schemas.openxmlformats.org/officeDocument/2006/customXml" ds:itemID="{E07312CC-DF37-4EAC-931A-2E2FDFE66AE4}">
  <ds:schemaRefs>
    <ds:schemaRef ds:uri="http://schemas.microsoft.com/sharepoint/v3/contenttype/forms"/>
  </ds:schemaRefs>
</ds:datastoreItem>
</file>

<file path=customXml/itemProps2.xml><?xml version="1.0" encoding="utf-8"?>
<ds:datastoreItem xmlns:ds="http://schemas.openxmlformats.org/officeDocument/2006/customXml" ds:itemID="{07146A44-FA2E-4D90-A8BA-11D78529FE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007bd9-c0d9-4f27-a4ad-edebe3770499"/>
    <ds:schemaRef ds:uri="9ac66888-105e-4e54-b39a-e32c984792c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14C1C8-36E1-4228-83E0-95CD91C170F8}">
  <ds:schemaRefs>
    <ds:schemaRef ds:uri="http://purl.org/dc/terms/"/>
    <ds:schemaRef ds:uri="9ac66888-105e-4e54-b39a-e32c984792c9"/>
    <ds:schemaRef ds:uri="http://schemas.microsoft.com/sharepoint/v3"/>
    <ds:schemaRef ds:uri="04007bd9-c0d9-4f27-a4ad-edebe3770499"/>
    <ds:schemaRef ds:uri="http://purl.org/dc/elements/1.1/"/>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vt:lpstr>
      <vt:lpstr>Hoja De Calculo</vt:lpstr>
      <vt:lpstr>TSE</vt:lpstr>
      <vt:lpstr>Credit issuance TYA</vt:lpstr>
      <vt:lpstr>Reversible Credits</vt:lpstr>
      <vt:lpstr>Sheet3</vt:lpstr>
      <vt:lpstr>Fondo de Aseguramiento</vt:lpstr>
      <vt:lpstr>FA Dividendos</vt:lpstr>
      <vt:lpstr>'Hoja De Calculo'!Área_de_impresión</vt:lpstr>
      <vt:lpstr>Instrucciones!Version</vt:lpstr>
    </vt:vector>
  </TitlesOfParts>
  <Manager/>
  <Company>Climate Action Reserve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Z. Lee</dc:creator>
  <cp:keywords/>
  <dc:description/>
  <cp:lastModifiedBy>Miguel Delgado</cp:lastModifiedBy>
  <cp:revision/>
  <dcterms:created xsi:type="dcterms:W3CDTF">2012-07-16T23:12:37Z</dcterms:created>
  <dcterms:modified xsi:type="dcterms:W3CDTF">2024-12-10T18:16:38Z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0x01010001A29D138E81034AB3435EFB41AC1B6A</vt:lpwstr>
  </property>
  <property fmtid="{D5CDD505-2E9C-101B-9397-08002B2CF9AE}" pid="3" name="AuthorIds_UIVersion_3072">
    <vt:lpwstr>43</vt:lpwstr>
  </property>
  <property fmtid="{D5CDD505-2E9C-101B-9397-08002B2CF9AE}" pid="4" name="MediaServiceImageTags">
    <vt:lpwstr/>
  </property>
</Properties>
</file>